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906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Položky!$A$1:$G$117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1"/>
  <c r="D15"/>
  <c r="BE116" i="3"/>
  <c r="BD116"/>
  <c r="BC116"/>
  <c r="BB116"/>
  <c r="BA116"/>
  <c r="G116"/>
  <c r="BE115"/>
  <c r="BD115"/>
  <c r="BC115"/>
  <c r="BB115"/>
  <c r="G115"/>
  <c r="BA115" s="1"/>
  <c r="BE114"/>
  <c r="BD114"/>
  <c r="BC114"/>
  <c r="BB114"/>
  <c r="BA114"/>
  <c r="G114"/>
  <c r="BE113"/>
  <c r="BD113"/>
  <c r="BC113"/>
  <c r="BB113"/>
  <c r="G113"/>
  <c r="BA113" s="1"/>
  <c r="BA117" s="1"/>
  <c r="E16" i="2" s="1"/>
  <c r="BE112" i="3"/>
  <c r="BD112"/>
  <c r="BC112"/>
  <c r="BB112"/>
  <c r="BA112"/>
  <c r="G112"/>
  <c r="H16" i="2"/>
  <c r="B16"/>
  <c r="A16"/>
  <c r="BE117" i="3"/>
  <c r="I16" i="2" s="1"/>
  <c r="BD117" i="3"/>
  <c r="BC117"/>
  <c r="G16" i="2" s="1"/>
  <c r="BB117" i="3"/>
  <c r="F16" i="2" s="1"/>
  <c r="G117" i="3"/>
  <c r="C117"/>
  <c r="BE108"/>
  <c r="BC108"/>
  <c r="BB108"/>
  <c r="BB110" s="1"/>
  <c r="F15" i="2" s="1"/>
  <c r="BA108" i="3"/>
  <c r="G108"/>
  <c r="BD108" s="1"/>
  <c r="BE106"/>
  <c r="BC106"/>
  <c r="BB106"/>
  <c r="BA106"/>
  <c r="G106"/>
  <c r="BD106" s="1"/>
  <c r="B15" i="2"/>
  <c r="A15"/>
  <c r="BE110" i="3"/>
  <c r="I15" i="2" s="1"/>
  <c r="BC110" i="3"/>
  <c r="G15" i="2" s="1"/>
  <c r="BA110" i="3"/>
  <c r="E15" i="2" s="1"/>
  <c r="C110" i="3"/>
  <c r="BE93"/>
  <c r="BD93"/>
  <c r="BD104" s="1"/>
  <c r="H14" i="2" s="1"/>
  <c r="BC93" i="3"/>
  <c r="BA93"/>
  <c r="G93"/>
  <c r="G104" s="1"/>
  <c r="B14" i="2"/>
  <c r="A14"/>
  <c r="BE104" i="3"/>
  <c r="I14" i="2" s="1"/>
  <c r="BC104" i="3"/>
  <c r="G14" i="2" s="1"/>
  <c r="BA104" i="3"/>
  <c r="E14" i="2" s="1"/>
  <c r="C104" i="3"/>
  <c r="BE88"/>
  <c r="BD88"/>
  <c r="BC88"/>
  <c r="BA88"/>
  <c r="G88"/>
  <c r="BB88" s="1"/>
  <c r="BE86"/>
  <c r="BD86"/>
  <c r="BC86"/>
  <c r="BB86"/>
  <c r="BA86"/>
  <c r="G86"/>
  <c r="BE83"/>
  <c r="BD83"/>
  <c r="BD91" s="1"/>
  <c r="H13" i="2" s="1"/>
  <c r="BC83" i="3"/>
  <c r="BA83"/>
  <c r="G83"/>
  <c r="G91" s="1"/>
  <c r="B13" i="2"/>
  <c r="A13"/>
  <c r="BE91" i="3"/>
  <c r="I13" i="2" s="1"/>
  <c r="BC91" i="3"/>
  <c r="G13" i="2" s="1"/>
  <c r="BA91" i="3"/>
  <c r="E13" i="2" s="1"/>
  <c r="C91" i="3"/>
  <c r="BE80"/>
  <c r="BD80"/>
  <c r="BC80"/>
  <c r="BB80"/>
  <c r="BA80"/>
  <c r="G80"/>
  <c r="BE79"/>
  <c r="BD79"/>
  <c r="BC79"/>
  <c r="BA79"/>
  <c r="G79"/>
  <c r="BB79" s="1"/>
  <c r="BE78"/>
  <c r="BD78"/>
  <c r="BC78"/>
  <c r="BB78"/>
  <c r="BA78"/>
  <c r="G78"/>
  <c r="BE77"/>
  <c r="BD77"/>
  <c r="BC77"/>
  <c r="BA77"/>
  <c r="G77"/>
  <c r="BB77" s="1"/>
  <c r="BE76"/>
  <c r="BD76"/>
  <c r="BD81" s="1"/>
  <c r="H12" i="2" s="1"/>
  <c r="BC76" i="3"/>
  <c r="BA76"/>
  <c r="G76"/>
  <c r="G81" s="1"/>
  <c r="B12" i="2"/>
  <c r="A12"/>
  <c r="BE81" i="3"/>
  <c r="I12" i="2" s="1"/>
  <c r="BC81" i="3"/>
  <c r="G12" i="2" s="1"/>
  <c r="BA81" i="3"/>
  <c r="E12" i="2" s="1"/>
  <c r="C81" i="3"/>
  <c r="BE73"/>
  <c r="BD73"/>
  <c r="BD74" s="1"/>
  <c r="H11" i="2" s="1"/>
  <c r="BC73" i="3"/>
  <c r="BB73"/>
  <c r="BB74" s="1"/>
  <c r="F11" i="2" s="1"/>
  <c r="G73" i="3"/>
  <c r="BA73" s="1"/>
  <c r="BA74" s="1"/>
  <c r="E11" i="2" s="1"/>
  <c r="B11"/>
  <c r="A11"/>
  <c r="BE74" i="3"/>
  <c r="I11" i="2" s="1"/>
  <c r="BC74" i="3"/>
  <c r="G11" i="2" s="1"/>
  <c r="C74" i="3"/>
  <c r="BE68"/>
  <c r="BD68"/>
  <c r="BC68"/>
  <c r="BB68"/>
  <c r="G68"/>
  <c r="BA68" s="1"/>
  <c r="BE43"/>
  <c r="BD43"/>
  <c r="BC43"/>
  <c r="BB43"/>
  <c r="G43"/>
  <c r="BA43" s="1"/>
  <c r="BE33"/>
  <c r="BD33"/>
  <c r="BD71" s="1"/>
  <c r="H10" i="2" s="1"/>
  <c r="BC33" i="3"/>
  <c r="BB33"/>
  <c r="BB71" s="1"/>
  <c r="F10" i="2" s="1"/>
  <c r="G33" i="3"/>
  <c r="BA33" s="1"/>
  <c r="BA71" s="1"/>
  <c r="E10" i="2" s="1"/>
  <c r="B10"/>
  <c r="A10"/>
  <c r="BE71" i="3"/>
  <c r="I10" i="2" s="1"/>
  <c r="BC71" i="3"/>
  <c r="G10" i="2" s="1"/>
  <c r="C71" i="3"/>
  <c r="BE30"/>
  <c r="BD30"/>
  <c r="BD31" s="1"/>
  <c r="H9" i="2" s="1"/>
  <c r="BC30" i="3"/>
  <c r="BB30"/>
  <c r="BB31" s="1"/>
  <c r="F9" i="2" s="1"/>
  <c r="G30" i="3"/>
  <c r="BA30" s="1"/>
  <c r="BA31" s="1"/>
  <c r="E9" i="2" s="1"/>
  <c r="B9"/>
  <c r="A9"/>
  <c r="BE31" i="3"/>
  <c r="I9" i="2" s="1"/>
  <c r="BC31" i="3"/>
  <c r="G9" i="2" s="1"/>
  <c r="C31" i="3"/>
  <c r="BE27"/>
  <c r="BD27"/>
  <c r="BD28" s="1"/>
  <c r="H8" i="2" s="1"/>
  <c r="BC27" i="3"/>
  <c r="BB27"/>
  <c r="BB28" s="1"/>
  <c r="F8" i="2" s="1"/>
  <c r="G27" i="3"/>
  <c r="BA27" s="1"/>
  <c r="BA28" s="1"/>
  <c r="E8" i="2" s="1"/>
  <c r="B8"/>
  <c r="A8"/>
  <c r="BE28" i="3"/>
  <c r="I8" i="2" s="1"/>
  <c r="BC28" i="3"/>
  <c r="G8" i="2" s="1"/>
  <c r="C28" i="3"/>
  <c r="BE21"/>
  <c r="BD21"/>
  <c r="BC21"/>
  <c r="BB21"/>
  <c r="G21"/>
  <c r="BA21" s="1"/>
  <c r="BE19"/>
  <c r="BD19"/>
  <c r="BC19"/>
  <c r="BB19"/>
  <c r="G19"/>
  <c r="BA19" s="1"/>
  <c r="BE17"/>
  <c r="BD17"/>
  <c r="BC17"/>
  <c r="BB17"/>
  <c r="G17"/>
  <c r="BA17" s="1"/>
  <c r="BE14"/>
  <c r="BD14"/>
  <c r="BC14"/>
  <c r="BB14"/>
  <c r="G14"/>
  <c r="BA14" s="1"/>
  <c r="BE11"/>
  <c r="BD11"/>
  <c r="BC11"/>
  <c r="BB11"/>
  <c r="G11"/>
  <c r="BA11" s="1"/>
  <c r="BE8"/>
  <c r="BD8"/>
  <c r="BD25" s="1"/>
  <c r="H7" i="2" s="1"/>
  <c r="BC8" i="3"/>
  <c r="BB8"/>
  <c r="BB25" s="1"/>
  <c r="F7" i="2" s="1"/>
  <c r="G8" i="3"/>
  <c r="G25" s="1"/>
  <c r="B7" i="2"/>
  <c r="A7"/>
  <c r="BE25" i="3"/>
  <c r="I7" i="2" s="1"/>
  <c r="I17" s="1"/>
  <c r="C21" i="1" s="1"/>
  <c r="BC25" i="3"/>
  <c r="G7" i="2" s="1"/>
  <c r="C25" i="3"/>
  <c r="E4"/>
  <c r="C4"/>
  <c r="F3"/>
  <c r="C3"/>
  <c r="C2" i="2"/>
  <c r="C1"/>
  <c r="C33" i="1"/>
  <c r="F33" s="1"/>
  <c r="C31"/>
  <c r="C9"/>
  <c r="G7"/>
  <c r="D2"/>
  <c r="C2"/>
  <c r="G17" i="2" l="1"/>
  <c r="C18" i="1" s="1"/>
  <c r="BD110" i="3"/>
  <c r="H15" i="2" s="1"/>
  <c r="H17" s="1"/>
  <c r="C17" i="1" s="1"/>
  <c r="BB76" i="3"/>
  <c r="BB81" s="1"/>
  <c r="F12" i="2" s="1"/>
  <c r="F17" s="1"/>
  <c r="C16" i="1" s="1"/>
  <c r="BB83" i="3"/>
  <c r="BB91" s="1"/>
  <c r="F13" i="2" s="1"/>
  <c r="BB93" i="3"/>
  <c r="BB104" s="1"/>
  <c r="F14" i="2" s="1"/>
  <c r="BA8" i="3"/>
  <c r="BA25" s="1"/>
  <c r="E7" i="2" s="1"/>
  <c r="E17" s="1"/>
  <c r="G28" i="3"/>
  <c r="G31"/>
  <c r="G71"/>
  <c r="G74"/>
  <c r="G110"/>
  <c r="G23" i="2" l="1"/>
  <c r="I23" s="1"/>
  <c r="G16" i="1" s="1"/>
  <c r="G22" i="2"/>
  <c r="I22" s="1"/>
  <c r="C15" i="1"/>
  <c r="C19" s="1"/>
  <c r="C22" s="1"/>
  <c r="H24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<sst xmlns="http://schemas.openxmlformats.org/spreadsheetml/2006/main" count="353" uniqueCount="200">
  <si>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</si>
  <si>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</si>
  <si>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</si>
  <si>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</si>
  <si>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</si>
  <si>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</si>
  <si>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</si>
  <si>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</si>
  <si>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</si>
  <si>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</si>
  <si>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</si>
  <si>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</si>
  <si>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</si>
  <si>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</si>
  <si>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</si>
  <si>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</si>
  <si>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</si>
  <si>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</si>
  <si>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</si>
  <si>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</si>
  <si>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</si>
  <si>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</si>
  <si>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</si>
  <si>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</si>
  <si>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</si>
  <si>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</si>
  <si>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</si>
  <si>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</si>
  <si>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</si>
  <si>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</si>
  <si>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</si>
  <si>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</si>
  <si>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</si>
  <si>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</si>
  <si>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</si>
  <si>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</si>
  <si>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</si>
  <si>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</si>
  <si>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</si>
  <si>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</si>
  <si>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</si>
  <si>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</si>
  <si>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</si>
  <si>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</si>
  <si>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</si>
  <si>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</si>
  <si>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</si>
  <si>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</si>
  <si>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</si>
  <si>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</si>
  <si>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</si>
  <si>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</si>
  <si>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</si>
  <si>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</si>
  <si>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</si>
  <si>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</si>
  <si>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</si>
  <si>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</si>
  <si>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</si>
  <si>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</si>
  <si>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</si>
  <si>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</si>
  <si>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</si>
  <si>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</si>
  <si>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</si>
  <si>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</si>
  <si>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</si>
  <si>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</si>
  <si>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</si>
  <si>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</si>
  <si>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</si>
  <si>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</si>
  <si>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</si>
  <si>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</si>
  <si>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</si>
  <si>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</si>
  <si>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</si>
  <si>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Č32-2019</t>
  </si>
  <si>
    <t>Oprava sanačních omítek</t>
  </si>
  <si>
    <t>01</t>
  </si>
  <si>
    <t>objekt Velflíkova 8, Ostrava - Hrabůvka</t>
  </si>
  <si>
    <t>61</t>
  </si>
  <si>
    <t>Upravy povrchů vnitřní</t>
  </si>
  <si>
    <t>602011105R00</t>
  </si>
  <si>
    <t xml:space="preserve">Postřik maltou sanační tl. 4 mm </t>
  </si>
  <si>
    <t>m2</t>
  </si>
  <si>
    <t>Jubilejní 26:180,22</t>
  </si>
  <si>
    <t>Jubilejní 24:164,52</t>
  </si>
  <si>
    <t>602011126R00</t>
  </si>
  <si>
    <t xml:space="preserve">Omítka jádr.sanační, ručně, tl. 25 mm </t>
  </si>
  <si>
    <t>602011151RT0</t>
  </si>
  <si>
    <t>Štuk na stěnách sanační, ručně tloušťka vrstvy 2,5 mm</t>
  </si>
  <si>
    <t>602031101R00</t>
  </si>
  <si>
    <t xml:space="preserve">Přilnavostní a penetrační nátěr stěn </t>
  </si>
  <si>
    <t>okolo sklepních oken:34,2635</t>
  </si>
  <si>
    <t>612472181R00</t>
  </si>
  <si>
    <t xml:space="preserve">Omítka stěn, jádro míchané, štuk ze suché směsi </t>
  </si>
  <si>
    <t>61-001.RXX</t>
  </si>
  <si>
    <t xml:space="preserve">Vysušení zdiva 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</si>
  <si>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</si>
  <si>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</si>
  <si>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</si>
  <si>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</si>
  <si>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</si>
  <si>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</si>
  <si>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968061125R00</t>
  </si>
  <si>
    <t xml:space="preserve">Vyvěšení dřevěných dveřních křídel pl. do 2 m2 </t>
  </si>
  <si>
    <t>kus</t>
  </si>
  <si>
    <t>97</t>
  </si>
  <si>
    <t>Prorážení otvorů</t>
  </si>
  <si>
    <t>216904391R00</t>
  </si>
  <si>
    <t xml:space="preserve">Příplatek za ruční dočištění ocelovými kartáči </t>
  </si>
  <si>
    <t>stěny:</t>
  </si>
  <si>
    <t>Mezisoučet</t>
  </si>
  <si>
    <t>strop:</t>
  </si>
  <si>
    <t>Junilejní 26:10,3+15,23+14,52+30,8+1,47</t>
  </si>
  <si>
    <t>Jubilejní 24:3,81+5,45+30,3+5,34+15,2+9,9+2,19+2,05</t>
  </si>
  <si>
    <t>978013191R00</t>
  </si>
  <si>
    <t xml:space="preserve">Otlučení omítek vnitřních stěn v rozsahu do 100 % </t>
  </si>
  <si>
    <t>Jubilejní 26:(4,8+3,025)*2*2</t>
  </si>
  <si>
    <t>(2,85+5,325)*2*2+(2,795+0,325)*2*2</t>
  </si>
  <si>
    <t>(6,3+2,2)*2*2</t>
  </si>
  <si>
    <t>(6,2+2,85)*2*2</t>
  </si>
  <si>
    <t>(6,05+2,335)*2*2</t>
  </si>
  <si>
    <t>JUbilejní 24:(4,825+3,025)*2*2</t>
  </si>
  <si>
    <t>(2,3+2,35)*2*2</t>
  </si>
  <si>
    <t>(3,95+2,35)*2*2</t>
  </si>
  <si>
    <t>(5,3+2,825)*2*2+(2,705+0,3)*2*2</t>
  </si>
  <si>
    <t>(6,05+5,15)*2*2</t>
  </si>
  <si>
    <t>okolo sklepních oken:(0,75+0,5)*2*0,7</t>
  </si>
  <si>
    <t>(0,79+0,5)*2*0,7</t>
  </si>
  <si>
    <t>(0,8+0,5)*2*0,7</t>
  </si>
  <si>
    <t>(1,6+1)*2*0,7*2</t>
  </si>
  <si>
    <t>(1+0,5)*2*0,7</t>
  </si>
  <si>
    <t>(0,735+0,5)*2*0,7</t>
  </si>
  <si>
    <t>(1,595+1)*2*0,7</t>
  </si>
  <si>
    <t>(1,6+1)*2*0,7</t>
  </si>
  <si>
    <t>(0,72+0,5)*2*0,7</t>
  </si>
  <si>
    <t>(0,75+0,79+0,8+0,72+1+0,735)*0,5</t>
  </si>
  <si>
    <t>1,6*1*4</t>
  </si>
  <si>
    <t>978023411R00</t>
  </si>
  <si>
    <t xml:space="preserve">Proškrábnutí spar zdiva cihelného do hl. 20 mm </t>
  </si>
  <si>
    <t>99</t>
  </si>
  <si>
    <t>Staveništní přesun hmot</t>
  </si>
  <si>
    <t>999281105R00</t>
  </si>
  <si>
    <t xml:space="preserve">Přesun hmot pro opravy a údržbu do výšky 6 m </t>
  </si>
  <si>
    <t>t</t>
  </si>
  <si>
    <t>766</t>
  </si>
  <si>
    <t>Konstrukce truhlářské</t>
  </si>
  <si>
    <t>766661112R00</t>
  </si>
  <si>
    <t xml:space="preserve">Montáž dveří do zárubně,otevíravých 1kř.do 0,8 m </t>
  </si>
  <si>
    <t>766-001.RXX</t>
  </si>
  <si>
    <t xml:space="preserve">D+M větrací mřížky dveří 600x200 mm </t>
  </si>
  <si>
    <t>54914622</t>
  </si>
  <si>
    <t>Dveřní kování - klika se štítky, zámek FAB</t>
  </si>
  <si>
    <t>611601203</t>
  </si>
  <si>
    <t>Dveře vnitřní plné 1kř. 80x197 cm</t>
  </si>
  <si>
    <t>998766101R00</t>
  </si>
  <si>
    <t xml:space="preserve">Přesun hmot pro truhlářské konstr., výšky do 6 m </t>
  </si>
  <si>
    <t>783</t>
  </si>
  <si>
    <t>Nátěry</t>
  </si>
  <si>
    <t>783824120RXX</t>
  </si>
  <si>
    <t xml:space="preserve">Nátěr betonových podlah prodyšný </t>
  </si>
  <si>
    <t>783950010RAB</t>
  </si>
  <si>
    <t>Oprava nátěrů kovových konstrukcí syntet. lakem odstraněn, 1x krycí + 2x email antikorozní</t>
  </si>
  <si>
    <t>zárubně:1,5*2</t>
  </si>
  <si>
    <t>783201831RXX</t>
  </si>
  <si>
    <t>Očištění podlahové plochy odstranění odlupujících se částí</t>
  </si>
  <si>
    <t>784</t>
  </si>
  <si>
    <t>Malby</t>
  </si>
  <si>
    <t>784182211R00</t>
  </si>
  <si>
    <t xml:space="preserve">Malba vápenná, bílá, bez penetr. 2 x </t>
  </si>
  <si>
    <t>M21</t>
  </si>
  <si>
    <t>Elektromontáže</t>
  </si>
  <si>
    <t>M21-001.RXX</t>
  </si>
  <si>
    <t xml:space="preserve">Demontáž elektroinstalce na stěnách v lištách </t>
  </si>
  <si>
    <t>m</t>
  </si>
  <si>
    <t>20*2</t>
  </si>
  <si>
    <t>M21-002.RXX</t>
  </si>
  <si>
    <t>Zpětná MTZ elektroinstalace na stěnách v lištách vč. dodávky nových plastových lišt</t>
  </si>
  <si>
    <t>D96</t>
  </si>
  <si>
    <t>Přesuny suti a vybouraných hmot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</si>
  <si>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</si>
  <si>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</si>
  <si>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</si>
  <si>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</si>
  <si>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</si>
  <si>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</si>
  <si>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</si>
  <si>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</si>
  <si>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979990001R00</t>
  </si>
  <si>
    <t xml:space="preserve">Poplatek za skládku stavební suti </t>
  </si>
  <si>
    <t>Zařízení staveniště</t>
  </si>
  <si>
    <t>Kompletační činnost (IČD)</t>
  </si>
  <si>
    <t>sklep B :180,22</t>
  </si>
  <si>
    <t>sklep A :164,52</t>
  </si>
  <si>
    <t>sklep B :10,3+15,23+14,52+30,8+1,47</t>
  </si>
  <si>
    <t>sklep A :3,81+5,45+30,3+5,34+15,2+9,9+2,19+2,05</t>
  </si>
  <si>
    <t>sklep B :(4,8+3,025)*2*2</t>
  </si>
  <si>
    <t>sklep A :(4,825+3,025)*2*2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</si>
</sst>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5" fillId="3" borderId="62" xfId="1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5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0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>
        <f>Rekapitulace!G2</f>
        <v>0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6"/>
      <c r="D8" s="206"/>
      <c r="E8" s="207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>
      <c r="A10" s="29" t="s">
        <v>14</v>
      </c>
      <c r="B10" s="13"/>
      <c r="C10" s="206"/>
      <c r="D10" s="206"/>
      <c r="E10" s="206"/>
      <c r="F10" s="36"/>
      <c r="G10" s="37"/>
      <c r="H10" s="38"/>
    </row>
    <row r="11" spans="1:57" ht="13.5" customHeight="1">
      <c r="A11" s="29" t="s">
        <v>15</v>
      </c>
      <c r="B11" s="13"/>
      <c r="C11" s="206"/>
      <c r="D11" s="206"/>
      <c r="E11" s="206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Rekapitulace!A22</f>
        <v>Zařízení staveniště</v>
      </c>
      <c r="E15" s="58"/>
      <c r="F15" s="59"/>
      <c r="G15" s="56">
        <f>Rekapitulace!I22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Rekapitulace!A23</f>
        <v>Kompletační činnost (IČD)</v>
      </c>
      <c r="E16" s="60"/>
      <c r="F16" s="61"/>
      <c r="G16" s="56">
        <f>Rekapitulace!I23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9" t="s">
        <v>33</v>
      </c>
      <c r="B23" s="210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11">
        <f>C23-F32</f>
        <v>0</v>
      </c>
      <c r="G30" s="212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11">
        <f>ROUND(PRODUCT(F30,C31/100),0)</f>
        <v>0</v>
      </c>
      <c r="G31" s="212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11">
        <v>0</v>
      </c>
      <c r="G32" s="212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13">
        <f>ROUND(SUM(F30:F33),0)</f>
        <v>0</v>
      </c>
      <c r="G34" s="214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  <row r="52" spans="2:7">
      <c r="B52" s="215"/>
      <c r="C52" s="215"/>
      <c r="D52" s="215"/>
      <c r="E52" s="215"/>
      <c r="F52" s="215"/>
      <c r="G52" s="215"/>
    </row>
    <row r="53" spans="2:7">
      <c r="B53" s="215"/>
      <c r="C53" s="215"/>
      <c r="D53" s="215"/>
      <c r="E53" s="215"/>
      <c r="F53" s="215"/>
      <c r="G53" s="215"/>
    </row>
    <row r="54" spans="2:7">
      <c r="B54" s="215"/>
      <c r="C54" s="215"/>
      <c r="D54" s="215"/>
      <c r="E54" s="215"/>
      <c r="F54" s="215"/>
      <c r="G54" s="215"/>
    </row>
    <row r="55" spans="2:7">
      <c r="B55" s="215"/>
      <c r="C55" s="215"/>
      <c r="D55" s="215"/>
      <c r="E55" s="215"/>
      <c r="F55" s="215"/>
      <c r="G55" s="21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V75"/>
  <sheetViews>
    <sheetView workbookViewId="0">
      <selection activeCell="H24" sqref="H24:I2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>
      <c r="A1" s="216" t="s">
        <v>48</v>
      </c>
      <c r="B1" s="217"/>
      <c r="C1" s="97" t="str">
        <f>CONCATENATE(cislostavby," ",nazevstavby)</f>
        <v>Č32-2019 Oprava sanačních omítek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>
      <c r="A2" s="218" t="s">
        <v>50</v>
      </c>
      <c r="B2" s="219"/>
      <c r="C2" s="103" t="str">
        <f>CONCATENATE(cisloobjektu," ",nazevobjektu)</f>
        <v>01 objekt Velflíkova 8, Ostrava - Hrabůvka</v>
      </c>
      <c r="D2" s="104"/>
      <c r="E2" s="105"/>
      <c r="F2" s="104"/>
      <c r="G2" s="220"/>
      <c r="H2" s="221"/>
      <c r="I2" s="222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61</v>
      </c>
      <c r="B7" s="115" t="str">
        <f>Položky!C7</f>
        <v>Upravy povrchů vnitřní</v>
      </c>
      <c r="C7" s="66"/>
      <c r="D7" s="116"/>
      <c r="E7" s="201">
        <f>Položky!BA25</f>
        <v>0</v>
      </c>
      <c r="F7" s="202">
        <f>Položky!BB25</f>
        <v>0</v>
      </c>
      <c r="G7" s="202">
        <f>Položky!BC25</f>
        <v>0</v>
      </c>
      <c r="H7" s="202">
        <f>Položky!BD25</f>
        <v>0</v>
      </c>
      <c r="I7" s="203">
        <f>Položky!BE25</f>
        <v>0</v>
      </c>
    </row>
    <row r="8" spans="1:9" s="35" customFormat="1">
      <c r="A8" s="200" t="str">
        <f>Položky!B26</f>
        <v>95</v>
      </c>
      <c r="B8" s="115" t="str">
        <f>Položky!C26</f>
        <v>Dokončovací konstrukce na pozemních stavbách</v>
      </c>
      <c r="C8" s="66"/>
      <c r="D8" s="116"/>
      <c r="E8" s="201">
        <f>Položky!BA28</f>
        <v>0</v>
      </c>
      <c r="F8" s="202">
        <f>Položky!BB28</f>
        <v>0</v>
      </c>
      <c r="G8" s="202">
        <f>Položky!BC28</f>
        <v>0</v>
      </c>
      <c r="H8" s="202">
        <f>Položky!BD28</f>
        <v>0</v>
      </c>
      <c r="I8" s="203">
        <f>Položky!BE28</f>
        <v>0</v>
      </c>
    </row>
    <row r="9" spans="1:9" s="35" customFormat="1">
      <c r="A9" s="200" t="str">
        <f>Položky!B29</f>
        <v>96</v>
      </c>
      <c r="B9" s="115" t="str">
        <f>Položky!C29</f>
        <v>Bourání konstrukcí</v>
      </c>
      <c r="C9" s="66"/>
      <c r="D9" s="116"/>
      <c r="E9" s="201">
        <f>Položky!BA31</f>
        <v>0</v>
      </c>
      <c r="F9" s="202">
        <f>Položky!BB31</f>
        <v>0</v>
      </c>
      <c r="G9" s="202">
        <f>Položky!BC31</f>
        <v>0</v>
      </c>
      <c r="H9" s="202">
        <f>Položky!BD31</f>
        <v>0</v>
      </c>
      <c r="I9" s="203">
        <f>Položky!BE31</f>
        <v>0</v>
      </c>
    </row>
    <row r="10" spans="1:9" s="35" customFormat="1">
      <c r="A10" s="200" t="str">
        <f>Položky!B32</f>
        <v>97</v>
      </c>
      <c r="B10" s="115" t="str">
        <f>Položky!C32</f>
        <v>Prorážení otvorů</v>
      </c>
      <c r="C10" s="66"/>
      <c r="D10" s="116"/>
      <c r="E10" s="201">
        <f>Položky!BA71</f>
        <v>0</v>
      </c>
      <c r="F10" s="202">
        <f>Položky!BB71</f>
        <v>0</v>
      </c>
      <c r="G10" s="202">
        <f>Položky!BC71</f>
        <v>0</v>
      </c>
      <c r="H10" s="202">
        <f>Položky!BD71</f>
        <v>0</v>
      </c>
      <c r="I10" s="203">
        <f>Položky!BE71</f>
        <v>0</v>
      </c>
    </row>
    <row r="11" spans="1:9" s="35" customFormat="1">
      <c r="A11" s="200" t="str">
        <f>Položky!B72</f>
        <v>99</v>
      </c>
      <c r="B11" s="115" t="str">
        <f>Položky!C72</f>
        <v>Staveništní přesun hmot</v>
      </c>
      <c r="C11" s="66"/>
      <c r="D11" s="116"/>
      <c r="E11" s="201">
        <f>Položky!BA74</f>
        <v>0</v>
      </c>
      <c r="F11" s="202">
        <f>Položky!BB74</f>
        <v>0</v>
      </c>
      <c r="G11" s="202">
        <f>Položky!BC74</f>
        <v>0</v>
      </c>
      <c r="H11" s="202">
        <f>Položky!BD74</f>
        <v>0</v>
      </c>
      <c r="I11" s="203">
        <f>Položky!BE74</f>
        <v>0</v>
      </c>
    </row>
    <row r="12" spans="1:9" s="35" customFormat="1">
      <c r="A12" s="200" t="str">
        <f>Položky!B75</f>
        <v>766</v>
      </c>
      <c r="B12" s="115" t="str">
        <f>Položky!C75</f>
        <v>Konstrukce truhlářské</v>
      </c>
      <c r="C12" s="66"/>
      <c r="D12" s="116"/>
      <c r="E12" s="201">
        <f>Položky!BA81</f>
        <v>0</v>
      </c>
      <c r="F12" s="202">
        <f>Položky!BB81</f>
        <v>0</v>
      </c>
      <c r="G12" s="202">
        <f>Položky!BC81</f>
        <v>0</v>
      </c>
      <c r="H12" s="202">
        <f>Položky!BD81</f>
        <v>0</v>
      </c>
      <c r="I12" s="203">
        <f>Položky!BE81</f>
        <v>0</v>
      </c>
    </row>
    <row r="13" spans="1:9" s="35" customFormat="1">
      <c r="A13" s="200" t="str">
        <f>Položky!B82</f>
        <v>783</v>
      </c>
      <c r="B13" s="115" t="str">
        <f>Položky!C82</f>
        <v>Nátěry</v>
      </c>
      <c r="C13" s="66"/>
      <c r="D13" s="116"/>
      <c r="E13" s="201">
        <f>Položky!BA91</f>
        <v>0</v>
      </c>
      <c r="F13" s="202">
        <f>Položky!BB91</f>
        <v>0</v>
      </c>
      <c r="G13" s="202">
        <f>Položky!BC91</f>
        <v>0</v>
      </c>
      <c r="H13" s="202">
        <f>Položky!BD91</f>
        <v>0</v>
      </c>
      <c r="I13" s="203">
        <f>Položky!BE91</f>
        <v>0</v>
      </c>
    </row>
    <row r="14" spans="1:9" s="35" customFormat="1">
      <c r="A14" s="200" t="str">
        <f>Položky!B92</f>
        <v>784</v>
      </c>
      <c r="B14" s="115" t="str">
        <f>Položky!C92</f>
        <v>Malby</v>
      </c>
      <c r="C14" s="66"/>
      <c r="D14" s="116"/>
      <c r="E14" s="201">
        <f>Položky!BA104</f>
        <v>0</v>
      </c>
      <c r="F14" s="202">
        <f>Položky!BB104</f>
        <v>0</v>
      </c>
      <c r="G14" s="202">
        <f>Položky!BC104</f>
        <v>0</v>
      </c>
      <c r="H14" s="202">
        <f>Položky!BD104</f>
        <v>0</v>
      </c>
      <c r="I14" s="203">
        <f>Položky!BE104</f>
        <v>0</v>
      </c>
    </row>
    <row r="15" spans="1:9" s="35" customFormat="1">
      <c r="A15" s="200" t="str">
        <f>Položky!B105</f>
        <v>M21</v>
      </c>
      <c r="B15" s="115" t="str">
        <f>Položky!C105</f>
        <v>Elektromontáže</v>
      </c>
      <c r="C15" s="66"/>
      <c r="D15" s="116"/>
      <c r="E15" s="201">
        <f>Položky!BA110</f>
        <v>0</v>
      </c>
      <c r="F15" s="202">
        <f>Položky!BB110</f>
        <v>0</v>
      </c>
      <c r="G15" s="202">
        <f>Položky!BC110</f>
        <v>0</v>
      </c>
      <c r="H15" s="202">
        <f>Položky!BD110</f>
        <v>0</v>
      </c>
      <c r="I15" s="203">
        <f>Položky!BE110</f>
        <v>0</v>
      </c>
    </row>
    <row r="16" spans="1:9" s="35" customFormat="1" ht="13.5" thickBot="1">
      <c r="A16" s="200" t="str">
        <f>Položky!B111</f>
        <v>D96</v>
      </c>
      <c r="B16" s="115" t="str">
        <f>Položky!C111</f>
        <v>Přesuny suti a vybouraných hmot</v>
      </c>
      <c r="C16" s="66"/>
      <c r="D16" s="116"/>
      <c r="E16" s="201">
        <f>Položky!BA117</f>
        <v>0</v>
      </c>
      <c r="F16" s="202">
        <f>Položky!BB117</f>
        <v>0</v>
      </c>
      <c r="G16" s="202">
        <f>Položky!BC117</f>
        <v>0</v>
      </c>
      <c r="H16" s="202">
        <f>Položky!BD117</f>
        <v>0</v>
      </c>
      <c r="I16" s="203">
        <f>Položky!BE117</f>
        <v>0</v>
      </c>
    </row>
    <row r="17" spans="1:256" ht="13.5" thickBot="1">
      <c r="A17" s="117"/>
      <c r="B17" s="118" t="s">
        <v>57</v>
      </c>
      <c r="C17" s="118"/>
      <c r="D17" s="119"/>
      <c r="E17" s="120">
        <f>SUM(E7:E16)</f>
        <v>0</v>
      </c>
      <c r="F17" s="121">
        <f>SUM(F7:F16)</f>
        <v>0</v>
      </c>
      <c r="G17" s="121">
        <f>SUM(G7:G16)</f>
        <v>0</v>
      </c>
      <c r="H17" s="121">
        <f>SUM(H7:H16)</f>
        <v>0</v>
      </c>
      <c r="I17" s="122">
        <f>SUM(I7:I16)</f>
        <v>0</v>
      </c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U17" s="123"/>
      <c r="BV17" s="123"/>
      <c r="BW17" s="123"/>
      <c r="BX17" s="123"/>
      <c r="BY17" s="123"/>
      <c r="BZ17" s="123"/>
      <c r="CA17" s="123"/>
      <c r="CB17" s="123"/>
      <c r="CC17" s="123"/>
      <c r="CD17" s="123"/>
      <c r="CE17" s="123"/>
      <c r="CF17" s="123"/>
      <c r="CG17" s="123"/>
      <c r="CH17" s="123"/>
      <c r="CI17" s="123"/>
      <c r="CJ17" s="123"/>
      <c r="CK17" s="123"/>
      <c r="CL17" s="123"/>
      <c r="CM17" s="123"/>
      <c r="CN17" s="123"/>
      <c r="CO17" s="123"/>
      <c r="CP17" s="123"/>
      <c r="CQ17" s="123"/>
      <c r="CR17" s="123"/>
      <c r="CS17" s="123"/>
      <c r="CT17" s="123"/>
      <c r="CU17" s="123"/>
      <c r="CV17" s="123"/>
      <c r="CW17" s="123"/>
      <c r="CX17" s="123"/>
      <c r="CY17" s="123"/>
      <c r="CZ17" s="123"/>
      <c r="DA17" s="123"/>
      <c r="DB17" s="123"/>
      <c r="DC17" s="123"/>
      <c r="DD17" s="123"/>
      <c r="DE17" s="123"/>
      <c r="DF17" s="123"/>
      <c r="DG17" s="123"/>
      <c r="DH17" s="123"/>
      <c r="DI17" s="123"/>
      <c r="DJ17" s="123"/>
      <c r="DK17" s="123"/>
      <c r="DL17" s="123"/>
      <c r="DM17" s="123"/>
      <c r="DN17" s="123"/>
      <c r="DO17" s="123"/>
      <c r="DP17" s="123"/>
      <c r="DQ17" s="123"/>
      <c r="DR17" s="123"/>
      <c r="DS17" s="123"/>
      <c r="DT17" s="123"/>
      <c r="DU17" s="123"/>
      <c r="DV17" s="123"/>
      <c r="DW17" s="123"/>
      <c r="DX17" s="123"/>
      <c r="DY17" s="123"/>
      <c r="DZ17" s="123"/>
      <c r="EA17" s="123"/>
      <c r="EB17" s="123"/>
      <c r="EC17" s="123"/>
      <c r="ED17" s="123"/>
      <c r="EE17" s="123"/>
      <c r="EF17" s="123"/>
      <c r="EG17" s="123"/>
      <c r="EH17" s="123"/>
      <c r="EI17" s="123"/>
      <c r="EJ17" s="123"/>
      <c r="EK17" s="123"/>
      <c r="EL17" s="123"/>
      <c r="EM17" s="123"/>
      <c r="EN17" s="123"/>
      <c r="EO17" s="123"/>
      <c r="EP17" s="123"/>
      <c r="EQ17" s="123"/>
      <c r="ER17" s="123"/>
      <c r="ES17" s="123"/>
      <c r="ET17" s="123"/>
      <c r="EU17" s="123"/>
      <c r="EV17" s="123"/>
      <c r="EW17" s="123"/>
      <c r="EX17" s="123"/>
      <c r="EY17" s="123"/>
      <c r="EZ17" s="123"/>
      <c r="FA17" s="123"/>
      <c r="FB17" s="123"/>
      <c r="FC17" s="123"/>
      <c r="FD17" s="123"/>
      <c r="FE17" s="123"/>
      <c r="FF17" s="123"/>
      <c r="FG17" s="123"/>
      <c r="FH17" s="123"/>
      <c r="FI17" s="123"/>
      <c r="FJ17" s="123"/>
      <c r="FK17" s="123"/>
      <c r="FL17" s="123"/>
      <c r="FM17" s="123"/>
      <c r="FN17" s="123"/>
      <c r="FO17" s="123"/>
      <c r="FP17" s="123"/>
      <c r="FQ17" s="123"/>
      <c r="FR17" s="123"/>
      <c r="FS17" s="123"/>
      <c r="FT17" s="123"/>
      <c r="FU17" s="123"/>
      <c r="FV17" s="123"/>
      <c r="FW17" s="123"/>
      <c r="FX17" s="123"/>
      <c r="FY17" s="123"/>
      <c r="FZ17" s="123"/>
      <c r="GA17" s="123"/>
      <c r="GB17" s="123"/>
      <c r="GC17" s="123"/>
      <c r="GD17" s="123"/>
      <c r="GE17" s="123"/>
      <c r="GF17" s="123"/>
      <c r="GG17" s="123"/>
      <c r="GH17" s="123"/>
      <c r="GI17" s="123"/>
      <c r="GJ17" s="123"/>
      <c r="GK17" s="123"/>
      <c r="GL17" s="123"/>
      <c r="GM17" s="123"/>
      <c r="GN17" s="123"/>
      <c r="GO17" s="123"/>
      <c r="GP17" s="123"/>
      <c r="GQ17" s="123"/>
      <c r="GR17" s="123"/>
      <c r="GS17" s="123"/>
      <c r="GT17" s="123"/>
      <c r="GU17" s="123"/>
      <c r="GV17" s="123"/>
      <c r="GW17" s="123"/>
      <c r="GX17" s="123"/>
      <c r="GY17" s="123"/>
      <c r="GZ17" s="123"/>
      <c r="HA17" s="123"/>
      <c r="HB17" s="123"/>
      <c r="HC17" s="123"/>
      <c r="HD17" s="123"/>
      <c r="HE17" s="123"/>
      <c r="HF17" s="123"/>
      <c r="HG17" s="123"/>
      <c r="HH17" s="123"/>
      <c r="HI17" s="123"/>
      <c r="HJ17" s="123"/>
      <c r="HK17" s="123"/>
      <c r="HL17" s="123"/>
      <c r="HM17" s="123"/>
      <c r="HN17" s="123"/>
      <c r="HO17" s="123"/>
      <c r="HP17" s="123"/>
      <c r="HQ17" s="123"/>
      <c r="HR17" s="123"/>
      <c r="HS17" s="123"/>
      <c r="HT17" s="123"/>
      <c r="HU17" s="123"/>
      <c r="HV17" s="123"/>
      <c r="HW17" s="123"/>
      <c r="HX17" s="123"/>
      <c r="HY17" s="123"/>
      <c r="HZ17" s="123"/>
      <c r="IA17" s="123"/>
      <c r="IB17" s="123"/>
      <c r="IC17" s="123"/>
      <c r="ID17" s="123"/>
      <c r="IE17" s="123"/>
      <c r="IF17" s="123"/>
      <c r="IG17" s="123"/>
      <c r="IH17" s="123"/>
      <c r="II17" s="123"/>
      <c r="IJ17" s="123"/>
      <c r="IK17" s="123"/>
      <c r="IL17" s="123"/>
      <c r="IM17" s="123"/>
      <c r="IN17" s="123"/>
      <c r="IO17" s="123"/>
      <c r="IP17" s="123"/>
      <c r="IQ17" s="123"/>
      <c r="IR17" s="123"/>
      <c r="IS17" s="123"/>
      <c r="IT17" s="123"/>
      <c r="IU17" s="123"/>
      <c r="IV17" s="123"/>
    </row>
    <row r="18" spans="1:256">
      <c r="A18" s="66"/>
      <c r="B18" s="66"/>
      <c r="C18" s="66"/>
      <c r="D18" s="66"/>
      <c r="E18" s="66"/>
      <c r="F18" s="66"/>
      <c r="G18" s="66"/>
      <c r="H18" s="66"/>
      <c r="I18" s="66"/>
    </row>
    <row r="19" spans="1:256" ht="18">
      <c r="A19" s="107" t="s">
        <v>58</v>
      </c>
      <c r="B19" s="107"/>
      <c r="C19" s="107"/>
      <c r="D19" s="107"/>
      <c r="E19" s="107"/>
      <c r="F19" s="107"/>
      <c r="G19" s="124"/>
      <c r="H19" s="107"/>
      <c r="I19" s="107"/>
      <c r="BA19" s="41"/>
      <c r="BB19" s="41"/>
      <c r="BC19" s="41"/>
      <c r="BD19" s="41"/>
      <c r="BE19" s="41"/>
    </row>
    <row r="20" spans="1:256" ht="13.5" thickBot="1">
      <c r="A20" s="77"/>
      <c r="B20" s="77"/>
      <c r="C20" s="77"/>
      <c r="D20" s="77"/>
      <c r="E20" s="77"/>
      <c r="F20" s="77"/>
      <c r="G20" s="77"/>
      <c r="H20" s="77"/>
      <c r="I20" s="77"/>
    </row>
    <row r="21" spans="1:256">
      <c r="A21" s="71" t="s">
        <v>59</v>
      </c>
      <c r="B21" s="72"/>
      <c r="C21" s="72"/>
      <c r="D21" s="125"/>
      <c r="E21" s="126" t="s">
        <v>60</v>
      </c>
      <c r="F21" s="127" t="s">
        <v>61</v>
      </c>
      <c r="G21" s="128" t="s">
        <v>62</v>
      </c>
      <c r="H21" s="129"/>
      <c r="I21" s="130" t="s">
        <v>60</v>
      </c>
    </row>
    <row r="22" spans="1:256">
      <c r="A22" s="64" t="s">
        <v>192</v>
      </c>
      <c r="B22" s="55"/>
      <c r="C22" s="55"/>
      <c r="D22" s="131"/>
      <c r="E22" s="132"/>
      <c r="F22" s="133"/>
      <c r="G22" s="134">
        <f>CHOOSE(BA22+1,HSV+PSV,HSV+PSV+Mont,HSV+PSV+Dodavka+Mont,HSV,PSV,Mont,Dodavka,Mont+Dodavka,0)</f>
        <v>0</v>
      </c>
      <c r="H22" s="135"/>
      <c r="I22" s="136">
        <f>E22+F22*G22/100</f>
        <v>0</v>
      </c>
      <c r="BA22">
        <v>1</v>
      </c>
    </row>
    <row r="23" spans="1:256">
      <c r="A23" s="64" t="s">
        <v>193</v>
      </c>
      <c r="B23" s="55"/>
      <c r="C23" s="55"/>
      <c r="D23" s="131"/>
      <c r="E23" s="132"/>
      <c r="F23" s="133"/>
      <c r="G23" s="134">
        <f>CHOOSE(BA23+1,HSV+PSV,HSV+PSV+Mont,HSV+PSV+Dodavka+Mont,HSV,PSV,Mont,Dodavka,Mont+Dodavka,0)</f>
        <v>0</v>
      </c>
      <c r="H23" s="135"/>
      <c r="I23" s="136">
        <f>E23+F23*G23/100</f>
        <v>0</v>
      </c>
      <c r="BA23">
        <v>2</v>
      </c>
    </row>
    <row r="24" spans="1:256" ht="13.5" thickBot="1">
      <c r="A24" s="137"/>
      <c r="B24" s="138" t="s">
        <v>63</v>
      </c>
      <c r="C24" s="139"/>
      <c r="D24" s="140"/>
      <c r="E24" s="141"/>
      <c r="F24" s="142"/>
      <c r="G24" s="142"/>
      <c r="H24" s="223">
        <f>SUM(I22:I23)</f>
        <v>0</v>
      </c>
      <c r="I24" s="224"/>
    </row>
    <row r="26" spans="1:256">
      <c r="B26" s="123"/>
      <c r="F26" s="143"/>
      <c r="G26" s="144"/>
      <c r="H26" s="144"/>
      <c r="I26" s="145"/>
    </row>
    <row r="27" spans="1:256">
      <c r="F27" s="143"/>
      <c r="G27" s="144"/>
      <c r="H27" s="144"/>
      <c r="I27" s="145"/>
    </row>
    <row r="28" spans="1:256">
      <c r="F28" s="143"/>
      <c r="G28" s="144"/>
      <c r="H28" s="144"/>
      <c r="I28" s="145"/>
    </row>
    <row r="29" spans="1:256">
      <c r="F29" s="143"/>
      <c r="G29" s="144"/>
      <c r="H29" s="144"/>
      <c r="I29" s="145"/>
    </row>
    <row r="30" spans="1:256">
      <c r="F30" s="143"/>
      <c r="G30" s="144"/>
      <c r="H30" s="144"/>
      <c r="I30" s="145"/>
    </row>
    <row r="31" spans="1:256">
      <c r="F31" s="143"/>
      <c r="G31" s="144"/>
      <c r="H31" s="144"/>
      <c r="I31" s="145"/>
    </row>
    <row r="32" spans="1:256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90"/>
  <sheetViews>
    <sheetView showGridLines="0" showZeros="0" tabSelected="1" zoomScaleNormal="100" workbookViewId="0">
      <selection activeCell="C101" sqref="C101:D101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>
      <c r="A1" s="227" t="s">
        <v>76</v>
      </c>
      <c r="B1" s="227"/>
      <c r="C1" s="227"/>
      <c r="D1" s="227"/>
      <c r="E1" s="227"/>
      <c r="F1" s="227"/>
      <c r="G1" s="227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6" t="s">
        <v>48</v>
      </c>
      <c r="B3" s="217"/>
      <c r="C3" s="97" t="str">
        <f>CONCATENATE(cislostavby," ",nazevstavby)</f>
        <v>Č32-2019 Oprava sanačních omítek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>
      <c r="A4" s="228" t="s">
        <v>50</v>
      </c>
      <c r="B4" s="219"/>
      <c r="C4" s="103" t="str">
        <f>CONCATENATE(cisloobjektu," ",nazevobjektu)</f>
        <v>01 objekt Velflíkova 8, Ostrava - Hrabůvka</v>
      </c>
      <c r="D4" s="155"/>
      <c r="E4" s="229">
        <f>Rekapitulace!G2</f>
        <v>0</v>
      </c>
      <c r="F4" s="230"/>
      <c r="G4" s="231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83</v>
      </c>
      <c r="C8" s="173" t="s">
        <v>84</v>
      </c>
      <c r="D8" s="174" t="s">
        <v>85</v>
      </c>
      <c r="E8" s="175">
        <v>344.74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6.3E-3</v>
      </c>
    </row>
    <row r="9" spans="1:104">
      <c r="A9" s="178"/>
      <c r="B9" s="180"/>
      <c r="C9" s="225" t="s">
        <v>194</v>
      </c>
      <c r="D9" s="226"/>
      <c r="E9" s="181">
        <v>180.22</v>
      </c>
      <c r="F9" s="182"/>
      <c r="G9" s="183"/>
      <c r="M9" s="179" t="s">
        <v>86</v>
      </c>
      <c r="O9" s="170"/>
    </row>
    <row r="10" spans="1:104">
      <c r="A10" s="178"/>
      <c r="B10" s="180"/>
      <c r="C10" s="225" t="s">
        <v>195</v>
      </c>
      <c r="D10" s="226"/>
      <c r="E10" s="181">
        <v>164.52</v>
      </c>
      <c r="F10" s="182"/>
      <c r="G10" s="183"/>
      <c r="M10" s="179" t="s">
        <v>87</v>
      </c>
      <c r="O10" s="170"/>
    </row>
    <row r="11" spans="1:104">
      <c r="A11" s="171">
        <v>2</v>
      </c>
      <c r="B11" s="172" t="s">
        <v>88</v>
      </c>
      <c r="C11" s="173" t="s">
        <v>89</v>
      </c>
      <c r="D11" s="174" t="s">
        <v>85</v>
      </c>
      <c r="E11" s="175">
        <v>344.74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2.205E-2</v>
      </c>
    </row>
    <row r="12" spans="1:104">
      <c r="A12" s="178"/>
      <c r="B12" s="180"/>
      <c r="C12" s="225" t="s">
        <v>194</v>
      </c>
      <c r="D12" s="226"/>
      <c r="E12" s="181">
        <v>180.22</v>
      </c>
      <c r="F12" s="182"/>
      <c r="G12" s="183"/>
      <c r="M12" s="179" t="s">
        <v>86</v>
      </c>
      <c r="O12" s="170"/>
    </row>
    <row r="13" spans="1:104">
      <c r="A13" s="178"/>
      <c r="B13" s="180"/>
      <c r="C13" s="225" t="s">
        <v>195</v>
      </c>
      <c r="D13" s="226"/>
      <c r="E13" s="181">
        <v>164.52</v>
      </c>
      <c r="F13" s="182"/>
      <c r="G13" s="183"/>
      <c r="M13" s="179" t="s">
        <v>87</v>
      </c>
      <c r="O13" s="170"/>
    </row>
    <row r="14" spans="1:104">
      <c r="A14" s="171">
        <v>3</v>
      </c>
      <c r="B14" s="172" t="s">
        <v>90</v>
      </c>
      <c r="C14" s="173" t="s">
        <v>91</v>
      </c>
      <c r="D14" s="174" t="s">
        <v>85</v>
      </c>
      <c r="E14" s="175">
        <v>344.74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3.2599999999999999E-3</v>
      </c>
    </row>
    <row r="15" spans="1:104">
      <c r="A15" s="178"/>
      <c r="B15" s="180"/>
      <c r="C15" s="225" t="s">
        <v>194</v>
      </c>
      <c r="D15" s="226"/>
      <c r="E15" s="181">
        <v>180.22</v>
      </c>
      <c r="F15" s="182"/>
      <c r="G15" s="183"/>
      <c r="M15" s="179" t="s">
        <v>86</v>
      </c>
      <c r="O15" s="170"/>
    </row>
    <row r="16" spans="1:104">
      <c r="A16" s="178"/>
      <c r="B16" s="180"/>
      <c r="C16" s="225" t="s">
        <v>195</v>
      </c>
      <c r="D16" s="226"/>
      <c r="E16" s="181">
        <v>164.52</v>
      </c>
      <c r="F16" s="182"/>
      <c r="G16" s="183"/>
      <c r="M16" s="179" t="s">
        <v>87</v>
      </c>
      <c r="O16" s="170"/>
    </row>
    <row r="17" spans="1:104">
      <c r="A17" s="171">
        <v>4</v>
      </c>
      <c r="B17" s="172" t="s">
        <v>92</v>
      </c>
      <c r="C17" s="173" t="s">
        <v>93</v>
      </c>
      <c r="D17" s="174" t="s">
        <v>85</v>
      </c>
      <c r="E17" s="175">
        <v>34.263500000000001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5.7800000000000004E-3</v>
      </c>
    </row>
    <row r="18" spans="1:104">
      <c r="A18" s="178"/>
      <c r="B18" s="180"/>
      <c r="C18" s="225" t="s">
        <v>94</v>
      </c>
      <c r="D18" s="226"/>
      <c r="E18" s="181">
        <v>34.263500000000001</v>
      </c>
      <c r="F18" s="182"/>
      <c r="G18" s="183"/>
      <c r="M18" s="179" t="s">
        <v>94</v>
      </c>
      <c r="O18" s="170"/>
    </row>
    <row r="19" spans="1:104">
      <c r="A19" s="171">
        <v>5</v>
      </c>
      <c r="B19" s="172" t="s">
        <v>95</v>
      </c>
      <c r="C19" s="173" t="s">
        <v>96</v>
      </c>
      <c r="D19" s="174" t="s">
        <v>85</v>
      </c>
      <c r="E19" s="175">
        <v>34.263500000000001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3.5700000000000003E-2</v>
      </c>
    </row>
    <row r="20" spans="1:104">
      <c r="A20" s="178"/>
      <c r="B20" s="180"/>
      <c r="C20" s="225" t="s">
        <v>94</v>
      </c>
      <c r="D20" s="226"/>
      <c r="E20" s="181">
        <v>34.263500000000001</v>
      </c>
      <c r="F20" s="182"/>
      <c r="G20" s="183"/>
      <c r="M20" s="179" t="s">
        <v>94</v>
      </c>
      <c r="O20" s="170"/>
    </row>
    <row r="21" spans="1:104">
      <c r="A21" s="171">
        <v>6</v>
      </c>
      <c r="B21" s="172" t="s">
        <v>97</v>
      </c>
      <c r="C21" s="173" t="s">
        <v>98</v>
      </c>
      <c r="D21" s="174" t="s">
        <v>85</v>
      </c>
      <c r="E21" s="175">
        <v>379.00349999999997</v>
      </c>
      <c r="F21" s="175">
        <v>0</v>
      </c>
      <c r="G21" s="176">
        <f>E21*F21</f>
        <v>0</v>
      </c>
      <c r="O21" s="170">
        <v>2</v>
      </c>
      <c r="AA21" s="146">
        <v>12</v>
      </c>
      <c r="AB21" s="146">
        <v>0</v>
      </c>
      <c r="AC21" s="146">
        <v>5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12</v>
      </c>
      <c r="CB21" s="177">
        <v>0</v>
      </c>
      <c r="CZ21" s="146">
        <v>0</v>
      </c>
    </row>
    <row r="22" spans="1:104">
      <c r="A22" s="178"/>
      <c r="B22" s="180"/>
      <c r="C22" s="225" t="s">
        <v>194</v>
      </c>
      <c r="D22" s="226"/>
      <c r="E22" s="181">
        <v>180.22</v>
      </c>
      <c r="F22" s="182"/>
      <c r="G22" s="183"/>
      <c r="M22" s="179" t="s">
        <v>86</v>
      </c>
      <c r="O22" s="170"/>
    </row>
    <row r="23" spans="1:104">
      <c r="A23" s="178"/>
      <c r="B23" s="180"/>
      <c r="C23" s="225" t="s">
        <v>195</v>
      </c>
      <c r="D23" s="226"/>
      <c r="E23" s="181">
        <v>164.52</v>
      </c>
      <c r="F23" s="182"/>
      <c r="G23" s="183"/>
      <c r="M23" s="179" t="s">
        <v>87</v>
      </c>
      <c r="O23" s="170"/>
    </row>
    <row r="24" spans="1:104">
      <c r="A24" s="178"/>
      <c r="B24" s="180"/>
      <c r="C24" s="225" t="s">
        <v>94</v>
      </c>
      <c r="D24" s="226"/>
      <c r="E24" s="181">
        <v>34.263500000000001</v>
      </c>
      <c r="F24" s="182"/>
      <c r="G24" s="183"/>
      <c r="M24" s="179" t="s">
        <v>94</v>
      </c>
      <c r="O24" s="170"/>
    </row>
    <row r="25" spans="1:104">
      <c r="A25" s="184"/>
      <c r="B25" s="185" t="s">
        <v>74</v>
      </c>
      <c r="C25" s="186" t="str">
        <f>CONCATENATE(B7," ",C7)</f>
        <v>61 Upravy povrchů vnitřní</v>
      </c>
      <c r="D25" s="187"/>
      <c r="E25" s="188"/>
      <c r="F25" s="189"/>
      <c r="G25" s="190">
        <f>SUM(G7:G24)</f>
        <v>0</v>
      </c>
      <c r="O25" s="170">
        <v>4</v>
      </c>
      <c r="BA25" s="191">
        <f>SUM(BA7:BA24)</f>
        <v>0</v>
      </c>
      <c r="BB25" s="191">
        <f>SUM(BB7:BB24)</f>
        <v>0</v>
      </c>
      <c r="BC25" s="191">
        <f>SUM(BC7:BC24)</f>
        <v>0</v>
      </c>
      <c r="BD25" s="191">
        <f>SUM(BD7:BD24)</f>
        <v>0</v>
      </c>
      <c r="BE25" s="191">
        <f>SUM(BE7:BE24)</f>
        <v>0</v>
      </c>
    </row>
    <row r="26" spans="1:104">
      <c r="A26" s="163" t="s">
        <v>72</v>
      </c>
      <c r="B26" s="164" t="s">
        <v>99</v>
      </c>
      <c r="C26" s="165" t="s">
        <v>100</v>
      </c>
      <c r="D26" s="166"/>
      <c r="E26" s="167"/>
      <c r="F26" s="167"/>
      <c r="G26" s="168"/>
      <c r="H26" s="169"/>
      <c r="I26" s="169"/>
      <c r="O26" s="170">
        <v>1</v>
      </c>
    </row>
    <row r="27" spans="1:104">
      <c r="A27" s="171">
        <v>7</v>
      </c>
      <c r="B27" s="172" t="s">
        <v>101</v>
      </c>
      <c r="C27" s="173" t="s">
        <v>102</v>
      </c>
      <c r="D27" s="174" t="s">
        <v>85</v>
      </c>
      <c r="E27" s="175">
        <v>146.56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4.0000000000000003E-5</v>
      </c>
    </row>
    <row r="28" spans="1:104">
      <c r="A28" s="184"/>
      <c r="B28" s="185" t="s">
        <v>74</v>
      </c>
      <c r="C28" s="186" t="str">
        <f>CONCATENATE(B26," ",C26)</f>
        <v>95 Dokončovací konstrukce na pozemních stavbách</v>
      </c>
      <c r="D28" s="187"/>
      <c r="E28" s="188"/>
      <c r="F28" s="189"/>
      <c r="G28" s="190">
        <f>SUM(G26:G27)</f>
        <v>0</v>
      </c>
      <c r="O28" s="170">
        <v>4</v>
      </c>
      <c r="BA28" s="191">
        <f>SUM(BA26:BA27)</f>
        <v>0</v>
      </c>
      <c r="BB28" s="191">
        <f>SUM(BB26:BB27)</f>
        <v>0</v>
      </c>
      <c r="BC28" s="191">
        <f>SUM(BC26:BC27)</f>
        <v>0</v>
      </c>
      <c r="BD28" s="191">
        <f>SUM(BD26:BD27)</f>
        <v>0</v>
      </c>
      <c r="BE28" s="191">
        <f>SUM(BE26:BE27)</f>
        <v>0</v>
      </c>
    </row>
    <row r="29" spans="1:104">
      <c r="A29" s="163" t="s">
        <v>72</v>
      </c>
      <c r="B29" s="164" t="s">
        <v>103</v>
      </c>
      <c r="C29" s="165" t="s">
        <v>104</v>
      </c>
      <c r="D29" s="166"/>
      <c r="E29" s="167"/>
      <c r="F29" s="167"/>
      <c r="G29" s="168"/>
      <c r="H29" s="169"/>
      <c r="I29" s="169"/>
      <c r="O29" s="170">
        <v>1</v>
      </c>
    </row>
    <row r="30" spans="1:104">
      <c r="A30" s="171">
        <v>8</v>
      </c>
      <c r="B30" s="172" t="s">
        <v>105</v>
      </c>
      <c r="C30" s="173" t="s">
        <v>106</v>
      </c>
      <c r="D30" s="174" t="s">
        <v>107</v>
      </c>
      <c r="E30" s="175">
        <v>2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>
      <c r="A31" s="184"/>
      <c r="B31" s="185" t="s">
        <v>74</v>
      </c>
      <c r="C31" s="186" t="str">
        <f>CONCATENATE(B29," ",C29)</f>
        <v>96 Bourání konstrukcí</v>
      </c>
      <c r="D31" s="187"/>
      <c r="E31" s="188"/>
      <c r="F31" s="189"/>
      <c r="G31" s="190">
        <f>SUM(G29:G30)</f>
        <v>0</v>
      </c>
      <c r="O31" s="170">
        <v>4</v>
      </c>
      <c r="BA31" s="191">
        <f>SUM(BA29:BA30)</f>
        <v>0</v>
      </c>
      <c r="BB31" s="191">
        <f>SUM(BB29:BB30)</f>
        <v>0</v>
      </c>
      <c r="BC31" s="191">
        <f>SUM(BC29:BC30)</f>
        <v>0</v>
      </c>
      <c r="BD31" s="191">
        <f>SUM(BD29:BD30)</f>
        <v>0</v>
      </c>
      <c r="BE31" s="191">
        <f>SUM(BE29:BE30)</f>
        <v>0</v>
      </c>
    </row>
    <row r="32" spans="1:104">
      <c r="A32" s="163" t="s">
        <v>72</v>
      </c>
      <c r="B32" s="164" t="s">
        <v>108</v>
      </c>
      <c r="C32" s="165" t="s">
        <v>109</v>
      </c>
      <c r="D32" s="166"/>
      <c r="E32" s="167"/>
      <c r="F32" s="167"/>
      <c r="G32" s="168"/>
      <c r="H32" s="169"/>
      <c r="I32" s="169"/>
      <c r="O32" s="170">
        <v>1</v>
      </c>
    </row>
    <row r="33" spans="1:104">
      <c r="A33" s="171">
        <v>9</v>
      </c>
      <c r="B33" s="172" t="s">
        <v>110</v>
      </c>
      <c r="C33" s="173" t="s">
        <v>111</v>
      </c>
      <c r="D33" s="174" t="s">
        <v>85</v>
      </c>
      <c r="E33" s="175">
        <v>525.56349999999998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>
      <c r="A34" s="178"/>
      <c r="B34" s="180"/>
      <c r="C34" s="225" t="s">
        <v>112</v>
      </c>
      <c r="D34" s="226"/>
      <c r="E34" s="181">
        <v>0</v>
      </c>
      <c r="F34" s="182"/>
      <c r="G34" s="183"/>
      <c r="M34" s="179" t="s">
        <v>112</v>
      </c>
      <c r="O34" s="170"/>
    </row>
    <row r="35" spans="1:104">
      <c r="A35" s="178"/>
      <c r="B35" s="180"/>
      <c r="C35" s="225" t="s">
        <v>194</v>
      </c>
      <c r="D35" s="226"/>
      <c r="E35" s="181">
        <v>180.22</v>
      </c>
      <c r="F35" s="182"/>
      <c r="G35" s="183"/>
      <c r="M35" s="179" t="s">
        <v>86</v>
      </c>
      <c r="O35" s="170"/>
    </row>
    <row r="36" spans="1:104">
      <c r="A36" s="178"/>
      <c r="B36" s="180"/>
      <c r="C36" s="225" t="s">
        <v>195</v>
      </c>
      <c r="D36" s="226"/>
      <c r="E36" s="181">
        <v>164.52</v>
      </c>
      <c r="F36" s="182"/>
      <c r="G36" s="183"/>
      <c r="M36" s="179" t="s">
        <v>87</v>
      </c>
      <c r="O36" s="170"/>
    </row>
    <row r="37" spans="1:104">
      <c r="A37" s="178"/>
      <c r="B37" s="180"/>
      <c r="C37" s="232" t="s">
        <v>113</v>
      </c>
      <c r="D37" s="226"/>
      <c r="E37" s="204">
        <v>344.74</v>
      </c>
      <c r="F37" s="182"/>
      <c r="G37" s="183"/>
      <c r="M37" s="179" t="s">
        <v>113</v>
      </c>
      <c r="O37" s="170"/>
    </row>
    <row r="38" spans="1:104">
      <c r="A38" s="178"/>
      <c r="B38" s="180"/>
      <c r="C38" s="225" t="s">
        <v>114</v>
      </c>
      <c r="D38" s="226"/>
      <c r="E38" s="181">
        <v>0</v>
      </c>
      <c r="F38" s="182"/>
      <c r="G38" s="183"/>
      <c r="M38" s="179" t="s">
        <v>114</v>
      </c>
      <c r="O38" s="170"/>
    </row>
    <row r="39" spans="1:104">
      <c r="A39" s="178"/>
      <c r="B39" s="180"/>
      <c r="C39" s="225" t="s">
        <v>196</v>
      </c>
      <c r="D39" s="226"/>
      <c r="E39" s="181">
        <v>72.319999999999993</v>
      </c>
      <c r="F39" s="182"/>
      <c r="G39" s="183"/>
      <c r="M39" s="179" t="s">
        <v>115</v>
      </c>
      <c r="O39" s="170"/>
    </row>
    <row r="40" spans="1:104">
      <c r="A40" s="178"/>
      <c r="B40" s="180"/>
      <c r="C40" s="225" t="s">
        <v>197</v>
      </c>
      <c r="D40" s="226"/>
      <c r="E40" s="181">
        <v>74.239999999999995</v>
      </c>
      <c r="F40" s="182"/>
      <c r="G40" s="183"/>
      <c r="M40" s="179" t="s">
        <v>116</v>
      </c>
      <c r="O40" s="170"/>
    </row>
    <row r="41" spans="1:104">
      <c r="A41" s="178"/>
      <c r="B41" s="180"/>
      <c r="C41" s="232" t="s">
        <v>113</v>
      </c>
      <c r="D41" s="226"/>
      <c r="E41" s="204">
        <v>146.56</v>
      </c>
      <c r="F41" s="182"/>
      <c r="G41" s="183"/>
      <c r="M41" s="179" t="s">
        <v>113</v>
      </c>
      <c r="O41" s="170"/>
    </row>
    <row r="42" spans="1:104">
      <c r="A42" s="178"/>
      <c r="B42" s="180"/>
      <c r="C42" s="225" t="s">
        <v>94</v>
      </c>
      <c r="D42" s="226"/>
      <c r="E42" s="181">
        <v>34.263500000000001</v>
      </c>
      <c r="F42" s="182"/>
      <c r="G42" s="183"/>
      <c r="M42" s="179" t="s">
        <v>94</v>
      </c>
      <c r="O42" s="170"/>
    </row>
    <row r="43" spans="1:104">
      <c r="A43" s="171">
        <v>10</v>
      </c>
      <c r="B43" s="172" t="s">
        <v>117</v>
      </c>
      <c r="C43" s="173" t="s">
        <v>118</v>
      </c>
      <c r="D43" s="174" t="s">
        <v>85</v>
      </c>
      <c r="E43" s="175">
        <v>379.00349999999997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</v>
      </c>
    </row>
    <row r="44" spans="1:104">
      <c r="A44" s="178"/>
      <c r="B44" s="180"/>
      <c r="C44" s="225" t="s">
        <v>198</v>
      </c>
      <c r="D44" s="226"/>
      <c r="E44" s="181">
        <v>31.3</v>
      </c>
      <c r="F44" s="182"/>
      <c r="G44" s="183"/>
      <c r="M44" s="179" t="s">
        <v>119</v>
      </c>
      <c r="O44" s="170"/>
    </row>
    <row r="45" spans="1:104">
      <c r="A45" s="178"/>
      <c r="B45" s="180"/>
      <c r="C45" s="225" t="s">
        <v>120</v>
      </c>
      <c r="D45" s="226"/>
      <c r="E45" s="181">
        <v>45.18</v>
      </c>
      <c r="F45" s="182"/>
      <c r="G45" s="183"/>
      <c r="M45" s="179" t="s">
        <v>120</v>
      </c>
      <c r="O45" s="170"/>
    </row>
    <row r="46" spans="1:104">
      <c r="A46" s="178"/>
      <c r="B46" s="180"/>
      <c r="C46" s="225" t="s">
        <v>121</v>
      </c>
      <c r="D46" s="226"/>
      <c r="E46" s="181">
        <v>34</v>
      </c>
      <c r="F46" s="182"/>
      <c r="G46" s="183"/>
      <c r="M46" s="179" t="s">
        <v>121</v>
      </c>
      <c r="O46" s="170"/>
    </row>
    <row r="47" spans="1:104">
      <c r="A47" s="178"/>
      <c r="B47" s="180"/>
      <c r="C47" s="225" t="s">
        <v>122</v>
      </c>
      <c r="D47" s="226"/>
      <c r="E47" s="181">
        <v>36.200000000000003</v>
      </c>
      <c r="F47" s="182"/>
      <c r="G47" s="183"/>
      <c r="M47" s="179" t="s">
        <v>122</v>
      </c>
      <c r="O47" s="170"/>
    </row>
    <row r="48" spans="1:104">
      <c r="A48" s="178"/>
      <c r="B48" s="180"/>
      <c r="C48" s="225" t="s">
        <v>123</v>
      </c>
      <c r="D48" s="226"/>
      <c r="E48" s="181">
        <v>33.54</v>
      </c>
      <c r="F48" s="182"/>
      <c r="G48" s="183"/>
      <c r="M48" s="179" t="s">
        <v>123</v>
      </c>
      <c r="O48" s="170"/>
    </row>
    <row r="49" spans="1:15">
      <c r="A49" s="178"/>
      <c r="B49" s="180"/>
      <c r="C49" s="232" t="s">
        <v>113</v>
      </c>
      <c r="D49" s="226"/>
      <c r="E49" s="204">
        <v>180.22</v>
      </c>
      <c r="F49" s="182"/>
      <c r="G49" s="183"/>
      <c r="M49" s="179" t="s">
        <v>113</v>
      </c>
      <c r="O49" s="170"/>
    </row>
    <row r="50" spans="1:15">
      <c r="A50" s="178"/>
      <c r="B50" s="180"/>
      <c r="C50" s="225" t="s">
        <v>199</v>
      </c>
      <c r="D50" s="226"/>
      <c r="E50" s="181">
        <v>31.4</v>
      </c>
      <c r="F50" s="182"/>
      <c r="G50" s="183"/>
      <c r="M50" s="179" t="s">
        <v>124</v>
      </c>
      <c r="O50" s="170"/>
    </row>
    <row r="51" spans="1:15">
      <c r="A51" s="178"/>
      <c r="B51" s="180"/>
      <c r="C51" s="225" t="s">
        <v>125</v>
      </c>
      <c r="D51" s="226"/>
      <c r="E51" s="181">
        <v>18.600000000000001</v>
      </c>
      <c r="F51" s="182"/>
      <c r="G51" s="183"/>
      <c r="M51" s="179" t="s">
        <v>125</v>
      </c>
      <c r="O51" s="170"/>
    </row>
    <row r="52" spans="1:15">
      <c r="A52" s="178"/>
      <c r="B52" s="180"/>
      <c r="C52" s="225" t="s">
        <v>126</v>
      </c>
      <c r="D52" s="226"/>
      <c r="E52" s="181">
        <v>25.2</v>
      </c>
      <c r="F52" s="182"/>
      <c r="G52" s="183"/>
      <c r="M52" s="179" t="s">
        <v>126</v>
      </c>
      <c r="O52" s="170"/>
    </row>
    <row r="53" spans="1:15">
      <c r="A53" s="178"/>
      <c r="B53" s="180"/>
      <c r="C53" s="225" t="s">
        <v>127</v>
      </c>
      <c r="D53" s="226"/>
      <c r="E53" s="181">
        <v>44.52</v>
      </c>
      <c r="F53" s="182"/>
      <c r="G53" s="183"/>
      <c r="M53" s="179" t="s">
        <v>127</v>
      </c>
      <c r="O53" s="170"/>
    </row>
    <row r="54" spans="1:15">
      <c r="A54" s="178"/>
      <c r="B54" s="180"/>
      <c r="C54" s="225" t="s">
        <v>128</v>
      </c>
      <c r="D54" s="226"/>
      <c r="E54" s="181">
        <v>44.8</v>
      </c>
      <c r="F54" s="182"/>
      <c r="G54" s="183"/>
      <c r="M54" s="179" t="s">
        <v>128</v>
      </c>
      <c r="O54" s="170"/>
    </row>
    <row r="55" spans="1:15">
      <c r="A55" s="178"/>
      <c r="B55" s="180"/>
      <c r="C55" s="232" t="s">
        <v>113</v>
      </c>
      <c r="D55" s="226"/>
      <c r="E55" s="204">
        <v>164.51999999999998</v>
      </c>
      <c r="F55" s="182"/>
      <c r="G55" s="183"/>
      <c r="M55" s="179" t="s">
        <v>113</v>
      </c>
      <c r="O55" s="170"/>
    </row>
    <row r="56" spans="1:15">
      <c r="A56" s="178"/>
      <c r="B56" s="180"/>
      <c r="C56" s="225" t="s">
        <v>129</v>
      </c>
      <c r="D56" s="226"/>
      <c r="E56" s="181">
        <v>1.75</v>
      </c>
      <c r="F56" s="182"/>
      <c r="G56" s="183"/>
      <c r="M56" s="179" t="s">
        <v>129</v>
      </c>
      <c r="O56" s="170"/>
    </row>
    <row r="57" spans="1:15">
      <c r="A57" s="178"/>
      <c r="B57" s="180"/>
      <c r="C57" s="225" t="s">
        <v>130</v>
      </c>
      <c r="D57" s="226"/>
      <c r="E57" s="181">
        <v>1.806</v>
      </c>
      <c r="F57" s="182"/>
      <c r="G57" s="183"/>
      <c r="M57" s="179" t="s">
        <v>130</v>
      </c>
      <c r="O57" s="170"/>
    </row>
    <row r="58" spans="1:15">
      <c r="A58" s="178"/>
      <c r="B58" s="180"/>
      <c r="C58" s="225" t="s">
        <v>131</v>
      </c>
      <c r="D58" s="226"/>
      <c r="E58" s="181">
        <v>1.82</v>
      </c>
      <c r="F58" s="182"/>
      <c r="G58" s="183"/>
      <c r="M58" s="179" t="s">
        <v>131</v>
      </c>
      <c r="O58" s="170"/>
    </row>
    <row r="59" spans="1:15">
      <c r="A59" s="178"/>
      <c r="B59" s="180"/>
      <c r="C59" s="225" t="s">
        <v>132</v>
      </c>
      <c r="D59" s="226"/>
      <c r="E59" s="181">
        <v>7.28</v>
      </c>
      <c r="F59" s="182"/>
      <c r="G59" s="183"/>
      <c r="M59" s="179" t="s">
        <v>132</v>
      </c>
      <c r="O59" s="170"/>
    </row>
    <row r="60" spans="1:15">
      <c r="A60" s="178"/>
      <c r="B60" s="180"/>
      <c r="C60" s="225" t="s">
        <v>133</v>
      </c>
      <c r="D60" s="226"/>
      <c r="E60" s="181">
        <v>2.1</v>
      </c>
      <c r="F60" s="182"/>
      <c r="G60" s="183"/>
      <c r="M60" s="179" t="s">
        <v>133</v>
      </c>
      <c r="O60" s="170"/>
    </row>
    <row r="61" spans="1:15">
      <c r="A61" s="178"/>
      <c r="B61" s="180"/>
      <c r="C61" s="225" t="s">
        <v>134</v>
      </c>
      <c r="D61" s="226"/>
      <c r="E61" s="181">
        <v>1.7290000000000001</v>
      </c>
      <c r="F61" s="182"/>
      <c r="G61" s="183"/>
      <c r="M61" s="179" t="s">
        <v>134</v>
      </c>
      <c r="O61" s="170"/>
    </row>
    <row r="62" spans="1:15">
      <c r="A62" s="178"/>
      <c r="B62" s="180"/>
      <c r="C62" s="225" t="s">
        <v>135</v>
      </c>
      <c r="D62" s="226"/>
      <c r="E62" s="181">
        <v>3.633</v>
      </c>
      <c r="F62" s="182"/>
      <c r="G62" s="183"/>
      <c r="M62" s="179" t="s">
        <v>135</v>
      </c>
      <c r="O62" s="170"/>
    </row>
    <row r="63" spans="1:15">
      <c r="A63" s="178"/>
      <c r="B63" s="180"/>
      <c r="C63" s="225" t="s">
        <v>136</v>
      </c>
      <c r="D63" s="226"/>
      <c r="E63" s="181">
        <v>3.64</v>
      </c>
      <c r="F63" s="182"/>
      <c r="G63" s="183"/>
      <c r="M63" s="179" t="s">
        <v>136</v>
      </c>
      <c r="O63" s="170"/>
    </row>
    <row r="64" spans="1:15">
      <c r="A64" s="178"/>
      <c r="B64" s="180"/>
      <c r="C64" s="225" t="s">
        <v>137</v>
      </c>
      <c r="D64" s="226"/>
      <c r="E64" s="181">
        <v>1.708</v>
      </c>
      <c r="F64" s="182"/>
      <c r="G64" s="183"/>
      <c r="M64" s="179" t="s">
        <v>137</v>
      </c>
      <c r="O64" s="170"/>
    </row>
    <row r="65" spans="1:104">
      <c r="A65" s="178"/>
      <c r="B65" s="180"/>
      <c r="C65" s="225" t="s">
        <v>138</v>
      </c>
      <c r="D65" s="226"/>
      <c r="E65" s="181">
        <v>2.3975</v>
      </c>
      <c r="F65" s="182"/>
      <c r="G65" s="183"/>
      <c r="M65" s="179" t="s">
        <v>138</v>
      </c>
      <c r="O65" s="170"/>
    </row>
    <row r="66" spans="1:104">
      <c r="A66" s="178"/>
      <c r="B66" s="180"/>
      <c r="C66" s="225" t="s">
        <v>139</v>
      </c>
      <c r="D66" s="226"/>
      <c r="E66" s="181">
        <v>6.4</v>
      </c>
      <c r="F66" s="182"/>
      <c r="G66" s="183"/>
      <c r="M66" s="179" t="s">
        <v>139</v>
      </c>
      <c r="O66" s="170"/>
    </row>
    <row r="67" spans="1:104">
      <c r="A67" s="178"/>
      <c r="B67" s="180"/>
      <c r="C67" s="232" t="s">
        <v>113</v>
      </c>
      <c r="D67" s="226"/>
      <c r="E67" s="204">
        <v>34.263500000000001</v>
      </c>
      <c r="F67" s="182"/>
      <c r="G67" s="183"/>
      <c r="M67" s="179" t="s">
        <v>113</v>
      </c>
      <c r="O67" s="170"/>
    </row>
    <row r="68" spans="1:104">
      <c r="A68" s="171">
        <v>11</v>
      </c>
      <c r="B68" s="172" t="s">
        <v>140</v>
      </c>
      <c r="C68" s="173" t="s">
        <v>141</v>
      </c>
      <c r="D68" s="174" t="s">
        <v>85</v>
      </c>
      <c r="E68" s="175">
        <v>344.74</v>
      </c>
      <c r="F68" s="175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0</v>
      </c>
    </row>
    <row r="69" spans="1:104">
      <c r="A69" s="178"/>
      <c r="B69" s="180"/>
      <c r="C69" s="225" t="s">
        <v>194</v>
      </c>
      <c r="D69" s="226"/>
      <c r="E69" s="181">
        <v>180.22</v>
      </c>
      <c r="F69" s="182"/>
      <c r="G69" s="183"/>
      <c r="M69" s="179" t="s">
        <v>86</v>
      </c>
      <c r="O69" s="170"/>
    </row>
    <row r="70" spans="1:104">
      <c r="A70" s="178"/>
      <c r="B70" s="180"/>
      <c r="C70" s="225" t="s">
        <v>195</v>
      </c>
      <c r="D70" s="226"/>
      <c r="E70" s="181">
        <v>164.52</v>
      </c>
      <c r="F70" s="182"/>
      <c r="G70" s="183"/>
      <c r="M70" s="179" t="s">
        <v>87</v>
      </c>
      <c r="O70" s="170"/>
    </row>
    <row r="71" spans="1:104">
      <c r="A71" s="184"/>
      <c r="B71" s="185" t="s">
        <v>74</v>
      </c>
      <c r="C71" s="186" t="str">
        <f>CONCATENATE(B32," ",C32)</f>
        <v>97 Prorážení otvorů</v>
      </c>
      <c r="D71" s="187"/>
      <c r="E71" s="188"/>
      <c r="F71" s="189"/>
      <c r="G71" s="190">
        <f>SUM(G32:G70)</f>
        <v>0</v>
      </c>
      <c r="O71" s="170">
        <v>4</v>
      </c>
      <c r="BA71" s="191">
        <f>SUM(BA32:BA70)</f>
        <v>0</v>
      </c>
      <c r="BB71" s="191">
        <f>SUM(BB32:BB70)</f>
        <v>0</v>
      </c>
      <c r="BC71" s="191">
        <f>SUM(BC32:BC70)</f>
        <v>0</v>
      </c>
      <c r="BD71" s="191">
        <f>SUM(BD32:BD70)</f>
        <v>0</v>
      </c>
      <c r="BE71" s="191">
        <f>SUM(BE32:BE70)</f>
        <v>0</v>
      </c>
    </row>
    <row r="72" spans="1:104">
      <c r="A72" s="163" t="s">
        <v>72</v>
      </c>
      <c r="B72" s="164" t="s">
        <v>142</v>
      </c>
      <c r="C72" s="165" t="s">
        <v>143</v>
      </c>
      <c r="D72" s="166"/>
      <c r="E72" s="167"/>
      <c r="F72" s="167"/>
      <c r="G72" s="168"/>
      <c r="H72" s="169"/>
      <c r="I72" s="169"/>
      <c r="O72" s="170">
        <v>1</v>
      </c>
    </row>
    <row r="73" spans="1:104">
      <c r="A73" s="171">
        <v>12</v>
      </c>
      <c r="B73" s="172" t="s">
        <v>144</v>
      </c>
      <c r="C73" s="173" t="s">
        <v>145</v>
      </c>
      <c r="D73" s="174" t="s">
        <v>146</v>
      </c>
      <c r="E73" s="175">
        <v>12.32434378</v>
      </c>
      <c r="F73" s="175">
        <v>0</v>
      </c>
      <c r="G73" s="176">
        <f>E73*F73</f>
        <v>0</v>
      </c>
      <c r="O73" s="170">
        <v>2</v>
      </c>
      <c r="AA73" s="146">
        <v>7</v>
      </c>
      <c r="AB73" s="146">
        <v>1</v>
      </c>
      <c r="AC73" s="146">
        <v>2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7</v>
      </c>
      <c r="CB73" s="177">
        <v>1</v>
      </c>
      <c r="CZ73" s="146">
        <v>0</v>
      </c>
    </row>
    <row r="74" spans="1:104">
      <c r="A74" s="184"/>
      <c r="B74" s="185" t="s">
        <v>74</v>
      </c>
      <c r="C74" s="186" t="str">
        <f>CONCATENATE(B72," ",C72)</f>
        <v>99 Staveništní přesun hmot</v>
      </c>
      <c r="D74" s="187"/>
      <c r="E74" s="188"/>
      <c r="F74" s="189"/>
      <c r="G74" s="190">
        <f>SUM(G72:G73)</f>
        <v>0</v>
      </c>
      <c r="O74" s="170">
        <v>4</v>
      </c>
      <c r="BA74" s="191">
        <f>SUM(BA72:BA73)</f>
        <v>0</v>
      </c>
      <c r="BB74" s="191">
        <f>SUM(BB72:BB73)</f>
        <v>0</v>
      </c>
      <c r="BC74" s="191">
        <f>SUM(BC72:BC73)</f>
        <v>0</v>
      </c>
      <c r="BD74" s="191">
        <f>SUM(BD72:BD73)</f>
        <v>0</v>
      </c>
      <c r="BE74" s="191">
        <f>SUM(BE72:BE73)</f>
        <v>0</v>
      </c>
    </row>
    <row r="75" spans="1:104">
      <c r="A75" s="163" t="s">
        <v>72</v>
      </c>
      <c r="B75" s="164" t="s">
        <v>147</v>
      </c>
      <c r="C75" s="165" t="s">
        <v>148</v>
      </c>
      <c r="D75" s="166"/>
      <c r="E75" s="167"/>
      <c r="F75" s="167"/>
      <c r="G75" s="168"/>
      <c r="H75" s="169"/>
      <c r="I75" s="169"/>
      <c r="O75" s="170">
        <v>1</v>
      </c>
    </row>
    <row r="76" spans="1:104">
      <c r="A76" s="171">
        <v>13</v>
      </c>
      <c r="B76" s="172" t="s">
        <v>149</v>
      </c>
      <c r="C76" s="173" t="s">
        <v>150</v>
      </c>
      <c r="D76" s="174" t="s">
        <v>107</v>
      </c>
      <c r="E76" s="175">
        <v>2</v>
      </c>
      <c r="F76" s="175">
        <v>0</v>
      </c>
      <c r="G76" s="176">
        <f>E76*F76</f>
        <v>0</v>
      </c>
      <c r="O76" s="170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7</v>
      </c>
      <c r="CZ76" s="146">
        <v>0</v>
      </c>
    </row>
    <row r="77" spans="1:104">
      <c r="A77" s="171">
        <v>14</v>
      </c>
      <c r="B77" s="172" t="s">
        <v>151</v>
      </c>
      <c r="C77" s="173" t="s">
        <v>152</v>
      </c>
      <c r="D77" s="174" t="s">
        <v>107</v>
      </c>
      <c r="E77" s="175">
        <v>2</v>
      </c>
      <c r="F77" s="175">
        <v>0</v>
      </c>
      <c r="G77" s="176">
        <f>E77*F77</f>
        <v>0</v>
      </c>
      <c r="O77" s="170">
        <v>2</v>
      </c>
      <c r="AA77" s="146">
        <v>12</v>
      </c>
      <c r="AB77" s="146">
        <v>0</v>
      </c>
      <c r="AC77" s="146">
        <v>19</v>
      </c>
      <c r="AZ77" s="146">
        <v>2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12</v>
      </c>
      <c r="CB77" s="177">
        <v>0</v>
      </c>
      <c r="CZ77" s="146">
        <v>0</v>
      </c>
    </row>
    <row r="78" spans="1:104">
      <c r="A78" s="171">
        <v>15</v>
      </c>
      <c r="B78" s="172" t="s">
        <v>153</v>
      </c>
      <c r="C78" s="173" t="s">
        <v>154</v>
      </c>
      <c r="D78" s="174" t="s">
        <v>107</v>
      </c>
      <c r="E78" s="175">
        <v>2</v>
      </c>
      <c r="F78" s="175">
        <v>0</v>
      </c>
      <c r="G78" s="176">
        <f>E78*F78</f>
        <v>0</v>
      </c>
      <c r="O78" s="170">
        <v>2</v>
      </c>
      <c r="AA78" s="146">
        <v>3</v>
      </c>
      <c r="AB78" s="146">
        <v>7</v>
      </c>
      <c r="AC78" s="146">
        <v>54914622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3</v>
      </c>
      <c r="CB78" s="177">
        <v>7</v>
      </c>
      <c r="CZ78" s="146">
        <v>8.0000000000000004E-4</v>
      </c>
    </row>
    <row r="79" spans="1:104">
      <c r="A79" s="171">
        <v>16</v>
      </c>
      <c r="B79" s="172" t="s">
        <v>155</v>
      </c>
      <c r="C79" s="173" t="s">
        <v>156</v>
      </c>
      <c r="D79" s="174" t="s">
        <v>107</v>
      </c>
      <c r="E79" s="175">
        <v>2</v>
      </c>
      <c r="F79" s="175">
        <v>0</v>
      </c>
      <c r="G79" s="176">
        <f>E79*F79</f>
        <v>0</v>
      </c>
      <c r="O79" s="170">
        <v>2</v>
      </c>
      <c r="AA79" s="146">
        <v>3</v>
      </c>
      <c r="AB79" s="146">
        <v>7</v>
      </c>
      <c r="AC79" s="146">
        <v>611601203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3</v>
      </c>
      <c r="CB79" s="177">
        <v>7</v>
      </c>
      <c r="CZ79" s="146">
        <v>1.9E-2</v>
      </c>
    </row>
    <row r="80" spans="1:104">
      <c r="A80" s="171">
        <v>17</v>
      </c>
      <c r="B80" s="172" t="s">
        <v>157</v>
      </c>
      <c r="C80" s="173" t="s">
        <v>158</v>
      </c>
      <c r="D80" s="174" t="s">
        <v>146</v>
      </c>
      <c r="E80" s="175">
        <v>3.9600000000000003E-2</v>
      </c>
      <c r="F80" s="175">
        <v>0</v>
      </c>
      <c r="G80" s="176">
        <f>E80*F80</f>
        <v>0</v>
      </c>
      <c r="O80" s="170">
        <v>2</v>
      </c>
      <c r="AA80" s="146">
        <v>7</v>
      </c>
      <c r="AB80" s="146">
        <v>1001</v>
      </c>
      <c r="AC80" s="146">
        <v>5</v>
      </c>
      <c r="AZ80" s="146">
        <v>2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7</v>
      </c>
      <c r="CB80" s="177">
        <v>1001</v>
      </c>
      <c r="CZ80" s="146">
        <v>0</v>
      </c>
    </row>
    <row r="81" spans="1:104">
      <c r="A81" s="184"/>
      <c r="B81" s="185" t="s">
        <v>74</v>
      </c>
      <c r="C81" s="186" t="str">
        <f>CONCATENATE(B75," ",C75)</f>
        <v>766 Konstrukce truhlářské</v>
      </c>
      <c r="D81" s="187"/>
      <c r="E81" s="188"/>
      <c r="F81" s="189"/>
      <c r="G81" s="190">
        <f>SUM(G75:G80)</f>
        <v>0</v>
      </c>
      <c r="O81" s="170">
        <v>4</v>
      </c>
      <c r="BA81" s="191">
        <f>SUM(BA75:BA80)</f>
        <v>0</v>
      </c>
      <c r="BB81" s="191">
        <f>SUM(BB75:BB80)</f>
        <v>0</v>
      </c>
      <c r="BC81" s="191">
        <f>SUM(BC75:BC80)</f>
        <v>0</v>
      </c>
      <c r="BD81" s="191">
        <f>SUM(BD75:BD80)</f>
        <v>0</v>
      </c>
      <c r="BE81" s="191">
        <f>SUM(BE75:BE80)</f>
        <v>0</v>
      </c>
    </row>
    <row r="82" spans="1:104">
      <c r="A82" s="163" t="s">
        <v>72</v>
      </c>
      <c r="B82" s="164" t="s">
        <v>159</v>
      </c>
      <c r="C82" s="165" t="s">
        <v>160</v>
      </c>
      <c r="D82" s="166"/>
      <c r="E82" s="167"/>
      <c r="F82" s="167"/>
      <c r="G82" s="168"/>
      <c r="H82" s="169"/>
      <c r="I82" s="169"/>
      <c r="O82" s="170">
        <v>1</v>
      </c>
    </row>
    <row r="83" spans="1:104">
      <c r="A83" s="171">
        <v>18</v>
      </c>
      <c r="B83" s="172" t="s">
        <v>161</v>
      </c>
      <c r="C83" s="173" t="s">
        <v>162</v>
      </c>
      <c r="D83" s="174" t="s">
        <v>85</v>
      </c>
      <c r="E83" s="175">
        <v>146.56</v>
      </c>
      <c r="F83" s="175">
        <v>0</v>
      </c>
      <c r="G83" s="176">
        <f>E83*F83</f>
        <v>0</v>
      </c>
      <c r="O83" s="170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7</v>
      </c>
      <c r="CZ83" s="146">
        <v>6.0999999999999997E-4</v>
      </c>
    </row>
    <row r="84" spans="1:104">
      <c r="A84" s="178"/>
      <c r="B84" s="180"/>
      <c r="C84" s="225" t="s">
        <v>196</v>
      </c>
      <c r="D84" s="226"/>
      <c r="E84" s="181">
        <v>72.319999999999993</v>
      </c>
      <c r="F84" s="182"/>
      <c r="G84" s="183"/>
      <c r="M84" s="179" t="s">
        <v>115</v>
      </c>
      <c r="O84" s="170"/>
    </row>
    <row r="85" spans="1:104">
      <c r="A85" s="178"/>
      <c r="B85" s="180"/>
      <c r="C85" s="225" t="s">
        <v>197</v>
      </c>
      <c r="D85" s="226"/>
      <c r="E85" s="181">
        <v>74.239999999999995</v>
      </c>
      <c r="F85" s="182"/>
      <c r="G85" s="183"/>
      <c r="M85" s="179" t="s">
        <v>116</v>
      </c>
      <c r="O85" s="170"/>
    </row>
    <row r="86" spans="1:104" ht="22.5">
      <c r="A86" s="171">
        <v>19</v>
      </c>
      <c r="B86" s="172" t="s">
        <v>163</v>
      </c>
      <c r="C86" s="173" t="s">
        <v>164</v>
      </c>
      <c r="D86" s="174" t="s">
        <v>85</v>
      </c>
      <c r="E86" s="175">
        <v>3</v>
      </c>
      <c r="F86" s="175">
        <v>0</v>
      </c>
      <c r="G86" s="176">
        <f>E86*F86</f>
        <v>0</v>
      </c>
      <c r="O86" s="170">
        <v>2</v>
      </c>
      <c r="AA86" s="146">
        <v>2</v>
      </c>
      <c r="AB86" s="146">
        <v>7</v>
      </c>
      <c r="AC86" s="146">
        <v>7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2</v>
      </c>
      <c r="CB86" s="177">
        <v>7</v>
      </c>
      <c r="CZ86" s="146">
        <v>6.0999999999999997E-4</v>
      </c>
    </row>
    <row r="87" spans="1:104">
      <c r="A87" s="178"/>
      <c r="B87" s="180"/>
      <c r="C87" s="225" t="s">
        <v>165</v>
      </c>
      <c r="D87" s="226"/>
      <c r="E87" s="181">
        <v>3</v>
      </c>
      <c r="F87" s="182"/>
      <c r="G87" s="183"/>
      <c r="M87" s="179" t="s">
        <v>165</v>
      </c>
      <c r="O87" s="170"/>
    </row>
    <row r="88" spans="1:104" ht="22.5">
      <c r="A88" s="171">
        <v>20</v>
      </c>
      <c r="B88" s="172" t="s">
        <v>166</v>
      </c>
      <c r="C88" s="173" t="s">
        <v>167</v>
      </c>
      <c r="D88" s="174" t="s">
        <v>85</v>
      </c>
      <c r="E88" s="175">
        <v>146.56</v>
      </c>
      <c r="F88" s="175">
        <v>0</v>
      </c>
      <c r="G88" s="176">
        <f>E88*F88</f>
        <v>0</v>
      </c>
      <c r="O88" s="170">
        <v>2</v>
      </c>
      <c r="AA88" s="146">
        <v>12</v>
      </c>
      <c r="AB88" s="146">
        <v>0</v>
      </c>
      <c r="AC88" s="146">
        <v>12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12</v>
      </c>
      <c r="CB88" s="177">
        <v>0</v>
      </c>
      <c r="CZ88" s="146">
        <v>1.4999999999999999E-4</v>
      </c>
    </row>
    <row r="89" spans="1:104">
      <c r="A89" s="178"/>
      <c r="B89" s="180"/>
      <c r="C89" s="225" t="s">
        <v>196</v>
      </c>
      <c r="D89" s="226"/>
      <c r="E89" s="181">
        <v>72.319999999999993</v>
      </c>
      <c r="F89" s="182"/>
      <c r="G89" s="183"/>
      <c r="M89" s="179" t="s">
        <v>115</v>
      </c>
      <c r="O89" s="170"/>
    </row>
    <row r="90" spans="1:104">
      <c r="A90" s="178"/>
      <c r="B90" s="180"/>
      <c r="C90" s="225" t="s">
        <v>197</v>
      </c>
      <c r="D90" s="226"/>
      <c r="E90" s="181">
        <v>74.239999999999995</v>
      </c>
      <c r="F90" s="182"/>
      <c r="G90" s="183"/>
      <c r="M90" s="179" t="s">
        <v>116</v>
      </c>
      <c r="O90" s="170"/>
    </row>
    <row r="91" spans="1:104">
      <c r="A91" s="184"/>
      <c r="B91" s="185" t="s">
        <v>74</v>
      </c>
      <c r="C91" s="186" t="str">
        <f>CONCATENATE(B82," ",C82)</f>
        <v>783 Nátěry</v>
      </c>
      <c r="D91" s="187"/>
      <c r="E91" s="188"/>
      <c r="F91" s="189"/>
      <c r="G91" s="190">
        <f>SUM(G82:G90)</f>
        <v>0</v>
      </c>
      <c r="O91" s="170">
        <v>4</v>
      </c>
      <c r="BA91" s="191">
        <f>SUM(BA82:BA90)</f>
        <v>0</v>
      </c>
      <c r="BB91" s="191">
        <f>SUM(BB82:BB90)</f>
        <v>0</v>
      </c>
      <c r="BC91" s="191">
        <f>SUM(BC82:BC90)</f>
        <v>0</v>
      </c>
      <c r="BD91" s="191">
        <f>SUM(BD82:BD90)</f>
        <v>0</v>
      </c>
      <c r="BE91" s="191">
        <f>SUM(BE82:BE90)</f>
        <v>0</v>
      </c>
    </row>
    <row r="92" spans="1:104">
      <c r="A92" s="163" t="s">
        <v>72</v>
      </c>
      <c r="B92" s="164" t="s">
        <v>168</v>
      </c>
      <c r="C92" s="165" t="s">
        <v>169</v>
      </c>
      <c r="D92" s="166"/>
      <c r="E92" s="167"/>
      <c r="F92" s="167"/>
      <c r="G92" s="168"/>
      <c r="H92" s="169"/>
      <c r="I92" s="169"/>
      <c r="O92" s="170">
        <v>1</v>
      </c>
    </row>
    <row r="93" spans="1:104">
      <c r="A93" s="171">
        <v>21</v>
      </c>
      <c r="B93" s="172" t="s">
        <v>170</v>
      </c>
      <c r="C93" s="173" t="s">
        <v>171</v>
      </c>
      <c r="D93" s="174" t="s">
        <v>85</v>
      </c>
      <c r="E93" s="175">
        <v>525.56349999999998</v>
      </c>
      <c r="F93" s="175">
        <v>0</v>
      </c>
      <c r="G93" s="176">
        <f>E93*F93</f>
        <v>0</v>
      </c>
      <c r="O93" s="170">
        <v>2</v>
      </c>
      <c r="AA93" s="146">
        <v>1</v>
      </c>
      <c r="AB93" s="146">
        <v>7</v>
      </c>
      <c r="AC93" s="146">
        <v>7</v>
      </c>
      <c r="AZ93" s="146">
        <v>2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7</v>
      </c>
      <c r="CZ93" s="146">
        <v>3.5E-4</v>
      </c>
    </row>
    <row r="94" spans="1:104">
      <c r="A94" s="178"/>
      <c r="B94" s="180"/>
      <c r="C94" s="225" t="s">
        <v>112</v>
      </c>
      <c r="D94" s="226"/>
      <c r="E94" s="181">
        <v>0</v>
      </c>
      <c r="F94" s="182"/>
      <c r="G94" s="183"/>
      <c r="M94" s="179" t="s">
        <v>112</v>
      </c>
      <c r="O94" s="170"/>
    </row>
    <row r="95" spans="1:104">
      <c r="A95" s="178"/>
      <c r="B95" s="180"/>
      <c r="C95" s="225" t="s">
        <v>194</v>
      </c>
      <c r="D95" s="226"/>
      <c r="E95" s="181">
        <v>180.22</v>
      </c>
      <c r="F95" s="182"/>
      <c r="G95" s="183"/>
      <c r="M95" s="179" t="s">
        <v>86</v>
      </c>
      <c r="O95" s="170"/>
    </row>
    <row r="96" spans="1:104">
      <c r="A96" s="178"/>
      <c r="B96" s="180"/>
      <c r="C96" s="225" t="s">
        <v>195</v>
      </c>
      <c r="D96" s="226"/>
      <c r="E96" s="181">
        <v>164.52</v>
      </c>
      <c r="F96" s="182"/>
      <c r="G96" s="183"/>
      <c r="M96" s="179" t="s">
        <v>87</v>
      </c>
      <c r="O96" s="170"/>
    </row>
    <row r="97" spans="1:104">
      <c r="A97" s="178"/>
      <c r="B97" s="180"/>
      <c r="C97" s="232" t="s">
        <v>113</v>
      </c>
      <c r="D97" s="226"/>
      <c r="E97" s="204">
        <v>344.74</v>
      </c>
      <c r="F97" s="182"/>
      <c r="G97" s="183"/>
      <c r="M97" s="179" t="s">
        <v>113</v>
      </c>
      <c r="O97" s="170"/>
    </row>
    <row r="98" spans="1:104">
      <c r="A98" s="178"/>
      <c r="B98" s="180"/>
      <c r="C98" s="225" t="s">
        <v>114</v>
      </c>
      <c r="D98" s="226"/>
      <c r="E98" s="181">
        <v>0</v>
      </c>
      <c r="F98" s="182"/>
      <c r="G98" s="183"/>
      <c r="M98" s="179" t="s">
        <v>114</v>
      </c>
      <c r="O98" s="170"/>
    </row>
    <row r="99" spans="1:104">
      <c r="A99" s="178"/>
      <c r="B99" s="180"/>
      <c r="C99" s="225" t="s">
        <v>196</v>
      </c>
      <c r="D99" s="226"/>
      <c r="E99" s="181">
        <v>72.319999999999993</v>
      </c>
      <c r="F99" s="182"/>
      <c r="G99" s="183"/>
      <c r="M99" s="179" t="s">
        <v>115</v>
      </c>
      <c r="O99" s="170"/>
    </row>
    <row r="100" spans="1:104">
      <c r="A100" s="178"/>
      <c r="B100" s="180"/>
      <c r="C100" s="225" t="s">
        <v>197</v>
      </c>
      <c r="D100" s="226"/>
      <c r="E100" s="181">
        <v>74.239999999999995</v>
      </c>
      <c r="F100" s="182"/>
      <c r="G100" s="183"/>
      <c r="M100" s="179" t="s">
        <v>116</v>
      </c>
      <c r="O100" s="170"/>
    </row>
    <row r="101" spans="1:104">
      <c r="A101" s="178"/>
      <c r="B101" s="180"/>
      <c r="C101" s="232" t="s">
        <v>113</v>
      </c>
      <c r="D101" s="226"/>
      <c r="E101" s="204">
        <v>146.56</v>
      </c>
      <c r="F101" s="182"/>
      <c r="G101" s="183"/>
      <c r="M101" s="179" t="s">
        <v>113</v>
      </c>
      <c r="O101" s="170"/>
    </row>
    <row r="102" spans="1:104">
      <c r="A102" s="178"/>
      <c r="B102" s="180"/>
      <c r="C102" s="225" t="s">
        <v>94</v>
      </c>
      <c r="D102" s="226"/>
      <c r="E102" s="181">
        <v>34.263500000000001</v>
      </c>
      <c r="F102" s="182"/>
      <c r="G102" s="183"/>
      <c r="M102" s="179" t="s">
        <v>94</v>
      </c>
      <c r="O102" s="170"/>
    </row>
    <row r="103" spans="1:104">
      <c r="A103" s="178"/>
      <c r="B103" s="180"/>
      <c r="C103" s="232" t="s">
        <v>113</v>
      </c>
      <c r="D103" s="226"/>
      <c r="E103" s="204">
        <v>34.263500000000001</v>
      </c>
      <c r="F103" s="182"/>
      <c r="G103" s="183"/>
      <c r="M103" s="179" t="s">
        <v>113</v>
      </c>
      <c r="O103" s="170"/>
    </row>
    <row r="104" spans="1:104">
      <c r="A104" s="184"/>
      <c r="B104" s="185" t="s">
        <v>74</v>
      </c>
      <c r="C104" s="186" t="str">
        <f>CONCATENATE(B92," ",C92)</f>
        <v>784 Malby</v>
      </c>
      <c r="D104" s="187"/>
      <c r="E104" s="188"/>
      <c r="F104" s="189"/>
      <c r="G104" s="190">
        <f>SUM(G92:G103)</f>
        <v>0</v>
      </c>
      <c r="O104" s="170">
        <v>4</v>
      </c>
      <c r="BA104" s="191">
        <f>SUM(BA92:BA103)</f>
        <v>0</v>
      </c>
      <c r="BB104" s="191">
        <f>SUM(BB92:BB103)</f>
        <v>0</v>
      </c>
      <c r="BC104" s="191">
        <f>SUM(BC92:BC103)</f>
        <v>0</v>
      </c>
      <c r="BD104" s="191">
        <f>SUM(BD92:BD103)</f>
        <v>0</v>
      </c>
      <c r="BE104" s="191">
        <f>SUM(BE92:BE103)</f>
        <v>0</v>
      </c>
    </row>
    <row r="105" spans="1:104">
      <c r="A105" s="163" t="s">
        <v>72</v>
      </c>
      <c r="B105" s="164" t="s">
        <v>172</v>
      </c>
      <c r="C105" s="165" t="s">
        <v>173</v>
      </c>
      <c r="D105" s="166"/>
      <c r="E105" s="167"/>
      <c r="F105" s="167"/>
      <c r="G105" s="168"/>
      <c r="H105" s="169"/>
      <c r="I105" s="169"/>
      <c r="O105" s="170">
        <v>1</v>
      </c>
    </row>
    <row r="106" spans="1:104">
      <c r="A106" s="171">
        <v>22</v>
      </c>
      <c r="B106" s="172" t="s">
        <v>174</v>
      </c>
      <c r="C106" s="173" t="s">
        <v>175</v>
      </c>
      <c r="D106" s="174" t="s">
        <v>176</v>
      </c>
      <c r="E106" s="175">
        <v>40</v>
      </c>
      <c r="F106" s="175">
        <v>0</v>
      </c>
      <c r="G106" s="176">
        <f>E106*F106</f>
        <v>0</v>
      </c>
      <c r="O106" s="170">
        <v>2</v>
      </c>
      <c r="AA106" s="146">
        <v>12</v>
      </c>
      <c r="AB106" s="146">
        <v>0</v>
      </c>
      <c r="AC106" s="146">
        <v>1</v>
      </c>
      <c r="AZ106" s="146">
        <v>4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12</v>
      </c>
      <c r="CB106" s="177">
        <v>0</v>
      </c>
      <c r="CZ106" s="146">
        <v>0</v>
      </c>
    </row>
    <row r="107" spans="1:104">
      <c r="A107" s="178"/>
      <c r="B107" s="180"/>
      <c r="C107" s="225" t="s">
        <v>177</v>
      </c>
      <c r="D107" s="226"/>
      <c r="E107" s="181">
        <v>40</v>
      </c>
      <c r="F107" s="182"/>
      <c r="G107" s="183"/>
      <c r="M107" s="179" t="s">
        <v>177</v>
      </c>
      <c r="O107" s="170"/>
    </row>
    <row r="108" spans="1:104" ht="22.5">
      <c r="A108" s="171">
        <v>23</v>
      </c>
      <c r="B108" s="172" t="s">
        <v>178</v>
      </c>
      <c r="C108" s="173" t="s">
        <v>179</v>
      </c>
      <c r="D108" s="174" t="s">
        <v>176</v>
      </c>
      <c r="E108" s="175">
        <v>40</v>
      </c>
      <c r="F108" s="175">
        <v>0</v>
      </c>
      <c r="G108" s="176">
        <f>E108*F108</f>
        <v>0</v>
      </c>
      <c r="O108" s="170">
        <v>2</v>
      </c>
      <c r="AA108" s="146">
        <v>12</v>
      </c>
      <c r="AB108" s="146">
        <v>0</v>
      </c>
      <c r="AC108" s="146">
        <v>2</v>
      </c>
      <c r="AZ108" s="146">
        <v>4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12</v>
      </c>
      <c r="CB108" s="177">
        <v>0</v>
      </c>
      <c r="CZ108" s="146">
        <v>0</v>
      </c>
    </row>
    <row r="109" spans="1:104">
      <c r="A109" s="178"/>
      <c r="B109" s="180"/>
      <c r="C109" s="225" t="s">
        <v>177</v>
      </c>
      <c r="D109" s="226"/>
      <c r="E109" s="181">
        <v>40</v>
      </c>
      <c r="F109" s="182"/>
      <c r="G109" s="183"/>
      <c r="M109" s="179" t="s">
        <v>177</v>
      </c>
      <c r="O109" s="170"/>
    </row>
    <row r="110" spans="1:104">
      <c r="A110" s="184"/>
      <c r="B110" s="185" t="s">
        <v>74</v>
      </c>
      <c r="C110" s="186" t="str">
        <f>CONCATENATE(B105," ",C105)</f>
        <v>M21 Elektromontáže</v>
      </c>
      <c r="D110" s="187"/>
      <c r="E110" s="188"/>
      <c r="F110" s="189"/>
      <c r="G110" s="190">
        <f>SUM(G105:G109)</f>
        <v>0</v>
      </c>
      <c r="O110" s="170">
        <v>4</v>
      </c>
      <c r="BA110" s="191">
        <f>SUM(BA105:BA109)</f>
        <v>0</v>
      </c>
      <c r="BB110" s="191">
        <f>SUM(BB105:BB109)</f>
        <v>0</v>
      </c>
      <c r="BC110" s="191">
        <f>SUM(BC105:BC109)</f>
        <v>0</v>
      </c>
      <c r="BD110" s="191">
        <f>SUM(BD105:BD109)</f>
        <v>0</v>
      </c>
      <c r="BE110" s="191">
        <f>SUM(BE105:BE109)</f>
        <v>0</v>
      </c>
    </row>
    <row r="111" spans="1:104">
      <c r="A111" s="163" t="s">
        <v>72</v>
      </c>
      <c r="B111" s="164" t="s">
        <v>180</v>
      </c>
      <c r="C111" s="165" t="s">
        <v>181</v>
      </c>
      <c r="D111" s="166"/>
      <c r="E111" s="167"/>
      <c r="F111" s="167"/>
      <c r="G111" s="168"/>
      <c r="H111" s="169"/>
      <c r="I111" s="169"/>
      <c r="O111" s="170">
        <v>1</v>
      </c>
    </row>
    <row r="112" spans="1:104">
      <c r="A112" s="171">
        <v>24</v>
      </c>
      <c r="B112" s="172" t="s">
        <v>182</v>
      </c>
      <c r="C112" s="173" t="s">
        <v>183</v>
      </c>
      <c r="D112" s="174" t="s">
        <v>146</v>
      </c>
      <c r="E112" s="175">
        <v>22.260521000000001</v>
      </c>
      <c r="F112" s="175">
        <v>0</v>
      </c>
      <c r="G112" s="176">
        <f>E112*F112</f>
        <v>0</v>
      </c>
      <c r="O112" s="170">
        <v>2</v>
      </c>
      <c r="AA112" s="146">
        <v>8</v>
      </c>
      <c r="AB112" s="146">
        <v>0</v>
      </c>
      <c r="AC112" s="146">
        <v>3</v>
      </c>
      <c r="AZ112" s="146">
        <v>1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8</v>
      </c>
      <c r="CB112" s="177">
        <v>0</v>
      </c>
      <c r="CZ112" s="146">
        <v>0</v>
      </c>
    </row>
    <row r="113" spans="1:104">
      <c r="A113" s="171">
        <v>25</v>
      </c>
      <c r="B113" s="172" t="s">
        <v>184</v>
      </c>
      <c r="C113" s="173" t="s">
        <v>185</v>
      </c>
      <c r="D113" s="174" t="s">
        <v>146</v>
      </c>
      <c r="E113" s="175">
        <v>22.260521000000001</v>
      </c>
      <c r="F113" s="175">
        <v>0</v>
      </c>
      <c r="G113" s="176">
        <f>E113*F113</f>
        <v>0</v>
      </c>
      <c r="O113" s="170">
        <v>2</v>
      </c>
      <c r="AA113" s="146">
        <v>8</v>
      </c>
      <c r="AB113" s="146">
        <v>0</v>
      </c>
      <c r="AC113" s="146">
        <v>3</v>
      </c>
      <c r="AZ113" s="146">
        <v>1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8</v>
      </c>
      <c r="CB113" s="177">
        <v>0</v>
      </c>
      <c r="CZ113" s="146">
        <v>0</v>
      </c>
    </row>
    <row r="114" spans="1:104">
      <c r="A114" s="171">
        <v>26</v>
      </c>
      <c r="B114" s="172" t="s">
        <v>186</v>
      </c>
      <c r="C114" s="173" t="s">
        <v>187</v>
      </c>
      <c r="D114" s="174" t="s">
        <v>146</v>
      </c>
      <c r="E114" s="175">
        <v>422.94989900000002</v>
      </c>
      <c r="F114" s="175">
        <v>0</v>
      </c>
      <c r="G114" s="176">
        <f>E114*F114</f>
        <v>0</v>
      </c>
      <c r="O114" s="170">
        <v>2</v>
      </c>
      <c r="AA114" s="146">
        <v>8</v>
      </c>
      <c r="AB114" s="146">
        <v>0</v>
      </c>
      <c r="AC114" s="146">
        <v>3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8</v>
      </c>
      <c r="CB114" s="177">
        <v>0</v>
      </c>
      <c r="CZ114" s="146">
        <v>0</v>
      </c>
    </row>
    <row r="115" spans="1:104">
      <c r="A115" s="171">
        <v>27</v>
      </c>
      <c r="B115" s="172" t="s">
        <v>188</v>
      </c>
      <c r="C115" s="173" t="s">
        <v>189</v>
      </c>
      <c r="D115" s="174" t="s">
        <v>146</v>
      </c>
      <c r="E115" s="175">
        <v>22.260521000000001</v>
      </c>
      <c r="F115" s="175">
        <v>0</v>
      </c>
      <c r="G115" s="176">
        <f>E115*F115</f>
        <v>0</v>
      </c>
      <c r="O115" s="170">
        <v>2</v>
      </c>
      <c r="AA115" s="146">
        <v>8</v>
      </c>
      <c r="AB115" s="146">
        <v>0</v>
      </c>
      <c r="AC115" s="146">
        <v>3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8</v>
      </c>
      <c r="CB115" s="177">
        <v>0</v>
      </c>
      <c r="CZ115" s="146">
        <v>0</v>
      </c>
    </row>
    <row r="116" spans="1:104">
      <c r="A116" s="171">
        <v>28</v>
      </c>
      <c r="B116" s="172" t="s">
        <v>190</v>
      </c>
      <c r="C116" s="173" t="s">
        <v>191</v>
      </c>
      <c r="D116" s="174" t="s">
        <v>146</v>
      </c>
      <c r="E116" s="175">
        <v>22.260521000000001</v>
      </c>
      <c r="F116" s="175">
        <v>0</v>
      </c>
      <c r="G116" s="176">
        <f>E116*F116</f>
        <v>0</v>
      </c>
      <c r="O116" s="170">
        <v>2</v>
      </c>
      <c r="AA116" s="146">
        <v>8</v>
      </c>
      <c r="AB116" s="146">
        <v>0</v>
      </c>
      <c r="AC116" s="146">
        <v>3</v>
      </c>
      <c r="AZ116" s="146">
        <v>1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8</v>
      </c>
      <c r="CB116" s="177">
        <v>0</v>
      </c>
      <c r="CZ116" s="146">
        <v>0</v>
      </c>
    </row>
    <row r="117" spans="1:104">
      <c r="A117" s="184"/>
      <c r="B117" s="185" t="s">
        <v>74</v>
      </c>
      <c r="C117" s="186" t="str">
        <f>CONCATENATE(B111," ",C111)</f>
        <v>D96 Přesuny suti a vybouraných hmot</v>
      </c>
      <c r="D117" s="187"/>
      <c r="E117" s="188"/>
      <c r="F117" s="189"/>
      <c r="G117" s="190">
        <f>SUM(G111:G116)</f>
        <v>0</v>
      </c>
      <c r="O117" s="170">
        <v>4</v>
      </c>
      <c r="BA117" s="191">
        <f>SUM(BA111:BA116)</f>
        <v>0</v>
      </c>
      <c r="BB117" s="191">
        <f>SUM(BB111:BB116)</f>
        <v>0</v>
      </c>
      <c r="BC117" s="191">
        <f>SUM(BC111:BC116)</f>
        <v>0</v>
      </c>
      <c r="BD117" s="191">
        <f>SUM(BD111:BD116)</f>
        <v>0</v>
      </c>
      <c r="BE117" s="191">
        <f>SUM(BE111:BE116)</f>
        <v>0</v>
      </c>
    </row>
    <row r="118" spans="1:104">
      <c r="E118" s="146"/>
    </row>
    <row r="119" spans="1:104">
      <c r="E119" s="146"/>
    </row>
    <row r="120" spans="1:104">
      <c r="E120" s="146"/>
    </row>
    <row r="121" spans="1:104">
      <c r="E121" s="146"/>
    </row>
    <row r="122" spans="1:104">
      <c r="E122" s="146"/>
    </row>
    <row r="123" spans="1:104">
      <c r="E123" s="146"/>
    </row>
    <row r="124" spans="1:104">
      <c r="E124" s="146"/>
    </row>
    <row r="125" spans="1:104">
      <c r="E125" s="146"/>
    </row>
    <row r="126" spans="1:104">
      <c r="E126" s="146"/>
    </row>
    <row r="127" spans="1:104">
      <c r="E127" s="146"/>
    </row>
    <row r="128" spans="1:104">
      <c r="E128" s="146"/>
    </row>
    <row r="129" spans="1:7">
      <c r="E129" s="146"/>
    </row>
    <row r="130" spans="1:7">
      <c r="E130" s="146"/>
    </row>
    <row r="131" spans="1:7">
      <c r="E131" s="146"/>
    </row>
    <row r="132" spans="1:7">
      <c r="E132" s="146"/>
    </row>
    <row r="133" spans="1:7">
      <c r="E133" s="146"/>
    </row>
    <row r="134" spans="1:7">
      <c r="E134" s="146"/>
    </row>
    <row r="135" spans="1:7">
      <c r="E135" s="146"/>
    </row>
    <row r="136" spans="1:7">
      <c r="E136" s="146"/>
    </row>
    <row r="137" spans="1:7">
      <c r="E137" s="146"/>
    </row>
    <row r="138" spans="1:7">
      <c r="E138" s="146"/>
    </row>
    <row r="139" spans="1:7">
      <c r="E139" s="146"/>
    </row>
    <row r="140" spans="1:7">
      <c r="E140" s="146"/>
    </row>
    <row r="141" spans="1:7">
      <c r="A141" s="192"/>
      <c r="B141" s="192"/>
      <c r="C141" s="192"/>
      <c r="D141" s="192"/>
      <c r="E141" s="192"/>
      <c r="F141" s="192"/>
      <c r="G141" s="192"/>
    </row>
    <row r="142" spans="1:7">
      <c r="A142" s="192"/>
      <c r="B142" s="192"/>
      <c r="C142" s="192"/>
      <c r="D142" s="192"/>
      <c r="E142" s="192"/>
      <c r="F142" s="192"/>
      <c r="G142" s="192"/>
    </row>
    <row r="143" spans="1:7">
      <c r="A143" s="192"/>
      <c r="B143" s="192"/>
      <c r="C143" s="192"/>
      <c r="D143" s="192"/>
      <c r="E143" s="192"/>
      <c r="F143" s="192"/>
      <c r="G143" s="192"/>
    </row>
    <row r="144" spans="1:7">
      <c r="A144" s="192"/>
      <c r="B144" s="192"/>
      <c r="C144" s="192"/>
      <c r="D144" s="192"/>
      <c r="E144" s="192"/>
      <c r="F144" s="192"/>
      <c r="G144" s="192"/>
    </row>
    <row r="145" spans="5:5">
      <c r="E145" s="146"/>
    </row>
    <row r="146" spans="5:5">
      <c r="E146" s="146"/>
    </row>
    <row r="147" spans="5:5">
      <c r="E147" s="146"/>
    </row>
    <row r="148" spans="5:5">
      <c r="E148" s="146"/>
    </row>
    <row r="149" spans="5:5">
      <c r="E149" s="146"/>
    </row>
    <row r="150" spans="5:5">
      <c r="E150" s="146"/>
    </row>
    <row r="151" spans="5:5">
      <c r="E151" s="146"/>
    </row>
    <row r="152" spans="5:5">
      <c r="E152" s="146"/>
    </row>
    <row r="153" spans="5:5">
      <c r="E153" s="146"/>
    </row>
    <row r="154" spans="5:5">
      <c r="E154" s="146"/>
    </row>
    <row r="155" spans="5:5">
      <c r="E155" s="146"/>
    </row>
    <row r="156" spans="5:5">
      <c r="E156" s="146"/>
    </row>
    <row r="157" spans="5:5">
      <c r="E157" s="146"/>
    </row>
    <row r="158" spans="5:5">
      <c r="E158" s="146"/>
    </row>
    <row r="159" spans="5:5">
      <c r="E159" s="146"/>
    </row>
    <row r="160" spans="5:5">
      <c r="E160" s="146"/>
    </row>
    <row r="161" spans="1:5">
      <c r="E161" s="146"/>
    </row>
    <row r="162" spans="1:5">
      <c r="E162" s="146"/>
    </row>
    <row r="163" spans="1:5">
      <c r="E163" s="146"/>
    </row>
    <row r="164" spans="1:5">
      <c r="E164" s="146"/>
    </row>
    <row r="165" spans="1:5">
      <c r="E165" s="146"/>
    </row>
    <row r="166" spans="1:5">
      <c r="E166" s="146"/>
    </row>
    <row r="167" spans="1:5">
      <c r="E167" s="146"/>
    </row>
    <row r="168" spans="1:5">
      <c r="E168" s="146"/>
    </row>
    <row r="169" spans="1:5">
      <c r="E169" s="146"/>
    </row>
    <row r="170" spans="1:5">
      <c r="E170" s="146"/>
    </row>
    <row r="171" spans="1:5">
      <c r="E171" s="146"/>
    </row>
    <row r="172" spans="1:5">
      <c r="E172" s="146"/>
    </row>
    <row r="173" spans="1:5">
      <c r="E173" s="146"/>
    </row>
    <row r="174" spans="1:5">
      <c r="E174" s="146"/>
    </row>
    <row r="175" spans="1:5">
      <c r="E175" s="146"/>
    </row>
    <row r="176" spans="1:5">
      <c r="A176" s="193"/>
      <c r="B176" s="193"/>
    </row>
    <row r="177" spans="1:7">
      <c r="A177" s="192"/>
      <c r="B177" s="192"/>
      <c r="C177" s="195"/>
      <c r="D177" s="195"/>
      <c r="E177" s="196"/>
      <c r="F177" s="195"/>
      <c r="G177" s="197"/>
    </row>
    <row r="178" spans="1:7">
      <c r="A178" s="198"/>
      <c r="B178" s="198"/>
      <c r="C178" s="192"/>
      <c r="D178" s="192"/>
      <c r="E178" s="199"/>
      <c r="F178" s="192"/>
      <c r="G178" s="192"/>
    </row>
    <row r="179" spans="1:7">
      <c r="A179" s="192"/>
      <c r="B179" s="192"/>
      <c r="C179" s="192"/>
      <c r="D179" s="192"/>
      <c r="E179" s="199"/>
      <c r="F179" s="192"/>
      <c r="G179" s="192"/>
    </row>
    <row r="180" spans="1:7">
      <c r="A180" s="192"/>
      <c r="B180" s="192"/>
      <c r="C180" s="192"/>
      <c r="D180" s="192"/>
      <c r="E180" s="199"/>
      <c r="F180" s="192"/>
      <c r="G180" s="192"/>
    </row>
    <row r="181" spans="1:7">
      <c r="A181" s="192"/>
      <c r="B181" s="192"/>
      <c r="C181" s="192"/>
      <c r="D181" s="192"/>
      <c r="E181" s="199"/>
      <c r="F181" s="192"/>
      <c r="G181" s="192"/>
    </row>
    <row r="182" spans="1:7">
      <c r="A182" s="192"/>
      <c r="B182" s="192"/>
      <c r="C182" s="192"/>
      <c r="D182" s="192"/>
      <c r="E182" s="199"/>
      <c r="F182" s="192"/>
      <c r="G182" s="192"/>
    </row>
    <row r="183" spans="1:7">
      <c r="A183" s="192"/>
      <c r="B183" s="192"/>
      <c r="C183" s="192"/>
      <c r="D183" s="192"/>
      <c r="E183" s="199"/>
      <c r="F183" s="192"/>
      <c r="G183" s="192"/>
    </row>
    <row r="184" spans="1:7">
      <c r="A184" s="192"/>
      <c r="B184" s="192"/>
      <c r="C184" s="192"/>
      <c r="D184" s="192"/>
      <c r="E184" s="199"/>
      <c r="F184" s="192"/>
      <c r="G184" s="192"/>
    </row>
    <row r="185" spans="1:7">
      <c r="A185" s="192"/>
      <c r="B185" s="192"/>
      <c r="C185" s="192"/>
      <c r="D185" s="192"/>
      <c r="E185" s="199"/>
      <c r="F185" s="192"/>
      <c r="G185" s="192"/>
    </row>
    <row r="186" spans="1:7">
      <c r="A186" s="192"/>
      <c r="B186" s="192"/>
      <c r="C186" s="192"/>
      <c r="D186" s="192"/>
      <c r="E186" s="199"/>
      <c r="F186" s="192"/>
      <c r="G186" s="192"/>
    </row>
    <row r="187" spans="1:7">
      <c r="A187" s="192"/>
      <c r="B187" s="192"/>
      <c r="C187" s="192"/>
      <c r="D187" s="192"/>
      <c r="E187" s="199"/>
      <c r="F187" s="192"/>
      <c r="G187" s="192"/>
    </row>
    <row r="188" spans="1:7">
      <c r="A188" s="192"/>
      <c r="B188" s="192"/>
      <c r="C188" s="192"/>
      <c r="D188" s="192"/>
      <c r="E188" s="199"/>
      <c r="F188" s="192"/>
      <c r="G188" s="192"/>
    </row>
    <row r="189" spans="1:7">
      <c r="A189" s="192"/>
      <c r="B189" s="192"/>
      <c r="C189" s="192"/>
      <c r="D189" s="192"/>
      <c r="E189" s="199"/>
      <c r="F189" s="192"/>
      <c r="G189" s="192"/>
    </row>
    <row r="190" spans="1:7">
      <c r="A190" s="192"/>
      <c r="B190" s="192"/>
      <c r="C190" s="192"/>
      <c r="D190" s="192"/>
      <c r="E190" s="199"/>
      <c r="F190" s="192"/>
      <c r="G190" s="192"/>
    </row>
  </sheetData>
  <mergeCells count="67">
    <mergeCell ref="C102:D102"/>
    <mergeCell ref="C103:D103"/>
    <mergeCell ref="C107:D107"/>
    <mergeCell ref="C109:D109"/>
    <mergeCell ref="C94:D94"/>
    <mergeCell ref="C95:D95"/>
    <mergeCell ref="C96:D96"/>
    <mergeCell ref="C97:D97"/>
    <mergeCell ref="C98:D98"/>
    <mergeCell ref="C99:D99"/>
    <mergeCell ref="C100:D100"/>
    <mergeCell ref="C101:D101"/>
    <mergeCell ref="C84:D84"/>
    <mergeCell ref="C85:D85"/>
    <mergeCell ref="C87:D87"/>
    <mergeCell ref="C89:D89"/>
    <mergeCell ref="C90:D90"/>
    <mergeCell ref="C66:D66"/>
    <mergeCell ref="C67:D67"/>
    <mergeCell ref="C69:D69"/>
    <mergeCell ref="C70:D70"/>
    <mergeCell ref="C60:D60"/>
    <mergeCell ref="C61:D61"/>
    <mergeCell ref="C62:D62"/>
    <mergeCell ref="C63:D63"/>
    <mergeCell ref="C64:D64"/>
    <mergeCell ref="C65:D65"/>
    <mergeCell ref="C35:D35"/>
    <mergeCell ref="C36:D36"/>
    <mergeCell ref="C37:D37"/>
    <mergeCell ref="C38:D38"/>
    <mergeCell ref="C59:D59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44:D44"/>
    <mergeCell ref="C45:D45"/>
    <mergeCell ref="C46:D46"/>
    <mergeCell ref="C47:D47"/>
    <mergeCell ref="C15:D15"/>
    <mergeCell ref="C16:D16"/>
    <mergeCell ref="C18:D18"/>
    <mergeCell ref="C20:D20"/>
    <mergeCell ref="C22:D22"/>
    <mergeCell ref="C23:D23"/>
    <mergeCell ref="C39:D39"/>
    <mergeCell ref="C40:D40"/>
    <mergeCell ref="C41:D41"/>
    <mergeCell ref="C42:D42"/>
    <mergeCell ref="C24:D24"/>
    <mergeCell ref="C34:D34"/>
    <mergeCell ref="C10:D10"/>
    <mergeCell ref="C12:D12"/>
    <mergeCell ref="C13:D13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2019-03-18T08:56:30Z</dcterms:created>
  <dcterms:modified xsi:type="dcterms:W3CDTF">2019-04-11T10:57:11Z</dcterms:modified>
</cp:coreProperties>
</file>