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JERA1834 - Výměna umakart..." sheetId="2" r:id="rId2"/>
    <sheet name="D.1.1. - Architektonicko ..." sheetId="3" r:id="rId3"/>
    <sheet name="D.1.4.1 - Technika prostř..." sheetId="4" r:id="rId4"/>
    <sheet name="D.1.4.2 - Technika prostř..." sheetId="5" r:id="rId5"/>
    <sheet name="D.1.4.3 - Technika prostř..." sheetId="6" r:id="rId6"/>
    <sheet name="D.1.4.4 - Technika prostř..." sheetId="7" r:id="rId7"/>
    <sheet name="SO 02 - Plynovodní přípojka 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'JERA1834 - Výměna umakart...'!$C$77:$K$88</definedName>
    <definedName name="_xlnm.Print_Area" localSheetId="1">'JERA1834 - Výměna umakart...'!$C$4:$J$37,'JERA1834 - Výměna umakart...'!$C$43:$J$61,'JERA1834 - Výměna umakart...'!$C$67:$K$88</definedName>
    <definedName name="_xlnm.Print_Titles" localSheetId="1">'JERA1834 - Výměna umakart...'!$77:$77</definedName>
    <definedName name="_xlnm._FilterDatabase" localSheetId="2" hidden="1">'D.1.1. - Architektonicko ...'!$C$95:$K$308</definedName>
    <definedName name="_xlnm.Print_Area" localSheetId="2">'D.1.1. - Architektonicko ...'!$C$4:$J$39,'D.1.1. - Architektonicko ...'!$C$45:$J$77,'D.1.1. - Architektonicko ...'!$C$83:$K$308</definedName>
    <definedName name="_xlnm.Print_Titles" localSheetId="2">'D.1.1. - Architektonicko ...'!$95:$95</definedName>
    <definedName name="_xlnm._FilterDatabase" localSheetId="3" hidden="1">'D.1.4.1 - Technika prostř...'!$C$86:$K$156</definedName>
    <definedName name="_xlnm.Print_Area" localSheetId="3">'D.1.4.1 - Technika prostř...'!$C$4:$J$39,'D.1.4.1 - Technika prostř...'!$C$45:$J$68,'D.1.4.1 - Technika prostř...'!$C$74:$K$156</definedName>
    <definedName name="_xlnm.Print_Titles" localSheetId="3">'D.1.4.1 - Technika prostř...'!$86:$86</definedName>
    <definedName name="_xlnm._FilterDatabase" localSheetId="4" hidden="1">'D.1.4.2 - Technika prostř...'!$C$88:$K$137</definedName>
    <definedName name="_xlnm.Print_Area" localSheetId="4">'D.1.4.2 - Technika prostř...'!$C$4:$J$39,'D.1.4.2 - Technika prostř...'!$C$45:$J$70,'D.1.4.2 - Technika prostř...'!$C$76:$K$137</definedName>
    <definedName name="_xlnm.Print_Titles" localSheetId="4">'D.1.4.2 - Technika prostř...'!$88:$88</definedName>
    <definedName name="_xlnm._FilterDatabase" localSheetId="5" hidden="1">'D.1.4.3 - Technika prostř...'!$C$83:$K$122</definedName>
    <definedName name="_xlnm.Print_Area" localSheetId="5">'D.1.4.3 - Technika prostř...'!$C$4:$J$39,'D.1.4.3 - Technika prostř...'!$C$45:$J$65,'D.1.4.3 - Technika prostř...'!$C$71:$K$122</definedName>
    <definedName name="_xlnm.Print_Titles" localSheetId="5">'D.1.4.3 - Technika prostř...'!$83:$83</definedName>
    <definedName name="_xlnm._FilterDatabase" localSheetId="6" hidden="1">'D.1.4.4 - Technika prostř...'!$C$81:$K$127</definedName>
    <definedName name="_xlnm.Print_Area" localSheetId="6">'D.1.4.4 - Technika prostř...'!$C$4:$J$39,'D.1.4.4 - Technika prostř...'!$C$45:$J$63,'D.1.4.4 - Technika prostř...'!$C$69:$K$127</definedName>
    <definedName name="_xlnm.Print_Titles" localSheetId="6">'D.1.4.4 - Technika prostř...'!$81:$81</definedName>
    <definedName name="_xlnm._FilterDatabase" localSheetId="7" hidden="1">'SO 02 - Plynovodní přípojka '!$C$85:$K$142</definedName>
    <definedName name="_xlnm.Print_Area" localSheetId="7">'SO 02 - Plynovodní přípojka '!$C$4:$J$39,'SO 02 - Plynovodní přípojka '!$C$45:$J$67,'SO 02 - Plynovodní přípojka '!$C$73:$K$142</definedName>
    <definedName name="_xlnm.Print_Titles" localSheetId="7">'SO 02 - Plynovodní přípojka '!$85:$85</definedName>
    <definedName name="_xlnm.Print_Area" localSheetId="8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8" r="J37"/>
  <c r="J36"/>
  <c i="1" r="AY61"/>
  <c i="8" r="J35"/>
  <c i="1" r="AX61"/>
  <c i="8" r="BI142"/>
  <c r="BH142"/>
  <c r="BG142"/>
  <c r="BE142"/>
  <c r="T142"/>
  <c r="T141"/>
  <c r="R142"/>
  <c r="R141"/>
  <c r="P142"/>
  <c r="P141"/>
  <c r="BK142"/>
  <c r="BK141"/>
  <c r="J141"/>
  <c r="J142"/>
  <c r="BF142"/>
  <c r="J66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T129"/>
  <c r="T128"/>
  <c r="R130"/>
  <c r="R129"/>
  <c r="R128"/>
  <c r="P130"/>
  <c r="P129"/>
  <c r="P128"/>
  <c r="BK130"/>
  <c r="BK129"/>
  <c r="J129"/>
  <c r="BK128"/>
  <c r="J128"/>
  <c r="J130"/>
  <c r="BF130"/>
  <c r="J65"/>
  <c r="J64"/>
  <c r="BI127"/>
  <c r="BH127"/>
  <c r="BG127"/>
  <c r="BE127"/>
  <c r="T127"/>
  <c r="R127"/>
  <c r="P127"/>
  <c r="BK127"/>
  <c r="J127"/>
  <c r="BF127"/>
  <c r="BI126"/>
  <c r="BH126"/>
  <c r="BG126"/>
  <c r="BE126"/>
  <c r="T126"/>
  <c r="T125"/>
  <c r="R126"/>
  <c r="R125"/>
  <c r="P126"/>
  <c r="P125"/>
  <c r="BK126"/>
  <c r="BK125"/>
  <c r="J125"/>
  <c r="J126"/>
  <c r="BF126"/>
  <c r="J63"/>
  <c r="BI122"/>
  <c r="BH122"/>
  <c r="BG122"/>
  <c r="BE122"/>
  <c r="T122"/>
  <c r="T121"/>
  <c r="R122"/>
  <c r="R121"/>
  <c r="P122"/>
  <c r="P121"/>
  <c r="BK122"/>
  <c r="BK121"/>
  <c r="J121"/>
  <c r="J122"/>
  <c r="BF122"/>
  <c r="J62"/>
  <c r="BI119"/>
  <c r="BH119"/>
  <c r="BG119"/>
  <c r="BE119"/>
  <c r="T119"/>
  <c r="R119"/>
  <c r="P119"/>
  <c r="BK119"/>
  <c r="J119"/>
  <c r="BF119"/>
  <c r="BI118"/>
  <c r="BH118"/>
  <c r="BG118"/>
  <c r="BE118"/>
  <c r="T118"/>
  <c r="R118"/>
  <c r="P118"/>
  <c r="BK118"/>
  <c r="J118"/>
  <c r="BF118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1"/>
  <c r="BH111"/>
  <c r="BG111"/>
  <c r="BE111"/>
  <c r="T111"/>
  <c r="R111"/>
  <c r="P111"/>
  <c r="BK111"/>
  <c r="J111"/>
  <c r="BF111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2"/>
  <c r="BH102"/>
  <c r="BG102"/>
  <c r="BE102"/>
  <c r="T102"/>
  <c r="R102"/>
  <c r="P102"/>
  <c r="BK102"/>
  <c r="J102"/>
  <c r="BF102"/>
  <c r="BI101"/>
  <c r="BH101"/>
  <c r="BG101"/>
  <c r="BE101"/>
  <c r="T101"/>
  <c r="R101"/>
  <c r="P101"/>
  <c r="BK101"/>
  <c r="J101"/>
  <c r="BF101"/>
  <c r="BI99"/>
  <c r="BH99"/>
  <c r="BG99"/>
  <c r="BE99"/>
  <c r="T99"/>
  <c r="R99"/>
  <c r="P99"/>
  <c r="BK99"/>
  <c r="J99"/>
  <c r="BF99"/>
  <c r="BI95"/>
  <c r="BH95"/>
  <c r="BG95"/>
  <c r="BE95"/>
  <c r="T95"/>
  <c r="R95"/>
  <c r="P95"/>
  <c r="BK95"/>
  <c r="J95"/>
  <c r="BF95"/>
  <c r="BI94"/>
  <c r="BH94"/>
  <c r="BG94"/>
  <c r="BE94"/>
  <c r="T94"/>
  <c r="R94"/>
  <c r="P94"/>
  <c r="BK94"/>
  <c r="J94"/>
  <c r="BF94"/>
  <c r="BI93"/>
  <c r="BH93"/>
  <c r="BG93"/>
  <c r="BE93"/>
  <c r="T93"/>
  <c r="R93"/>
  <c r="P93"/>
  <c r="BK93"/>
  <c r="J93"/>
  <c r="BF93"/>
  <c r="BI89"/>
  <c r="F37"/>
  <c i="1" r="BD61"/>
  <c i="8" r="BH89"/>
  <c r="F36"/>
  <c i="1" r="BC61"/>
  <c i="8" r="BG89"/>
  <c r="F35"/>
  <c i="1" r="BB61"/>
  <c i="8" r="BE89"/>
  <c r="J33"/>
  <c i="1" r="AV61"/>
  <c i="8" r="F33"/>
  <c i="1" r="AZ61"/>
  <c i="8" r="T89"/>
  <c r="T88"/>
  <c r="T87"/>
  <c r="T86"/>
  <c r="R89"/>
  <c r="R88"/>
  <c r="R87"/>
  <c r="R86"/>
  <c r="P89"/>
  <c r="P88"/>
  <c r="P87"/>
  <c r="P86"/>
  <c i="1" r="AU61"/>
  <c i="8" r="BK89"/>
  <c r="BK88"/>
  <c r="J88"/>
  <c r="BK87"/>
  <c r="J87"/>
  <c r="BK86"/>
  <c r="J86"/>
  <c r="J59"/>
  <c r="J30"/>
  <c i="1" r="AG61"/>
  <c i="8" r="J89"/>
  <c r="BF89"/>
  <c r="J34"/>
  <c i="1" r="AW61"/>
  <c i="8" r="F34"/>
  <c i="1" r="BA61"/>
  <c i="8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7" r="J37"/>
  <c r="J36"/>
  <c i="1" r="AY60"/>
  <c i="7" r="J35"/>
  <c i="1" r="AX60"/>
  <c i="7" r="BI127"/>
  <c r="BH127"/>
  <c r="BG127"/>
  <c r="BE127"/>
  <c r="T127"/>
  <c r="R127"/>
  <c r="P127"/>
  <c r="BK127"/>
  <c r="J127"/>
  <c r="BF127"/>
  <c r="BI126"/>
  <c r="BH126"/>
  <c r="BG126"/>
  <c r="BE126"/>
  <c r="T126"/>
  <c r="T125"/>
  <c r="R126"/>
  <c r="R125"/>
  <c r="P126"/>
  <c r="P125"/>
  <c r="BK126"/>
  <c r="BK125"/>
  <c r="J125"/>
  <c r="J126"/>
  <c r="BF126"/>
  <c r="J62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BH122"/>
  <c r="BG122"/>
  <c r="BE122"/>
  <c r="T122"/>
  <c r="R122"/>
  <c r="P122"/>
  <c r="BK122"/>
  <c r="J122"/>
  <c r="BF122"/>
  <c r="BI121"/>
  <c r="BH121"/>
  <c r="BG121"/>
  <c r="BE121"/>
  <c r="T121"/>
  <c r="R121"/>
  <c r="P121"/>
  <c r="BK121"/>
  <c r="J121"/>
  <c r="BF121"/>
  <c r="BI120"/>
  <c r="BH120"/>
  <c r="BG120"/>
  <c r="BE120"/>
  <c r="T120"/>
  <c r="R120"/>
  <c r="P120"/>
  <c r="BK120"/>
  <c r="J120"/>
  <c r="BF120"/>
  <c r="BI119"/>
  <c r="BH119"/>
  <c r="BG119"/>
  <c r="BE119"/>
  <c r="T119"/>
  <c r="R119"/>
  <c r="P119"/>
  <c r="BK119"/>
  <c r="J119"/>
  <c r="BF119"/>
  <c r="BI118"/>
  <c r="BH118"/>
  <c r="BG118"/>
  <c r="BE118"/>
  <c r="T118"/>
  <c r="R118"/>
  <c r="P118"/>
  <c r="BK118"/>
  <c r="J118"/>
  <c r="BF118"/>
  <c r="BI117"/>
  <c r="BH117"/>
  <c r="BG117"/>
  <c r="BE117"/>
  <c r="T117"/>
  <c r="R117"/>
  <c r="P117"/>
  <c r="BK117"/>
  <c r="J117"/>
  <c r="BF117"/>
  <c r="BI116"/>
  <c r="BH116"/>
  <c r="BG116"/>
  <c r="BE116"/>
  <c r="T116"/>
  <c r="R116"/>
  <c r="P116"/>
  <c r="BK116"/>
  <c r="J116"/>
  <c r="BF116"/>
  <c r="BI115"/>
  <c r="BH115"/>
  <c r="BG115"/>
  <c r="BE115"/>
  <c r="T115"/>
  <c r="R115"/>
  <c r="P115"/>
  <c r="BK115"/>
  <c r="J115"/>
  <c r="BF115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11"/>
  <c r="BH111"/>
  <c r="BG111"/>
  <c r="BE111"/>
  <c r="T111"/>
  <c r="R111"/>
  <c r="P111"/>
  <c r="BK111"/>
  <c r="J111"/>
  <c r="BF111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R108"/>
  <c r="P108"/>
  <c r="BK108"/>
  <c r="J108"/>
  <c r="BF108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5"/>
  <c r="BH105"/>
  <c r="BG105"/>
  <c r="BE105"/>
  <c r="T105"/>
  <c r="R105"/>
  <c r="P105"/>
  <c r="BK105"/>
  <c r="J105"/>
  <c r="BF105"/>
  <c r="BI104"/>
  <c r="BH104"/>
  <c r="BG104"/>
  <c r="BE104"/>
  <c r="T104"/>
  <c r="R104"/>
  <c r="P104"/>
  <c r="BK104"/>
  <c r="J104"/>
  <c r="BF104"/>
  <c r="BI103"/>
  <c r="BH103"/>
  <c r="BG103"/>
  <c r="BE103"/>
  <c r="T103"/>
  <c r="R103"/>
  <c r="P103"/>
  <c r="BK103"/>
  <c r="J103"/>
  <c r="BF103"/>
  <c r="BI102"/>
  <c r="BH102"/>
  <c r="BG102"/>
  <c r="BE102"/>
  <c r="T102"/>
  <c r="R102"/>
  <c r="P102"/>
  <c r="BK102"/>
  <c r="J102"/>
  <c r="BF102"/>
  <c r="BI101"/>
  <c r="BH101"/>
  <c r="BG101"/>
  <c r="BE101"/>
  <c r="T101"/>
  <c r="R101"/>
  <c r="P101"/>
  <c r="BK101"/>
  <c r="J101"/>
  <c r="BF101"/>
  <c r="BI100"/>
  <c r="BH100"/>
  <c r="BG100"/>
  <c r="BE100"/>
  <c r="T100"/>
  <c r="R100"/>
  <c r="P100"/>
  <c r="BK100"/>
  <c r="J100"/>
  <c r="BF100"/>
  <c r="BI99"/>
  <c r="BH99"/>
  <c r="BG99"/>
  <c r="BE99"/>
  <c r="T99"/>
  <c r="R99"/>
  <c r="P99"/>
  <c r="BK99"/>
  <c r="J99"/>
  <c r="BF99"/>
  <c r="BI98"/>
  <c r="BH98"/>
  <c r="BG98"/>
  <c r="BE98"/>
  <c r="T98"/>
  <c r="R98"/>
  <c r="P98"/>
  <c r="BK98"/>
  <c r="J98"/>
  <c r="BF98"/>
  <c r="BI97"/>
  <c r="BH97"/>
  <c r="BG97"/>
  <c r="BE97"/>
  <c r="T97"/>
  <c r="R97"/>
  <c r="P97"/>
  <c r="BK97"/>
  <c r="J97"/>
  <c r="BF97"/>
  <c r="BI96"/>
  <c r="BH96"/>
  <c r="BG96"/>
  <c r="BE96"/>
  <c r="T96"/>
  <c r="R96"/>
  <c r="P96"/>
  <c r="BK96"/>
  <c r="J96"/>
  <c r="BF96"/>
  <c r="BI95"/>
  <c r="BH95"/>
  <c r="BG95"/>
  <c r="BE95"/>
  <c r="T95"/>
  <c r="R95"/>
  <c r="P95"/>
  <c r="BK95"/>
  <c r="J95"/>
  <c r="BF95"/>
  <c r="BI94"/>
  <c r="BH94"/>
  <c r="BG94"/>
  <c r="BE94"/>
  <c r="T94"/>
  <c r="R94"/>
  <c r="P94"/>
  <c r="BK94"/>
  <c r="J94"/>
  <c r="BF94"/>
  <c r="BI93"/>
  <c r="BH93"/>
  <c r="BG93"/>
  <c r="BE93"/>
  <c r="T93"/>
  <c r="R93"/>
  <c r="P93"/>
  <c r="BK93"/>
  <c r="J93"/>
  <c r="BF93"/>
  <c r="BI92"/>
  <c r="BH92"/>
  <c r="BG92"/>
  <c r="BE92"/>
  <c r="T92"/>
  <c r="R92"/>
  <c r="P92"/>
  <c r="BK92"/>
  <c r="J92"/>
  <c r="BF92"/>
  <c r="BI91"/>
  <c r="BH91"/>
  <c r="BG91"/>
  <c r="BE91"/>
  <c r="T91"/>
  <c r="R91"/>
  <c r="P91"/>
  <c r="BK91"/>
  <c r="J91"/>
  <c r="BF91"/>
  <c r="BI90"/>
  <c r="BH90"/>
  <c r="BG90"/>
  <c r="BE90"/>
  <c r="T90"/>
  <c r="R90"/>
  <c r="P90"/>
  <c r="BK90"/>
  <c r="J90"/>
  <c r="BF90"/>
  <c r="BI89"/>
  <c r="BH89"/>
  <c r="BG89"/>
  <c r="BE89"/>
  <c r="T89"/>
  <c r="R89"/>
  <c r="P89"/>
  <c r="BK89"/>
  <c r="J89"/>
  <c r="BF89"/>
  <c r="BI88"/>
  <c r="BH88"/>
  <c r="BG88"/>
  <c r="BE88"/>
  <c r="T88"/>
  <c r="R88"/>
  <c r="P88"/>
  <c r="BK88"/>
  <c r="J88"/>
  <c r="BF88"/>
  <c r="BI87"/>
  <c r="BH87"/>
  <c r="BG87"/>
  <c r="BE87"/>
  <c r="T87"/>
  <c r="R87"/>
  <c r="P87"/>
  <c r="BK87"/>
  <c r="J87"/>
  <c r="BF87"/>
  <c r="BI86"/>
  <c r="BH86"/>
  <c r="BG86"/>
  <c r="BE86"/>
  <c r="T86"/>
  <c r="R86"/>
  <c r="P86"/>
  <c r="BK86"/>
  <c r="J86"/>
  <c r="BF86"/>
  <c r="BI85"/>
  <c r="F37"/>
  <c i="1" r="BD60"/>
  <c i="7" r="BH85"/>
  <c r="F36"/>
  <c i="1" r="BC60"/>
  <c i="7" r="BG85"/>
  <c r="F35"/>
  <c i="1" r="BB60"/>
  <c i="7" r="BE85"/>
  <c r="J33"/>
  <c i="1" r="AV60"/>
  <c i="7" r="F33"/>
  <c i="1" r="AZ60"/>
  <c i="7" r="T85"/>
  <c r="T84"/>
  <c r="T83"/>
  <c r="T82"/>
  <c r="R85"/>
  <c r="R84"/>
  <c r="R83"/>
  <c r="R82"/>
  <c r="P85"/>
  <c r="P84"/>
  <c r="P83"/>
  <c r="P82"/>
  <c i="1" r="AU60"/>
  <c i="7" r="BK85"/>
  <c r="BK84"/>
  <c r="J84"/>
  <c r="BK83"/>
  <c r="J83"/>
  <c r="BK82"/>
  <c r="J82"/>
  <c r="J59"/>
  <c r="J30"/>
  <c i="1" r="AG60"/>
  <c i="7" r="J85"/>
  <c r="BF85"/>
  <c r="J34"/>
  <c i="1" r="AW60"/>
  <c i="7" r="F34"/>
  <c i="1" r="BA60"/>
  <c i="7" r="J61"/>
  <c r="J60"/>
  <c r="J79"/>
  <c r="J78"/>
  <c r="F78"/>
  <c r="F76"/>
  <c r="E74"/>
  <c r="J55"/>
  <c r="J54"/>
  <c r="F54"/>
  <c r="F52"/>
  <c r="E50"/>
  <c r="J39"/>
  <c r="J18"/>
  <c r="E18"/>
  <c r="F79"/>
  <c r="F55"/>
  <c r="J17"/>
  <c r="J12"/>
  <c r="J76"/>
  <c r="J52"/>
  <c r="E7"/>
  <c r="E72"/>
  <c r="E48"/>
  <c i="6" r="J37"/>
  <c r="J36"/>
  <c i="1" r="AY59"/>
  <c i="6" r="J35"/>
  <c i="1" r="AX59"/>
  <c i="6" r="BI122"/>
  <c r="BH122"/>
  <c r="BG122"/>
  <c r="BE122"/>
  <c r="T122"/>
  <c r="T121"/>
  <c r="R122"/>
  <c r="R121"/>
  <c r="P122"/>
  <c r="P121"/>
  <c r="BK122"/>
  <c r="BK121"/>
  <c r="J121"/>
  <c r="J122"/>
  <c r="BF122"/>
  <c r="J64"/>
  <c r="BI120"/>
  <c r="BH120"/>
  <c r="BG120"/>
  <c r="BE120"/>
  <c r="T120"/>
  <c r="R120"/>
  <c r="P120"/>
  <c r="BK120"/>
  <c r="J120"/>
  <c r="BF120"/>
  <c r="BI119"/>
  <c r="BH119"/>
  <c r="BG119"/>
  <c r="BE119"/>
  <c r="T119"/>
  <c r="R119"/>
  <c r="P119"/>
  <c r="BK119"/>
  <c r="J119"/>
  <c r="BF119"/>
  <c r="BI118"/>
  <c r="BH118"/>
  <c r="BG118"/>
  <c r="BE118"/>
  <c r="T118"/>
  <c r="R118"/>
  <c r="P118"/>
  <c r="BK118"/>
  <c r="J118"/>
  <c r="BF118"/>
  <c r="BI117"/>
  <c r="BH117"/>
  <c r="BG117"/>
  <c r="BE117"/>
  <c r="T117"/>
  <c r="R117"/>
  <c r="P117"/>
  <c r="BK117"/>
  <c r="J117"/>
  <c r="BF117"/>
  <c r="BI116"/>
  <c r="BH116"/>
  <c r="BG116"/>
  <c r="BE116"/>
  <c r="T116"/>
  <c r="R116"/>
  <c r="P116"/>
  <c r="BK116"/>
  <c r="J116"/>
  <c r="BF116"/>
  <c r="BI115"/>
  <c r="BH115"/>
  <c r="BG115"/>
  <c r="BE115"/>
  <c r="T115"/>
  <c r="R115"/>
  <c r="P115"/>
  <c r="BK115"/>
  <c r="J115"/>
  <c r="BF115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11"/>
  <c r="BH111"/>
  <c r="BG111"/>
  <c r="BE111"/>
  <c r="T111"/>
  <c r="R111"/>
  <c r="P111"/>
  <c r="BK111"/>
  <c r="J111"/>
  <c r="BF111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R108"/>
  <c r="P108"/>
  <c r="BK108"/>
  <c r="J108"/>
  <c r="BF108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5"/>
  <c r="BH105"/>
  <c r="BG105"/>
  <c r="BE105"/>
  <c r="T105"/>
  <c r="R105"/>
  <c r="P105"/>
  <c r="BK105"/>
  <c r="J105"/>
  <c r="BF105"/>
  <c r="BI104"/>
  <c r="BH104"/>
  <c r="BG104"/>
  <c r="BE104"/>
  <c r="T104"/>
  <c r="R104"/>
  <c r="P104"/>
  <c r="BK104"/>
  <c r="J104"/>
  <c r="BF104"/>
  <c r="BI103"/>
  <c r="BH103"/>
  <c r="BG103"/>
  <c r="BE103"/>
  <c r="T103"/>
  <c r="R103"/>
  <c r="P103"/>
  <c r="BK103"/>
  <c r="J103"/>
  <c r="BF103"/>
  <c r="BI102"/>
  <c r="BH102"/>
  <c r="BG102"/>
  <c r="BE102"/>
  <c r="T102"/>
  <c r="R102"/>
  <c r="P102"/>
  <c r="BK102"/>
  <c r="J102"/>
  <c r="BF102"/>
  <c r="BI101"/>
  <c r="BH101"/>
  <c r="BG101"/>
  <c r="BE101"/>
  <c r="T101"/>
  <c r="R101"/>
  <c r="P101"/>
  <c r="BK101"/>
  <c r="J101"/>
  <c r="BF101"/>
  <c r="BI100"/>
  <c r="BH100"/>
  <c r="BG100"/>
  <c r="BE100"/>
  <c r="T100"/>
  <c r="R100"/>
  <c r="P100"/>
  <c r="BK100"/>
  <c r="J100"/>
  <c r="BF100"/>
  <c r="BI99"/>
  <c r="BH99"/>
  <c r="BG99"/>
  <c r="BE99"/>
  <c r="T99"/>
  <c r="R99"/>
  <c r="P99"/>
  <c r="BK99"/>
  <c r="J99"/>
  <c r="BF99"/>
  <c r="BI98"/>
  <c r="BH98"/>
  <c r="BG98"/>
  <c r="BE98"/>
  <c r="T98"/>
  <c r="R98"/>
  <c r="P98"/>
  <c r="BK98"/>
  <c r="J98"/>
  <c r="BF98"/>
  <c r="BI97"/>
  <c r="BH97"/>
  <c r="BG97"/>
  <c r="BE97"/>
  <c r="T97"/>
  <c r="R97"/>
  <c r="P97"/>
  <c r="BK97"/>
  <c r="J97"/>
  <c r="BF97"/>
  <c r="BI96"/>
  <c r="BH96"/>
  <c r="BG96"/>
  <c r="BE96"/>
  <c r="T96"/>
  <c r="R96"/>
  <c r="P96"/>
  <c r="BK96"/>
  <c r="J96"/>
  <c r="BF96"/>
  <c r="BI95"/>
  <c r="BH95"/>
  <c r="BG95"/>
  <c r="BE95"/>
  <c r="T95"/>
  <c r="R95"/>
  <c r="P95"/>
  <c r="BK95"/>
  <c r="J95"/>
  <c r="BF95"/>
  <c r="BI94"/>
  <c r="BH94"/>
  <c r="BG94"/>
  <c r="BE94"/>
  <c r="T94"/>
  <c r="T93"/>
  <c r="T92"/>
  <c r="R94"/>
  <c r="R93"/>
  <c r="R92"/>
  <c r="P94"/>
  <c r="P93"/>
  <c r="P92"/>
  <c r="BK94"/>
  <c r="BK93"/>
  <c r="J93"/>
  <c r="BK92"/>
  <c r="J92"/>
  <c r="J94"/>
  <c r="BF94"/>
  <c r="J63"/>
  <c r="J62"/>
  <c r="BI91"/>
  <c r="BH91"/>
  <c r="BG91"/>
  <c r="BE91"/>
  <c r="T91"/>
  <c r="R91"/>
  <c r="P91"/>
  <c r="BK91"/>
  <c r="J91"/>
  <c r="BF91"/>
  <c r="BI89"/>
  <c r="BH89"/>
  <c r="BG89"/>
  <c r="BE89"/>
  <c r="T89"/>
  <c r="R89"/>
  <c r="P89"/>
  <c r="BK89"/>
  <c r="J89"/>
  <c r="BF89"/>
  <c r="BI88"/>
  <c r="BH88"/>
  <c r="BG88"/>
  <c r="BE88"/>
  <c r="T88"/>
  <c r="R88"/>
  <c r="P88"/>
  <c r="BK88"/>
  <c r="J88"/>
  <c r="BF88"/>
  <c r="BI87"/>
  <c r="F37"/>
  <c i="1" r="BD59"/>
  <c i="6" r="BH87"/>
  <c r="F36"/>
  <c i="1" r="BC59"/>
  <c i="6" r="BG87"/>
  <c r="F35"/>
  <c i="1" r="BB59"/>
  <c i="6" r="BE87"/>
  <c r="J33"/>
  <c i="1" r="AV59"/>
  <c i="6" r="F33"/>
  <c i="1" r="AZ59"/>
  <c i="6" r="T87"/>
  <c r="T86"/>
  <c r="T85"/>
  <c r="T84"/>
  <c r="R87"/>
  <c r="R86"/>
  <c r="R85"/>
  <c r="R84"/>
  <c r="P87"/>
  <c r="P86"/>
  <c r="P85"/>
  <c r="P84"/>
  <c i="1" r="AU59"/>
  <c i="6" r="BK87"/>
  <c r="BK86"/>
  <c r="J86"/>
  <c r="BK85"/>
  <c r="J85"/>
  <c r="BK84"/>
  <c r="J84"/>
  <c r="J59"/>
  <c r="J30"/>
  <c i="1" r="AG59"/>
  <c i="6" r="J87"/>
  <c r="BF87"/>
  <c r="J34"/>
  <c i="1" r="AW59"/>
  <c i="6" r="F34"/>
  <c i="1" r="BA59"/>
  <c i="6" r="J61"/>
  <c r="J60"/>
  <c r="J81"/>
  <c r="J80"/>
  <c r="F80"/>
  <c r="F78"/>
  <c r="E76"/>
  <c r="J55"/>
  <c r="J54"/>
  <c r="F54"/>
  <c r="F52"/>
  <c r="E50"/>
  <c r="J39"/>
  <c r="J18"/>
  <c r="E18"/>
  <c r="F81"/>
  <c r="F55"/>
  <c r="J17"/>
  <c r="J12"/>
  <c r="J78"/>
  <c r="J52"/>
  <c r="E7"/>
  <c r="E74"/>
  <c r="E48"/>
  <c i="5" r="J37"/>
  <c r="J36"/>
  <c i="1" r="AY58"/>
  <c i="5" r="J35"/>
  <c i="1" r="AX58"/>
  <c i="5" r="BI137"/>
  <c r="BH137"/>
  <c r="BG137"/>
  <c r="BE137"/>
  <c r="T137"/>
  <c r="T136"/>
  <c r="R137"/>
  <c r="R136"/>
  <c r="P137"/>
  <c r="P136"/>
  <c r="BK137"/>
  <c r="BK136"/>
  <c r="J136"/>
  <c r="J137"/>
  <c r="BF137"/>
  <c r="J69"/>
  <c r="BI135"/>
  <c r="BH135"/>
  <c r="BG135"/>
  <c r="BE135"/>
  <c r="T135"/>
  <c r="T134"/>
  <c r="T133"/>
  <c r="R135"/>
  <c r="R134"/>
  <c r="R133"/>
  <c r="P135"/>
  <c r="P134"/>
  <c r="P133"/>
  <c r="BK135"/>
  <c r="BK134"/>
  <c r="J134"/>
  <c r="BK133"/>
  <c r="J133"/>
  <c r="J135"/>
  <c r="BF135"/>
  <c r="J68"/>
  <c r="J67"/>
  <c r="BI132"/>
  <c r="BH132"/>
  <c r="BG132"/>
  <c r="BE132"/>
  <c r="T132"/>
  <c r="T131"/>
  <c r="R132"/>
  <c r="R131"/>
  <c r="P132"/>
  <c r="P131"/>
  <c r="BK132"/>
  <c r="BK131"/>
  <c r="J131"/>
  <c r="J132"/>
  <c r="BF132"/>
  <c r="J66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T126"/>
  <c r="R127"/>
  <c r="R126"/>
  <c r="P127"/>
  <c r="P126"/>
  <c r="BK127"/>
  <c r="BK126"/>
  <c r="J126"/>
  <c r="J127"/>
  <c r="BF127"/>
  <c r="J65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BH122"/>
  <c r="BG122"/>
  <c r="BE122"/>
  <c r="T122"/>
  <c r="R122"/>
  <c r="P122"/>
  <c r="BK122"/>
  <c r="J122"/>
  <c r="BF122"/>
  <c r="BI121"/>
  <c r="BH121"/>
  <c r="BG121"/>
  <c r="BE121"/>
  <c r="T121"/>
  <c r="R121"/>
  <c r="P121"/>
  <c r="BK121"/>
  <c r="J121"/>
  <c r="BF121"/>
  <c r="BI120"/>
  <c r="BH120"/>
  <c r="BG120"/>
  <c r="BE120"/>
  <c r="T120"/>
  <c r="R120"/>
  <c r="P120"/>
  <c r="BK120"/>
  <c r="J120"/>
  <c r="BF120"/>
  <c r="BI119"/>
  <c r="BH119"/>
  <c r="BG119"/>
  <c r="BE119"/>
  <c r="T119"/>
  <c r="R119"/>
  <c r="P119"/>
  <c r="BK119"/>
  <c r="J119"/>
  <c r="BF119"/>
  <c r="BI118"/>
  <c r="BH118"/>
  <c r="BG118"/>
  <c r="BE118"/>
  <c r="T118"/>
  <c r="R118"/>
  <c r="P118"/>
  <c r="BK118"/>
  <c r="J118"/>
  <c r="BF118"/>
  <c r="BI117"/>
  <c r="BH117"/>
  <c r="BG117"/>
  <c r="BE117"/>
  <c r="T117"/>
  <c r="R117"/>
  <c r="P117"/>
  <c r="BK117"/>
  <c r="J117"/>
  <c r="BF117"/>
  <c r="BI116"/>
  <c r="BH116"/>
  <c r="BG116"/>
  <c r="BE116"/>
  <c r="T116"/>
  <c r="R116"/>
  <c r="P116"/>
  <c r="BK116"/>
  <c r="J116"/>
  <c r="BF116"/>
  <c r="BI115"/>
  <c r="BH115"/>
  <c r="BG115"/>
  <c r="BE115"/>
  <c r="T115"/>
  <c r="R115"/>
  <c r="P115"/>
  <c r="BK115"/>
  <c r="J115"/>
  <c r="BF115"/>
  <c r="BI114"/>
  <c r="BH114"/>
  <c r="BG114"/>
  <c r="BE114"/>
  <c r="T114"/>
  <c r="R114"/>
  <c r="P114"/>
  <c r="BK114"/>
  <c r="J114"/>
  <c r="BF114"/>
  <c r="BI113"/>
  <c r="BH113"/>
  <c r="BG113"/>
  <c r="BE113"/>
  <c r="T113"/>
  <c r="R113"/>
  <c r="P113"/>
  <c r="BK113"/>
  <c r="J113"/>
  <c r="BF113"/>
  <c r="BI112"/>
  <c r="BH112"/>
  <c r="BG112"/>
  <c r="BE112"/>
  <c r="T112"/>
  <c r="R112"/>
  <c r="P112"/>
  <c r="BK112"/>
  <c r="J112"/>
  <c r="BF112"/>
  <c r="BI111"/>
  <c r="BH111"/>
  <c r="BG111"/>
  <c r="BE111"/>
  <c r="T111"/>
  <c r="R111"/>
  <c r="P111"/>
  <c r="BK111"/>
  <c r="J111"/>
  <c r="BF111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R108"/>
  <c r="P108"/>
  <c r="BK108"/>
  <c r="J108"/>
  <c r="BF108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5"/>
  <c r="BH105"/>
  <c r="BG105"/>
  <c r="BE105"/>
  <c r="T105"/>
  <c r="R105"/>
  <c r="P105"/>
  <c r="BK105"/>
  <c r="J105"/>
  <c r="BF105"/>
  <c r="BI104"/>
  <c r="BH104"/>
  <c r="BG104"/>
  <c r="BE104"/>
  <c r="T104"/>
  <c r="R104"/>
  <c r="P104"/>
  <c r="BK104"/>
  <c r="J104"/>
  <c r="BF104"/>
  <c r="BI103"/>
  <c r="BH103"/>
  <c r="BG103"/>
  <c r="BE103"/>
  <c r="T103"/>
  <c r="R103"/>
  <c r="P103"/>
  <c r="BK103"/>
  <c r="J103"/>
  <c r="BF103"/>
  <c r="BI102"/>
  <c r="BH102"/>
  <c r="BG102"/>
  <c r="BE102"/>
  <c r="T102"/>
  <c r="T101"/>
  <c r="T100"/>
  <c r="R102"/>
  <c r="R101"/>
  <c r="R100"/>
  <c r="P102"/>
  <c r="P101"/>
  <c r="P100"/>
  <c r="BK102"/>
  <c r="BK101"/>
  <c r="J101"/>
  <c r="BK100"/>
  <c r="J100"/>
  <c r="J102"/>
  <c r="BF102"/>
  <c r="J64"/>
  <c r="J63"/>
  <c r="BI99"/>
  <c r="BH99"/>
  <c r="BG99"/>
  <c r="BE99"/>
  <c r="T99"/>
  <c r="R99"/>
  <c r="P99"/>
  <c r="BK99"/>
  <c r="J99"/>
  <c r="BF99"/>
  <c r="BI97"/>
  <c r="BH97"/>
  <c r="BG97"/>
  <c r="BE97"/>
  <c r="T97"/>
  <c r="R97"/>
  <c r="P97"/>
  <c r="BK97"/>
  <c r="J97"/>
  <c r="BF97"/>
  <c r="BI96"/>
  <c r="BH96"/>
  <c r="BG96"/>
  <c r="BE96"/>
  <c r="T96"/>
  <c r="R96"/>
  <c r="P96"/>
  <c r="BK96"/>
  <c r="J96"/>
  <c r="BF96"/>
  <c r="BI95"/>
  <c r="BH95"/>
  <c r="BG95"/>
  <c r="BE95"/>
  <c r="T95"/>
  <c r="T94"/>
  <c r="R95"/>
  <c r="R94"/>
  <c r="P95"/>
  <c r="P94"/>
  <c r="BK95"/>
  <c r="BK94"/>
  <c r="J94"/>
  <c r="J95"/>
  <c r="BF95"/>
  <c r="J62"/>
  <c r="BI93"/>
  <c r="BH93"/>
  <c r="BG93"/>
  <c r="BE93"/>
  <c r="T93"/>
  <c r="R93"/>
  <c r="P93"/>
  <c r="BK93"/>
  <c r="J93"/>
  <c r="BF93"/>
  <c r="BI92"/>
  <c r="F37"/>
  <c i="1" r="BD58"/>
  <c i="5" r="BH92"/>
  <c r="F36"/>
  <c i="1" r="BC58"/>
  <c i="5" r="BG92"/>
  <c r="F35"/>
  <c i="1" r="BB58"/>
  <c i="5" r="BE92"/>
  <c r="J33"/>
  <c i="1" r="AV58"/>
  <c i="5" r="F33"/>
  <c i="1" r="AZ58"/>
  <c i="5" r="T92"/>
  <c r="T91"/>
  <c r="T90"/>
  <c r="T89"/>
  <c r="R92"/>
  <c r="R91"/>
  <c r="R90"/>
  <c r="R89"/>
  <c r="P92"/>
  <c r="P91"/>
  <c r="P90"/>
  <c r="P89"/>
  <c i="1" r="AU58"/>
  <c i="5" r="BK92"/>
  <c r="BK91"/>
  <c r="J91"/>
  <c r="BK90"/>
  <c r="J90"/>
  <c r="BK89"/>
  <c r="J89"/>
  <c r="J59"/>
  <c r="J30"/>
  <c i="1" r="AG58"/>
  <c i="5" r="J92"/>
  <c r="BF92"/>
  <c r="J34"/>
  <c i="1" r="AW58"/>
  <c i="5" r="F34"/>
  <c i="1" r="BA58"/>
  <c i="5" r="J61"/>
  <c r="J60"/>
  <c r="J86"/>
  <c r="J85"/>
  <c r="F85"/>
  <c r="F83"/>
  <c r="E81"/>
  <c r="J55"/>
  <c r="J54"/>
  <c r="F54"/>
  <c r="F52"/>
  <c r="E50"/>
  <c r="J39"/>
  <c r="J18"/>
  <c r="E18"/>
  <c r="F86"/>
  <c r="F55"/>
  <c r="J17"/>
  <c r="J12"/>
  <c r="J83"/>
  <c r="J52"/>
  <c r="E7"/>
  <c r="E79"/>
  <c r="E48"/>
  <c i="4" r="J37"/>
  <c r="J36"/>
  <c i="1" r="AY57"/>
  <c i="4" r="J35"/>
  <c i="1" r="AX57"/>
  <c i="4" r="BI156"/>
  <c r="BH156"/>
  <c r="BG156"/>
  <c r="BE156"/>
  <c r="T156"/>
  <c r="T155"/>
  <c r="R156"/>
  <c r="R155"/>
  <c r="P156"/>
  <c r="P155"/>
  <c r="BK156"/>
  <c r="BK155"/>
  <c r="J155"/>
  <c r="J156"/>
  <c r="BF156"/>
  <c r="J67"/>
  <c r="BI154"/>
  <c r="BH154"/>
  <c r="BG154"/>
  <c r="BE154"/>
  <c r="T154"/>
  <c r="R154"/>
  <c r="P154"/>
  <c r="BK154"/>
  <c r="J154"/>
  <c r="BF154"/>
  <c r="BI153"/>
  <c r="BH153"/>
  <c r="BG153"/>
  <c r="BE153"/>
  <c r="T153"/>
  <c r="T152"/>
  <c r="R153"/>
  <c r="R152"/>
  <c r="P153"/>
  <c r="P152"/>
  <c r="BK153"/>
  <c r="BK152"/>
  <c r="J152"/>
  <c r="J153"/>
  <c r="BF153"/>
  <c r="J66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T130"/>
  <c r="R131"/>
  <c r="R130"/>
  <c r="P131"/>
  <c r="P130"/>
  <c r="BK131"/>
  <c r="BK130"/>
  <c r="J130"/>
  <c r="J131"/>
  <c r="BF131"/>
  <c r="J65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23"/>
  <c r="BH123"/>
  <c r="BG123"/>
  <c r="BE123"/>
  <c r="T123"/>
  <c r="R123"/>
  <c r="P123"/>
  <c r="BK123"/>
  <c r="J123"/>
  <c r="BF123"/>
  <c r="BI122"/>
  <c r="BH122"/>
  <c r="BG122"/>
  <c r="BE122"/>
  <c r="T122"/>
  <c r="R122"/>
  <c r="P122"/>
  <c r="BK122"/>
  <c r="J122"/>
  <c r="BF122"/>
  <c r="BI121"/>
  <c r="BH121"/>
  <c r="BG121"/>
  <c r="BE121"/>
  <c r="T121"/>
  <c r="R121"/>
  <c r="P121"/>
  <c r="BK121"/>
  <c r="J121"/>
  <c r="BF121"/>
  <c r="BI120"/>
  <c r="BH120"/>
  <c r="BG120"/>
  <c r="BE120"/>
  <c r="T120"/>
  <c r="R120"/>
  <c r="P120"/>
  <c r="BK120"/>
  <c r="J120"/>
  <c r="BF120"/>
  <c r="BI119"/>
  <c r="BH119"/>
  <c r="BG119"/>
  <c r="BE119"/>
  <c r="T119"/>
  <c r="R119"/>
  <c r="P119"/>
  <c r="BK119"/>
  <c r="J119"/>
  <c r="BF119"/>
  <c r="BI118"/>
  <c r="BH118"/>
  <c r="BG118"/>
  <c r="BE118"/>
  <c r="T118"/>
  <c r="R118"/>
  <c r="P118"/>
  <c r="BK118"/>
  <c r="J118"/>
  <c r="BF118"/>
  <c r="BI117"/>
  <c r="BH117"/>
  <c r="BG117"/>
  <c r="BE117"/>
  <c r="T117"/>
  <c r="R117"/>
  <c r="P117"/>
  <c r="BK117"/>
  <c r="J117"/>
  <c r="BF117"/>
  <c r="BI116"/>
  <c r="BH116"/>
  <c r="BG116"/>
  <c r="BE116"/>
  <c r="T116"/>
  <c r="R116"/>
  <c r="P116"/>
  <c r="BK116"/>
  <c r="J116"/>
  <c r="BF116"/>
  <c r="BI115"/>
  <c r="BH115"/>
  <c r="BG115"/>
  <c r="BE115"/>
  <c r="T115"/>
  <c r="R115"/>
  <c r="P115"/>
  <c r="BK115"/>
  <c r="J115"/>
  <c r="BF115"/>
  <c r="BI114"/>
  <c r="BH114"/>
  <c r="BG114"/>
  <c r="BE114"/>
  <c r="T114"/>
  <c r="R114"/>
  <c r="P114"/>
  <c r="BK114"/>
  <c r="J114"/>
  <c r="BF114"/>
  <c r="BI113"/>
  <c r="BH113"/>
  <c r="BG113"/>
  <c r="BE113"/>
  <c r="T113"/>
  <c r="T112"/>
  <c r="R113"/>
  <c r="R112"/>
  <c r="P113"/>
  <c r="P112"/>
  <c r="BK113"/>
  <c r="BK112"/>
  <c r="J112"/>
  <c r="J113"/>
  <c r="BF113"/>
  <c r="J64"/>
  <c r="BI111"/>
  <c r="BH111"/>
  <c r="BG111"/>
  <c r="BE111"/>
  <c r="T111"/>
  <c r="R111"/>
  <c r="P111"/>
  <c r="BK111"/>
  <c r="J111"/>
  <c r="BF111"/>
  <c r="BI110"/>
  <c r="BH110"/>
  <c r="BG110"/>
  <c r="BE110"/>
  <c r="T110"/>
  <c r="R110"/>
  <c r="P110"/>
  <c r="BK110"/>
  <c r="J110"/>
  <c r="BF110"/>
  <c r="BI109"/>
  <c r="BH109"/>
  <c r="BG109"/>
  <c r="BE109"/>
  <c r="T109"/>
  <c r="R109"/>
  <c r="P109"/>
  <c r="BK109"/>
  <c r="J109"/>
  <c r="BF109"/>
  <c r="BI108"/>
  <c r="BH108"/>
  <c r="BG108"/>
  <c r="BE108"/>
  <c r="T108"/>
  <c r="R108"/>
  <c r="P108"/>
  <c r="BK108"/>
  <c r="J108"/>
  <c r="BF108"/>
  <c r="BI107"/>
  <c r="BH107"/>
  <c r="BG107"/>
  <c r="BE107"/>
  <c r="T107"/>
  <c r="R107"/>
  <c r="P107"/>
  <c r="BK107"/>
  <c r="J107"/>
  <c r="BF107"/>
  <c r="BI106"/>
  <c r="BH106"/>
  <c r="BG106"/>
  <c r="BE106"/>
  <c r="T106"/>
  <c r="R106"/>
  <c r="P106"/>
  <c r="BK106"/>
  <c r="J106"/>
  <c r="BF106"/>
  <c r="BI105"/>
  <c r="BH105"/>
  <c r="BG105"/>
  <c r="BE105"/>
  <c r="T105"/>
  <c r="R105"/>
  <c r="P105"/>
  <c r="BK105"/>
  <c r="J105"/>
  <c r="BF105"/>
  <c r="BI104"/>
  <c r="BH104"/>
  <c r="BG104"/>
  <c r="BE104"/>
  <c r="T104"/>
  <c r="R104"/>
  <c r="P104"/>
  <c r="BK104"/>
  <c r="J104"/>
  <c r="BF104"/>
  <c r="BI103"/>
  <c r="BH103"/>
  <c r="BG103"/>
  <c r="BE103"/>
  <c r="T103"/>
  <c r="R103"/>
  <c r="P103"/>
  <c r="BK103"/>
  <c r="J103"/>
  <c r="BF103"/>
  <c r="BI102"/>
  <c r="BH102"/>
  <c r="BG102"/>
  <c r="BE102"/>
  <c r="T102"/>
  <c r="R102"/>
  <c r="P102"/>
  <c r="BK102"/>
  <c r="J102"/>
  <c r="BF102"/>
  <c r="BI101"/>
  <c r="BH101"/>
  <c r="BG101"/>
  <c r="BE101"/>
  <c r="T101"/>
  <c r="R101"/>
  <c r="P101"/>
  <c r="BK101"/>
  <c r="J101"/>
  <c r="BF101"/>
  <c r="BI100"/>
  <c r="BH100"/>
  <c r="BG100"/>
  <c r="BE100"/>
  <c r="T100"/>
  <c r="R100"/>
  <c r="P100"/>
  <c r="BK100"/>
  <c r="J100"/>
  <c r="BF100"/>
  <c r="BI99"/>
  <c r="BH99"/>
  <c r="BG99"/>
  <c r="BE99"/>
  <c r="T99"/>
  <c r="R99"/>
  <c r="P99"/>
  <c r="BK99"/>
  <c r="J99"/>
  <c r="BF99"/>
  <c r="BI98"/>
  <c r="BH98"/>
  <c r="BG98"/>
  <c r="BE98"/>
  <c r="T98"/>
  <c r="R98"/>
  <c r="P98"/>
  <c r="BK98"/>
  <c r="J98"/>
  <c r="BF98"/>
  <c r="BI97"/>
  <c r="BH97"/>
  <c r="BG97"/>
  <c r="BE97"/>
  <c r="T97"/>
  <c r="T96"/>
  <c r="T95"/>
  <c r="R97"/>
  <c r="R96"/>
  <c r="R95"/>
  <c r="P97"/>
  <c r="P96"/>
  <c r="P95"/>
  <c r="BK97"/>
  <c r="BK96"/>
  <c r="J96"/>
  <c r="BK95"/>
  <c r="J95"/>
  <c r="J97"/>
  <c r="BF97"/>
  <c r="J63"/>
  <c r="J62"/>
  <c r="BI94"/>
  <c r="BH94"/>
  <c r="BG94"/>
  <c r="BE94"/>
  <c r="T94"/>
  <c r="R94"/>
  <c r="P94"/>
  <c r="BK94"/>
  <c r="J94"/>
  <c r="BF94"/>
  <c r="BI92"/>
  <c r="BH92"/>
  <c r="BG92"/>
  <c r="BE92"/>
  <c r="T92"/>
  <c r="R92"/>
  <c r="P92"/>
  <c r="BK92"/>
  <c r="J92"/>
  <c r="BF92"/>
  <c r="BI91"/>
  <c r="BH91"/>
  <c r="BG91"/>
  <c r="BE91"/>
  <c r="T91"/>
  <c r="R91"/>
  <c r="P91"/>
  <c r="BK91"/>
  <c r="J91"/>
  <c r="BF91"/>
  <c r="BI90"/>
  <c r="F37"/>
  <c i="1" r="BD57"/>
  <c i="4" r="BH90"/>
  <c r="F36"/>
  <c i="1" r="BC57"/>
  <c i="4" r="BG90"/>
  <c r="F35"/>
  <c i="1" r="BB57"/>
  <c i="4" r="BE90"/>
  <c r="J33"/>
  <c i="1" r="AV57"/>
  <c i="4" r="F33"/>
  <c i="1" r="AZ57"/>
  <c i="4" r="T90"/>
  <c r="T89"/>
  <c r="T88"/>
  <c r="T87"/>
  <c r="R90"/>
  <c r="R89"/>
  <c r="R88"/>
  <c r="R87"/>
  <c r="P90"/>
  <c r="P89"/>
  <c r="P88"/>
  <c r="P87"/>
  <c i="1" r="AU57"/>
  <c i="4" r="BK90"/>
  <c r="BK89"/>
  <c r="J89"/>
  <c r="BK88"/>
  <c r="J88"/>
  <c r="BK87"/>
  <c r="J87"/>
  <c r="J59"/>
  <c r="J30"/>
  <c i="1" r="AG57"/>
  <c i="4" r="J90"/>
  <c r="BF90"/>
  <c r="J34"/>
  <c i="1" r="AW57"/>
  <c i="4" r="F34"/>
  <c i="1" r="BA57"/>
  <c i="4" r="J61"/>
  <c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3" r="J37"/>
  <c r="J36"/>
  <c i="1" r="AY56"/>
  <c i="3" r="J35"/>
  <c i="1" r="AX56"/>
  <c i="3" r="BI308"/>
  <c r="BH308"/>
  <c r="BG308"/>
  <c r="BE308"/>
  <c r="T308"/>
  <c r="R308"/>
  <c r="P308"/>
  <c r="BK308"/>
  <c r="J308"/>
  <c r="BF308"/>
  <c r="BI287"/>
  <c r="BH287"/>
  <c r="BG287"/>
  <c r="BE287"/>
  <c r="T287"/>
  <c r="T286"/>
  <c r="R287"/>
  <c r="R286"/>
  <c r="P287"/>
  <c r="P286"/>
  <c r="BK287"/>
  <c r="BK286"/>
  <c r="J286"/>
  <c r="J287"/>
  <c r="BF287"/>
  <c r="J76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1"/>
  <c r="BH281"/>
  <c r="BG281"/>
  <c r="BE281"/>
  <c r="T281"/>
  <c r="T280"/>
  <c r="R281"/>
  <c r="R280"/>
  <c r="P281"/>
  <c r="P280"/>
  <c r="BK281"/>
  <c r="BK280"/>
  <c r="J280"/>
  <c r="J281"/>
  <c r="BF281"/>
  <c r="J75"/>
  <c r="BI279"/>
  <c r="BH279"/>
  <c r="BG279"/>
  <c r="BE279"/>
  <c r="T279"/>
  <c r="R279"/>
  <c r="P279"/>
  <c r="BK279"/>
  <c r="J279"/>
  <c r="BF279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/>
  <c r="BI274"/>
  <c r="BH274"/>
  <c r="BG274"/>
  <c r="BE274"/>
  <c r="T274"/>
  <c r="R274"/>
  <c r="P274"/>
  <c r="BK274"/>
  <c r="J274"/>
  <c r="BF274"/>
  <c r="BI272"/>
  <c r="BH272"/>
  <c r="BG272"/>
  <c r="BE272"/>
  <c r="T272"/>
  <c r="R272"/>
  <c r="P272"/>
  <c r="BK272"/>
  <c r="J272"/>
  <c r="BF272"/>
  <c r="BI260"/>
  <c r="BH260"/>
  <c r="BG260"/>
  <c r="BE260"/>
  <c r="T260"/>
  <c r="R260"/>
  <c r="P260"/>
  <c r="BK260"/>
  <c r="J260"/>
  <c r="BF260"/>
  <c r="BI257"/>
  <c r="BH257"/>
  <c r="BG257"/>
  <c r="BE257"/>
  <c r="T257"/>
  <c r="T256"/>
  <c r="R257"/>
  <c r="R256"/>
  <c r="P257"/>
  <c r="P256"/>
  <c r="BK257"/>
  <c r="BK256"/>
  <c r="J256"/>
  <c r="J257"/>
  <c r="BF257"/>
  <c r="J74"/>
  <c r="BI255"/>
  <c r="BH255"/>
  <c r="BG255"/>
  <c r="BE255"/>
  <c r="T255"/>
  <c r="R255"/>
  <c r="P255"/>
  <c r="BK255"/>
  <c r="J255"/>
  <c r="BF255"/>
  <c r="BI253"/>
  <c r="BH253"/>
  <c r="BG253"/>
  <c r="BE253"/>
  <c r="T253"/>
  <c r="R253"/>
  <c r="P253"/>
  <c r="BK253"/>
  <c r="J253"/>
  <c r="BF253"/>
  <c r="BI251"/>
  <c r="BH251"/>
  <c r="BG251"/>
  <c r="BE251"/>
  <c r="T251"/>
  <c r="R251"/>
  <c r="P251"/>
  <c r="BK251"/>
  <c r="J251"/>
  <c r="BF251"/>
  <c r="BI247"/>
  <c r="BH247"/>
  <c r="BG247"/>
  <c r="BE247"/>
  <c r="T247"/>
  <c r="R247"/>
  <c r="P247"/>
  <c r="BK247"/>
  <c r="J247"/>
  <c r="BF247"/>
  <c r="BI245"/>
  <c r="BH245"/>
  <c r="BG245"/>
  <c r="BE245"/>
  <c r="T245"/>
  <c r="R245"/>
  <c r="P245"/>
  <c r="BK245"/>
  <c r="J245"/>
  <c r="BF245"/>
  <c r="BI242"/>
  <c r="BH242"/>
  <c r="BG242"/>
  <c r="BE242"/>
  <c r="T242"/>
  <c r="R242"/>
  <c r="P242"/>
  <c r="BK242"/>
  <c r="J242"/>
  <c r="BF242"/>
  <c r="BI239"/>
  <c r="BH239"/>
  <c r="BG239"/>
  <c r="BE239"/>
  <c r="T239"/>
  <c r="T238"/>
  <c r="R239"/>
  <c r="R238"/>
  <c r="P239"/>
  <c r="P238"/>
  <c r="BK239"/>
  <c r="BK238"/>
  <c r="J238"/>
  <c r="J239"/>
  <c r="BF239"/>
  <c r="J73"/>
  <c r="BI237"/>
  <c r="BH237"/>
  <c r="BG237"/>
  <c r="BE237"/>
  <c r="T237"/>
  <c r="R237"/>
  <c r="P237"/>
  <c r="BK237"/>
  <c r="J237"/>
  <c r="BF237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29"/>
  <c r="BH229"/>
  <c r="BG229"/>
  <c r="BE229"/>
  <c r="T229"/>
  <c r="R229"/>
  <c r="P229"/>
  <c r="BK229"/>
  <c r="J229"/>
  <c r="BF229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0"/>
  <c r="BH220"/>
  <c r="BG220"/>
  <c r="BE220"/>
  <c r="T220"/>
  <c r="R220"/>
  <c r="P220"/>
  <c r="BK220"/>
  <c r="J220"/>
  <c r="BF220"/>
  <c r="BI218"/>
  <c r="BH218"/>
  <c r="BG218"/>
  <c r="BE218"/>
  <c r="T218"/>
  <c r="T217"/>
  <c r="R218"/>
  <c r="R217"/>
  <c r="P218"/>
  <c r="P217"/>
  <c r="BK218"/>
  <c r="BK217"/>
  <c r="J217"/>
  <c r="J218"/>
  <c r="BF218"/>
  <c r="J72"/>
  <c r="BI216"/>
  <c r="BH216"/>
  <c r="BG216"/>
  <c r="BE216"/>
  <c r="T216"/>
  <c r="T215"/>
  <c r="R216"/>
  <c r="R215"/>
  <c r="P216"/>
  <c r="P215"/>
  <c r="BK216"/>
  <c r="BK215"/>
  <c r="J215"/>
  <c r="J216"/>
  <c r="BF216"/>
  <c r="J71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4"/>
  <c r="BH204"/>
  <c r="BG204"/>
  <c r="BE204"/>
  <c r="T204"/>
  <c r="R204"/>
  <c r="P204"/>
  <c r="BK204"/>
  <c r="J204"/>
  <c r="BF204"/>
  <c r="BI203"/>
  <c r="BH203"/>
  <c r="BG203"/>
  <c r="BE203"/>
  <c r="T203"/>
  <c r="R203"/>
  <c r="P203"/>
  <c r="BK203"/>
  <c r="J203"/>
  <c r="BF203"/>
  <c r="BI202"/>
  <c r="BH202"/>
  <c r="BG202"/>
  <c r="BE202"/>
  <c r="T202"/>
  <c r="R202"/>
  <c r="P202"/>
  <c r="BK202"/>
  <c r="J202"/>
  <c r="BF202"/>
  <c r="BI201"/>
  <c r="BH201"/>
  <c r="BG201"/>
  <c r="BE201"/>
  <c r="T201"/>
  <c r="R201"/>
  <c r="P201"/>
  <c r="BK201"/>
  <c r="J201"/>
  <c r="BF201"/>
  <c r="BI200"/>
  <c r="BH200"/>
  <c r="BG200"/>
  <c r="BE200"/>
  <c r="T200"/>
  <c r="R200"/>
  <c r="P200"/>
  <c r="BK200"/>
  <c r="J200"/>
  <c r="BF200"/>
  <c r="BI199"/>
  <c r="BH199"/>
  <c r="BG199"/>
  <c r="BE199"/>
  <c r="T199"/>
  <c r="R199"/>
  <c r="P199"/>
  <c r="BK199"/>
  <c r="J199"/>
  <c r="BF199"/>
  <c r="BI198"/>
  <c r="BH198"/>
  <c r="BG198"/>
  <c r="BE198"/>
  <c r="T198"/>
  <c r="R198"/>
  <c r="P198"/>
  <c r="BK198"/>
  <c r="J198"/>
  <c r="BF198"/>
  <c r="BI197"/>
  <c r="BH197"/>
  <c r="BG197"/>
  <c r="BE197"/>
  <c r="T197"/>
  <c r="R197"/>
  <c r="P197"/>
  <c r="BK197"/>
  <c r="J197"/>
  <c r="BF197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T184"/>
  <c r="R185"/>
  <c r="R184"/>
  <c r="P185"/>
  <c r="P184"/>
  <c r="BK185"/>
  <c r="BK184"/>
  <c r="J184"/>
  <c r="J185"/>
  <c r="BF185"/>
  <c r="J70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79"/>
  <c r="BH179"/>
  <c r="BG179"/>
  <c r="BE179"/>
  <c r="T179"/>
  <c r="R179"/>
  <c r="P179"/>
  <c r="BK179"/>
  <c r="J179"/>
  <c r="BF179"/>
  <c r="BI176"/>
  <c r="BH176"/>
  <c r="BG176"/>
  <c r="BE176"/>
  <c r="T176"/>
  <c r="R176"/>
  <c r="P176"/>
  <c r="BK176"/>
  <c r="J176"/>
  <c r="BF176"/>
  <c r="BI174"/>
  <c r="BH174"/>
  <c r="BG174"/>
  <c r="BE174"/>
  <c r="T174"/>
  <c r="R174"/>
  <c r="P174"/>
  <c r="BK174"/>
  <c r="J174"/>
  <c r="BF174"/>
  <c r="BI171"/>
  <c r="BH171"/>
  <c r="BG171"/>
  <c r="BE171"/>
  <c r="T171"/>
  <c r="R171"/>
  <c r="P171"/>
  <c r="BK171"/>
  <c r="J171"/>
  <c r="BF171"/>
  <c r="BI168"/>
  <c r="BH168"/>
  <c r="BG168"/>
  <c r="BE168"/>
  <c r="T168"/>
  <c r="R168"/>
  <c r="P168"/>
  <c r="BK168"/>
  <c r="J168"/>
  <c r="BF168"/>
  <c r="BI165"/>
  <c r="BH165"/>
  <c r="BG165"/>
  <c r="BE165"/>
  <c r="T165"/>
  <c r="R165"/>
  <c r="P165"/>
  <c r="BK165"/>
  <c r="J165"/>
  <c r="BF165"/>
  <c r="BI162"/>
  <c r="BH162"/>
  <c r="BG162"/>
  <c r="BE162"/>
  <c r="T162"/>
  <c r="R162"/>
  <c r="P162"/>
  <c r="BK162"/>
  <c r="J162"/>
  <c r="BF162"/>
  <c r="BI159"/>
  <c r="BH159"/>
  <c r="BG159"/>
  <c r="BE159"/>
  <c r="T159"/>
  <c r="R159"/>
  <c r="P159"/>
  <c r="BK159"/>
  <c r="J159"/>
  <c r="BF159"/>
  <c r="BI155"/>
  <c r="BH155"/>
  <c r="BG155"/>
  <c r="BE155"/>
  <c r="T155"/>
  <c r="R155"/>
  <c r="P155"/>
  <c r="BK155"/>
  <c r="J155"/>
  <c r="BF155"/>
  <c r="BI153"/>
  <c r="BH153"/>
  <c r="BG153"/>
  <c r="BE153"/>
  <c r="T153"/>
  <c r="T152"/>
  <c r="R153"/>
  <c r="R152"/>
  <c r="P153"/>
  <c r="P152"/>
  <c r="BK153"/>
  <c r="BK152"/>
  <c r="J152"/>
  <c r="J153"/>
  <c r="BF153"/>
  <c r="J69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T148"/>
  <c r="R149"/>
  <c r="R148"/>
  <c r="P149"/>
  <c r="P148"/>
  <c r="BK149"/>
  <c r="BK148"/>
  <c r="J148"/>
  <c r="J149"/>
  <c r="BF149"/>
  <c r="J68"/>
  <c r="BI147"/>
  <c r="BH147"/>
  <c r="BG147"/>
  <c r="BE147"/>
  <c r="T147"/>
  <c r="R147"/>
  <c r="P147"/>
  <c r="BK147"/>
  <c r="J147"/>
  <c r="BF147"/>
  <c r="BI145"/>
  <c r="BH145"/>
  <c r="BG145"/>
  <c r="BE145"/>
  <c r="T145"/>
  <c r="R145"/>
  <c r="P145"/>
  <c r="BK145"/>
  <c r="J145"/>
  <c r="BF145"/>
  <c r="BI141"/>
  <c r="BH141"/>
  <c r="BG141"/>
  <c r="BE141"/>
  <c r="T141"/>
  <c r="R141"/>
  <c r="P141"/>
  <c r="BK141"/>
  <c r="J141"/>
  <c r="BF141"/>
  <c r="BI139"/>
  <c r="BH139"/>
  <c r="BG139"/>
  <c r="BE139"/>
  <c r="T139"/>
  <c r="R139"/>
  <c r="P139"/>
  <c r="BK139"/>
  <c r="J139"/>
  <c r="BF139"/>
  <c r="BI137"/>
  <c r="BH137"/>
  <c r="BG137"/>
  <c r="BE137"/>
  <c r="T137"/>
  <c r="T136"/>
  <c r="T135"/>
  <c r="R137"/>
  <c r="R136"/>
  <c r="R135"/>
  <c r="P137"/>
  <c r="P136"/>
  <c r="P135"/>
  <c r="BK137"/>
  <c r="BK136"/>
  <c r="J136"/>
  <c r="BK135"/>
  <c r="J135"/>
  <c r="J137"/>
  <c r="BF137"/>
  <c r="J67"/>
  <c r="J66"/>
  <c r="BI134"/>
  <c r="BH134"/>
  <c r="BG134"/>
  <c r="BE134"/>
  <c r="T134"/>
  <c r="T133"/>
  <c r="R134"/>
  <c r="R133"/>
  <c r="P134"/>
  <c r="P133"/>
  <c r="BK134"/>
  <c r="BK133"/>
  <c r="J133"/>
  <c r="J134"/>
  <c r="BF134"/>
  <c r="J65"/>
  <c r="BI132"/>
  <c r="BH132"/>
  <c r="BG132"/>
  <c r="BE132"/>
  <c r="T132"/>
  <c r="R132"/>
  <c r="P132"/>
  <c r="BK132"/>
  <c r="J132"/>
  <c r="BF132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T127"/>
  <c r="R128"/>
  <c r="R127"/>
  <c r="P128"/>
  <c r="P127"/>
  <c r="BK128"/>
  <c r="BK127"/>
  <c r="J127"/>
  <c r="J128"/>
  <c r="BF128"/>
  <c r="J64"/>
  <c r="BI125"/>
  <c r="BH125"/>
  <c r="BG125"/>
  <c r="BE125"/>
  <c r="T125"/>
  <c r="R125"/>
  <c r="P125"/>
  <c r="BK125"/>
  <c r="J125"/>
  <c r="BF125"/>
  <c r="BI124"/>
  <c r="BH124"/>
  <c r="BG124"/>
  <c r="BE124"/>
  <c r="T124"/>
  <c r="R124"/>
  <c r="P124"/>
  <c r="BK124"/>
  <c r="J124"/>
  <c r="BF124"/>
  <c r="BI119"/>
  <c r="BH119"/>
  <c r="BG119"/>
  <c r="BE119"/>
  <c r="T119"/>
  <c r="T118"/>
  <c r="R119"/>
  <c r="R118"/>
  <c r="P119"/>
  <c r="P118"/>
  <c r="BK119"/>
  <c r="BK118"/>
  <c r="J118"/>
  <c r="J119"/>
  <c r="BF119"/>
  <c r="J63"/>
  <c r="BI117"/>
  <c r="BH117"/>
  <c r="BG117"/>
  <c r="BE117"/>
  <c r="T117"/>
  <c r="R117"/>
  <c r="P117"/>
  <c r="BK117"/>
  <c r="J117"/>
  <c r="BF117"/>
  <c r="BI116"/>
  <c r="BH116"/>
  <c r="BG116"/>
  <c r="BE116"/>
  <c r="T116"/>
  <c r="R116"/>
  <c r="P116"/>
  <c r="BK116"/>
  <c r="J116"/>
  <c r="BF116"/>
  <c r="BI102"/>
  <c r="BH102"/>
  <c r="BG102"/>
  <c r="BE102"/>
  <c r="T102"/>
  <c r="R102"/>
  <c r="P102"/>
  <c r="BK102"/>
  <c r="J102"/>
  <c r="BF102"/>
  <c r="BI101"/>
  <c r="BH101"/>
  <c r="BG101"/>
  <c r="BE101"/>
  <c r="T101"/>
  <c r="T100"/>
  <c r="R101"/>
  <c r="R100"/>
  <c r="P101"/>
  <c r="P100"/>
  <c r="BK101"/>
  <c r="BK100"/>
  <c r="J100"/>
  <c r="J101"/>
  <c r="BF101"/>
  <c r="J62"/>
  <c r="BI99"/>
  <c r="F37"/>
  <c i="1" r="BD56"/>
  <c i="3" r="BH99"/>
  <c r="F36"/>
  <c i="1" r="BC56"/>
  <c i="3" r="BG99"/>
  <c r="F35"/>
  <c i="1" r="BB56"/>
  <c i="3" r="BE99"/>
  <c r="J33"/>
  <c i="1" r="AV56"/>
  <c i="3" r="F33"/>
  <c i="1" r="AZ56"/>
  <c i="3" r="T99"/>
  <c r="T98"/>
  <c r="T97"/>
  <c r="T96"/>
  <c r="R99"/>
  <c r="R98"/>
  <c r="R97"/>
  <c r="R96"/>
  <c r="P99"/>
  <c r="P98"/>
  <c r="P97"/>
  <c r="P96"/>
  <c i="1" r="AU56"/>
  <c i="3" r="BK99"/>
  <c r="BK98"/>
  <c r="J98"/>
  <c r="BK97"/>
  <c r="J97"/>
  <c r="BK96"/>
  <c r="J96"/>
  <c r="J59"/>
  <c r="J30"/>
  <c i="1" r="AG56"/>
  <c i="3" r="J99"/>
  <c r="BF99"/>
  <c r="J34"/>
  <c i="1" r="AW56"/>
  <c i="3" r="F34"/>
  <c i="1" r="BA56"/>
  <c i="3" r="J61"/>
  <c r="J60"/>
  <c r="J93"/>
  <c r="J92"/>
  <c r="F92"/>
  <c r="F90"/>
  <c r="E88"/>
  <c r="J55"/>
  <c r="J54"/>
  <c r="F54"/>
  <c r="F52"/>
  <c r="E50"/>
  <c r="J39"/>
  <c r="J18"/>
  <c r="E18"/>
  <c r="F93"/>
  <c r="F55"/>
  <c r="J17"/>
  <c r="J12"/>
  <c r="J90"/>
  <c r="J52"/>
  <c r="E7"/>
  <c r="E86"/>
  <c r="E48"/>
  <c i="2" r="J35"/>
  <c r="J34"/>
  <c i="1" r="AY55"/>
  <c i="2" r="J33"/>
  <c i="1" r="AX55"/>
  <c i="2" r="BI88"/>
  <c r="BH88"/>
  <c r="BG88"/>
  <c r="BE88"/>
  <c r="T88"/>
  <c r="R88"/>
  <c r="P88"/>
  <c r="BK88"/>
  <c r="J88"/>
  <c r="BF88"/>
  <c r="BI87"/>
  <c r="BH87"/>
  <c r="BG87"/>
  <c r="BE87"/>
  <c r="T87"/>
  <c r="T86"/>
  <c r="R87"/>
  <c r="R86"/>
  <c r="P87"/>
  <c r="P86"/>
  <c r="BK87"/>
  <c r="BK86"/>
  <c r="J86"/>
  <c r="J87"/>
  <c r="BF87"/>
  <c r="J60"/>
  <c r="BI85"/>
  <c r="BH85"/>
  <c r="BG85"/>
  <c r="BE85"/>
  <c r="T85"/>
  <c r="T84"/>
  <c r="R85"/>
  <c r="R84"/>
  <c r="P85"/>
  <c r="P84"/>
  <c r="BK85"/>
  <c r="BK84"/>
  <c r="J84"/>
  <c r="J85"/>
  <c r="BF85"/>
  <c r="J59"/>
  <c r="BI83"/>
  <c r="BH83"/>
  <c r="BG83"/>
  <c r="BE83"/>
  <c r="T83"/>
  <c r="T82"/>
  <c r="R83"/>
  <c r="R82"/>
  <c r="P83"/>
  <c r="P82"/>
  <c r="BK83"/>
  <c r="BK82"/>
  <c r="J82"/>
  <c r="J83"/>
  <c r="BF83"/>
  <c r="J58"/>
  <c r="BI81"/>
  <c r="F35"/>
  <c i="1" r="BD55"/>
  <c i="2" r="BH81"/>
  <c r="F34"/>
  <c i="1" r="BC55"/>
  <c i="2" r="BG81"/>
  <c r="F33"/>
  <c i="1" r="BB55"/>
  <c i="2" r="BE81"/>
  <c r="J31"/>
  <c i="1" r="AV55"/>
  <c i="2" r="F31"/>
  <c i="1" r="AZ55"/>
  <c i="2" r="T81"/>
  <c r="T80"/>
  <c r="T79"/>
  <c r="T78"/>
  <c r="R81"/>
  <c r="R80"/>
  <c r="R79"/>
  <c r="R78"/>
  <c r="P81"/>
  <c r="P80"/>
  <c r="P79"/>
  <c r="P78"/>
  <c i="1" r="AU55"/>
  <c i="2" r="BK81"/>
  <c r="BK80"/>
  <c r="J80"/>
  <c r="BK79"/>
  <c r="J79"/>
  <c r="BK78"/>
  <c r="J78"/>
  <c r="J55"/>
  <c r="J28"/>
  <c i="1" r="AG55"/>
  <c i="2" r="J81"/>
  <c r="BF81"/>
  <c r="J32"/>
  <c i="1" r="AW55"/>
  <c i="2" r="F32"/>
  <c i="1" r="BA55"/>
  <c i="2" r="J57"/>
  <c r="J56"/>
  <c r="J75"/>
  <c r="J74"/>
  <c r="F74"/>
  <c r="F72"/>
  <c r="E70"/>
  <c r="J51"/>
  <c r="J50"/>
  <c r="F50"/>
  <c r="F48"/>
  <c r="E46"/>
  <c r="J37"/>
  <c r="J16"/>
  <c r="E16"/>
  <c r="F75"/>
  <c r="F51"/>
  <c r="J15"/>
  <c r="J10"/>
  <c r="J72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1"/>
  <c r="AN61"/>
  <c r="AT60"/>
  <c r="AN60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<sst xmlns="http://schemas.openxmlformats.org/spreadsheetml/2006/main">
  <si>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</si>
  <si>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</si>
  <si>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</si>
  <si>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</si>
  <si>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</si>
  <si>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{050dd773-a6ec-4d56-814a-d3c6cb8b177e}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</si>
  <si>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</si>
  <si>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</si>
  <si>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</si>
  <si>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</si>
  <si>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</si>
  <si>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</si>
  <si>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</si>
  <si>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</si>
  <si>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JERA1834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</si>
  <si>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</si>
  <si>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</si>
  <si>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umakartových bytových jader v byt.domech Volgogradská 2372/159</t>
  </si>
  <si>
    <t>KSO:</t>
  </si>
  <si>
    <t>803</t>
  </si>
  <si>
    <t>CC-CZ:</t>
  </si>
  <si>
    <t>1</t>
  </si>
  <si>
    <t>Místo:</t>
  </si>
  <si>
    <t xml:space="preserve">Ostrava-Zábřeh </t>
  </si>
  <si>
    <t>Datum:</t>
  </si>
  <si>
    <t>1. 5. 2019</t>
  </si>
  <si>
    <t>CZ-CPV:</t>
  </si>
  <si>
    <t>45000000-7</t>
  </si>
  <si>
    <t>CZ-CPA:</t>
  </si>
  <si>
    <t>41</t>
  </si>
  <si>
    <t>Zadavatel:</t>
  </si>
  <si>
    <t>IČ:</t>
  </si>
  <si>
    <t/>
  </si>
  <si>
    <t xml:space="preserve">SMO,Městský obvod Ostrava-Jih </t>
  </si>
  <si>
    <t>DIČ:</t>
  </si>
  <si>
    <t>Uchazeč:</t>
  </si>
  <si>
    <t>Vyplň údaj</t>
  </si>
  <si>
    <t>Projektant:</t>
  </si>
  <si>
    <t>633 07 111</t>
  </si>
  <si>
    <t xml:space="preserve">Lenka Jerakasová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</si>
  <si>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</si>
  <si>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</si>
  <si>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</si>
  <si>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</si>
  <si>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</si>
  <si>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</si>
  <si>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</si>
  <si>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</si>
  <si>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</si>
  <si>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</si>
  <si>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</si>
  <si>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</si>
  <si>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</si>
  <si>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</si>
  <si>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</si>
  <si>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</si>
  <si>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</si>
  <si>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</si>
  <si>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</si>
  <si>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</si>
  <si>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</si>
  <si>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</si>
  <si>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</si>
  <si>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</si>
  <si>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</si>
  <si>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</si>
  <si>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</si>
  <si>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</si>
  <si>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</si>
  <si>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</si>
  <si>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</si>
  <si>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</si>
  <si>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</si>
  <si>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</si>
  <si>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</si>
  <si>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</si>
  <si>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</si>
  <si>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</si>
  <si>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</si>
  <si>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</si>
  <si>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</si>
  <si>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</si>
  <si>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</si>
  <si>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</si>
  <si>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D.1.1.</t>
  </si>
  <si>
    <t xml:space="preserve">Architektonicko stavební řešení </t>
  </si>
  <si>
    <t>{e085c6da-aac8-415e-b7d4-1642c13e33c3}</t>
  </si>
  <si>
    <t>D.1.4.1</t>
  </si>
  <si>
    <t xml:space="preserve">Technika prostředí staveb - Zdravotechnické instalace </t>
  </si>
  <si>
    <t>{e33db117-00b5-4491-bf27-4f14241a698d}</t>
  </si>
  <si>
    <t>D.1.4.2</t>
  </si>
  <si>
    <t xml:space="preserve">Technika prostředí staveb - Plynoinstalace </t>
  </si>
  <si>
    <t>{10d51629-ee8d-4dcc-9f82-6ecca89a0878}</t>
  </si>
  <si>
    <t>D.1.4.3</t>
  </si>
  <si>
    <t xml:space="preserve">Technika prostředí staveb - Vzduchotechnika </t>
  </si>
  <si>
    <t>{5caedc13-944d-4a2d-a9b3-a95b6d3ea339}</t>
  </si>
  <si>
    <t>D.1.4.4</t>
  </si>
  <si>
    <t xml:space="preserve">Technika prostředí staveb - Silnoproudá elektrotechnika - úpravy pro koupelnu a WC </t>
  </si>
  <si>
    <t>{83fa008c-bd7d-4a3b-878f-dd66a2a1b732}</t>
  </si>
  <si>
    <t>SO 02</t>
  </si>
  <si>
    <t xml:space="preserve">Plynovodní přípojka </t>
  </si>
  <si>
    <t>{9eeed793-8b43-433c-ad19-851ce88d16d5}</t>
  </si>
  <si>
    <t>KRYCÍ LIST SOUPISU PRACÍ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</si>
  <si>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</si>
  <si>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</si>
  <si>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</si>
  <si>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</si>
  <si>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</si>
  <si>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</si>
  <si>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</si>
  <si>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</si>
  <si>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</si>
  <si>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</si>
  <si>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</si>
  <si>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</si>
  <si>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</si>
  <si>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</si>
  <si>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</si>
  <si>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</si>
  <si>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</si>
  <si>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</si>
  <si>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</si>
  <si>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</si>
  <si>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</si>
  <si>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</si>
  <si>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</si>
  <si>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</si>
  <si>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</si>
  <si>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</si>
  <si>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</si>
  <si>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</si>
  <si>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</si>
  <si>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030001000</t>
  </si>
  <si>
    <t>kus</t>
  </si>
  <si>
    <t>1024</t>
  </si>
  <si>
    <t>2</t>
  </si>
  <si>
    <t>1926448948</t>
  </si>
  <si>
    <t>VRN4</t>
  </si>
  <si>
    <t>Inženýrská činnost</t>
  </si>
  <si>
    <t>045002000</t>
  </si>
  <si>
    <t>Kompletační a koordinační činnost</t>
  </si>
  <si>
    <t>hod</t>
  </si>
  <si>
    <t>2106673314</t>
  </si>
  <si>
    <t>VRN6</t>
  </si>
  <si>
    <t>Územní vlivy</t>
  </si>
  <si>
    <t>064203000</t>
  </si>
  <si>
    <t>Práce se škodlivými materiály - odstranění osinkocementového VZT potrubí</t>
  </si>
  <si>
    <t>CS ÚRS 2018 02</t>
  </si>
  <si>
    <t>-451127538</t>
  </si>
  <si>
    <t>VRN7</t>
  </si>
  <si>
    <t>Provozní vlivy</t>
  </si>
  <si>
    <t>3</t>
  </si>
  <si>
    <t>071103000</t>
  </si>
  <si>
    <t>Provoz investora</t>
  </si>
  <si>
    <t>-1368460466</t>
  </si>
  <si>
    <t>4</t>
  </si>
  <si>
    <t>079002000</t>
  </si>
  <si>
    <t>Ostatní provozní vlivy</t>
  </si>
  <si>
    <t>-1492224131</t>
  </si>
  <si>
    <t>Objekt:</t>
  </si>
  <si>
    <t xml:space="preserve">D.1.1. - Architektonicko stavební řešení 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</si>
  <si>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</si>
  <si>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</si>
  <si>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</si>
  <si>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</si>
  <si>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</si>
  <si>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</si>
  <si>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</si>
  <si>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</si>
  <si>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</si>
  <si>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</si>
  <si>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</si>
  <si>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</si>
  <si>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</si>
  <si>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</si>
  <si>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</si>
  <si>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</si>
  <si>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</si>
  <si>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</si>
  <si>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</si>
  <si>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Vodorovné konstrukce</t>
  </si>
  <si>
    <t>411386621</t>
  </si>
  <si>
    <t>Zabetonování prostupů v instalačních šachtách ve stropech železobetonových ze suchých směsí, včetně bednění, odbednění, výztuže a zajištění potrubí skelnou vatou s folií (materiál v ceně), plochy přes 0,09 do 0,25 m2</t>
  </si>
  <si>
    <t>-477372197</t>
  </si>
  <si>
    <t>6</t>
  </si>
  <si>
    <t>Úpravy povrchů, podlahy a osazování výplní</t>
  </si>
  <si>
    <t>612142001</t>
  </si>
  <si>
    <t>Potažení vnitřních ploch pletivem v ploše nebo pruzích, na plném podkladu sklovláknitým vtlačením do tmelu stěn</t>
  </si>
  <si>
    <t>m2</t>
  </si>
  <si>
    <t>-2130845210</t>
  </si>
  <si>
    <t>612321141</t>
  </si>
  <si>
    <t>Omítka vápenocementová vnitřních ploch nanášená ručně dvouvrstvá, tloušťky jádrové omítky do 10 mm a tloušťky štuku do 3 mm štuková svislých konstrukcí stěn</t>
  </si>
  <si>
    <t>557354737</t>
  </si>
  <si>
    <t>VV</t>
  </si>
  <si>
    <t>5,69*2,7*8</t>
  </si>
  <si>
    <t>5,42*2,7*4</t>
  </si>
  <si>
    <t>-0,8*2*12</t>
  </si>
  <si>
    <t>2,54*2,7*12</t>
  </si>
  <si>
    <t>-0,7*2*2*12</t>
  </si>
  <si>
    <t>2,54*0,7*12</t>
  </si>
  <si>
    <t>3,4*2,7*12</t>
  </si>
  <si>
    <t>-0,8*2,0*8</t>
  </si>
  <si>
    <t>1,74*2,7*4</t>
  </si>
  <si>
    <t>1,95*2,7*4</t>
  </si>
  <si>
    <t>0,6*2,7*12</t>
  </si>
  <si>
    <t>1,5*1,1*12</t>
  </si>
  <si>
    <t>Součet</t>
  </si>
  <si>
    <t>642942111</t>
  </si>
  <si>
    <t>Osazování zárubní nebo rámů kovových dveřních lisovaných nebo z úhelníků bez dveřních křídel na cementovou maltu, plochy otvoru do 2,5 m2</t>
  </si>
  <si>
    <t>-1089349784</t>
  </si>
  <si>
    <t>M</t>
  </si>
  <si>
    <t>55331335</t>
  </si>
  <si>
    <t xml:space="preserve">zárubeň ocelová pro panel  80 700 L/P</t>
  </si>
  <si>
    <t>8</t>
  </si>
  <si>
    <t>1804509844</t>
  </si>
  <si>
    <t>9</t>
  </si>
  <si>
    <t>Ostatní konstrukce a práce, bourání</t>
  </si>
  <si>
    <t>952902021</t>
  </si>
  <si>
    <t>Čištění budov při provádění oprav a udržovacích prací podlah hladkých zametením</t>
  </si>
  <si>
    <t>-61560933</t>
  </si>
  <si>
    <t>5,42*3,4*4</t>
  </si>
  <si>
    <t>5,69*3,4*8</t>
  </si>
  <si>
    <t>3,4*5,1*4</t>
  </si>
  <si>
    <t>7</t>
  </si>
  <si>
    <t>952902031</t>
  </si>
  <si>
    <t>Čištění budov při provádění oprav a udržovacích prací podlah hladkých omytím</t>
  </si>
  <si>
    <t>-1650711754</t>
  </si>
  <si>
    <t>971052621</t>
  </si>
  <si>
    <t xml:space="preserve">Vybourání a prorážení otvorů v železobetonových příčkách a zdech základových nebo nadzákladových, plochy do 4 m2, tl. do 100 mm-úprava otvoru ve stávajícím panelu pro osazení nových dveří </t>
  </si>
  <si>
    <t>16</t>
  </si>
  <si>
    <t>1254362027</t>
  </si>
  <si>
    <t>1,576*24</t>
  </si>
  <si>
    <t>997</t>
  </si>
  <si>
    <t>Přesun sutě</t>
  </si>
  <si>
    <t>997013211</t>
  </si>
  <si>
    <t>Vnitrostaveništní doprava suti a vybouraných hmot vodorovně do 50 m svisle ručně (nošením po schodech) pro budovy a haly výšky do 6 m</t>
  </si>
  <si>
    <t>t</t>
  </si>
  <si>
    <t>103826416</t>
  </si>
  <si>
    <t>10</t>
  </si>
  <si>
    <t>997013501</t>
  </si>
  <si>
    <t>Odvoz suti a vybouraných hmot na skládku nebo meziskládku se složením, na vzdálenost do 1 km</t>
  </si>
  <si>
    <t>-1247438894</t>
  </si>
  <si>
    <t>11</t>
  </si>
  <si>
    <t>997013509</t>
  </si>
  <si>
    <t>Odvoz suti a vybouraných hmot na skládku nebo meziskládku se složením, na vzdálenost Příplatek k ceně za každý další i započatý 1 km přes 1 km</t>
  </si>
  <si>
    <t>563301033</t>
  </si>
  <si>
    <t>16,45*19 "Přepočtené koeficientem množství</t>
  </si>
  <si>
    <t>12</t>
  </si>
  <si>
    <t>997013831</t>
  </si>
  <si>
    <t>Poplatek za uložení stavebního odpadu na skládce (skládkovné) směsného</t>
  </si>
  <si>
    <t>-976855824</t>
  </si>
  <si>
    <t>998</t>
  </si>
  <si>
    <t>Přesun hmot</t>
  </si>
  <si>
    <t>13</t>
  </si>
  <si>
    <t>998011002</t>
  </si>
  <si>
    <t>Přesun hmot pro budovy občanské výstavby, bydlení, výrobu a služby s nosnou svislou konstrukcí zděnou z cihel, tvárnic nebo kamene vodorovná dopravní vzdálenost do 100 m pro budovy výšky přes 6 do 12 m</t>
  </si>
  <si>
    <t>796192458</t>
  </si>
  <si>
    <t>PSV</t>
  </si>
  <si>
    <t>Práce a dodávky PSV</t>
  </si>
  <si>
    <t>711</t>
  </si>
  <si>
    <t>Izolace proti vodě, vlhkosti a plynům</t>
  </si>
  <si>
    <t>14</t>
  </si>
  <si>
    <t>711411001</t>
  </si>
  <si>
    <t>Provedení izolace proti povrchové a podpovrchové tlakové vodě natěradly a tmely za studena na ploše vodorovné V nátěrem penetračním</t>
  </si>
  <si>
    <t>1575591303</t>
  </si>
  <si>
    <t>2,14*12</t>
  </si>
  <si>
    <t>24551040</t>
  </si>
  <si>
    <t>systém hydroizolační práškový interiérový</t>
  </si>
  <si>
    <t>kg</t>
  </si>
  <si>
    <t>32</t>
  </si>
  <si>
    <t>548935272</t>
  </si>
  <si>
    <t>25,68*0,00035 'Přepočtené koeficientem množství</t>
  </si>
  <si>
    <t>711412001</t>
  </si>
  <si>
    <t>Provedení izolace proti povrchové a podpovrchové tlakové vodě natěradly a tmely za studena na ploše svislé S nátěrem penetračním</t>
  </si>
  <si>
    <t>-1006185843</t>
  </si>
  <si>
    <t>1,42*2,2*12</t>
  </si>
  <si>
    <t>1,51*2,2*12</t>
  </si>
  <si>
    <t>17</t>
  </si>
  <si>
    <t>522267944</t>
  </si>
  <si>
    <t>77,352*0,00035 'Přepočtené koeficientem množství</t>
  </si>
  <si>
    <t>18</t>
  </si>
  <si>
    <t>998711102</t>
  </si>
  <si>
    <t>Přesun hmot pro izolace proti vodě, vlhkosti a plynům stanovený z hmotnosti přesunovaného materiálu vodorovná dopravní vzdálenost do 50 m v objektech výšky přes 6 do 12 m</t>
  </si>
  <si>
    <t>-1632868902</t>
  </si>
  <si>
    <t>751</t>
  </si>
  <si>
    <t>Vzduchotechnika</t>
  </si>
  <si>
    <t>19</t>
  </si>
  <si>
    <t>751398021</t>
  </si>
  <si>
    <t>Montáž ostatních zařízení větrací mřížky stěnové, průřezu do 0,040 m2</t>
  </si>
  <si>
    <t>1259717227</t>
  </si>
  <si>
    <t>20</t>
  </si>
  <si>
    <t>751398821</t>
  </si>
  <si>
    <t>Demontáž ostatních zařízení větrací mřížky stěnové, průřezu do 0,040 m2</t>
  </si>
  <si>
    <t>-1711933078</t>
  </si>
  <si>
    <t>55341410</t>
  </si>
  <si>
    <t>průvětrník mřížový s klapkami 15x15cm</t>
  </si>
  <si>
    <t>-225702715</t>
  </si>
  <si>
    <t>763</t>
  </si>
  <si>
    <t>Konstrukce suché výstavby</t>
  </si>
  <si>
    <t>22</t>
  </si>
  <si>
    <t>763111331</t>
  </si>
  <si>
    <t>Příčka ze sádrokartonových desek s nosnou konstrukcí z jednoduchých ocelových profilů UW, CW jednoduše opláštěná deskou impregnovanou H2 tl. 12,5 mm, příčka tl. 75 mm, profil 50 TI tl. 50 mm, EI 30, Rw 41 dB</t>
  </si>
  <si>
    <t>2025811133</t>
  </si>
  <si>
    <t>0,87*2,75*12</t>
  </si>
  <si>
    <t>23</t>
  </si>
  <si>
    <t>763111431</t>
  </si>
  <si>
    <t>Příčka ze sádrokartonových desek s nosnou konstrukcí z jednoduchých ocelových profilů UW, CW dvojitě opláštěná deskami impregnovanými H2 tl. 2 x 12,5 mm, EI 60, příčka tl. 80 mm, profil 50 TI tl. 50 mm, Rw 50 dB</t>
  </si>
  <si>
    <t>-1514129903</t>
  </si>
  <si>
    <t>2,535*2,75*12</t>
  </si>
  <si>
    <t>1,42*2,75*12</t>
  </si>
  <si>
    <t>24</t>
  </si>
  <si>
    <t>7631114311</t>
  </si>
  <si>
    <t>Příčka ze sádrokartonových desek s nosnou konstrukcí z jednoduchých ocelových profilů UW, CW dvojitě opláštěná deskami impregnovanými H2 tl. 2 x 12,5 mm, EI 60, příčka tl.75 mm, profil 50 TI tl. 50 mm, Rw 50 dB</t>
  </si>
  <si>
    <t>2055891878</t>
  </si>
  <si>
    <t>25</t>
  </si>
  <si>
    <t>763111712</t>
  </si>
  <si>
    <t>Příčka ze sádrokartonových desek ostatní konstrukce a práce na příčkách ze sádrokartonových desek kluzné napojení příčky ke stropu</t>
  </si>
  <si>
    <t>m</t>
  </si>
  <si>
    <t>1792964794</t>
  </si>
  <si>
    <t>2,535*12+1,42*2*12+0,87*12</t>
  </si>
  <si>
    <t>26</t>
  </si>
  <si>
    <t>763111717</t>
  </si>
  <si>
    <t>Příčka ze sádrokartonových desek ostatní konstrukce a práce na příčkách ze sádrokartonových desek základní penetrační nátěr</t>
  </si>
  <si>
    <t>1696434231</t>
  </si>
  <si>
    <t>28,71*2+130,515*2+46,86*2</t>
  </si>
  <si>
    <t>27</t>
  </si>
  <si>
    <t>763111722</t>
  </si>
  <si>
    <t>Příčka ze sádrokartonových desek ostatní konstrukce a práce na příčkách ze sádrokartonových desek ochrana rohů úhelníky pozinkované</t>
  </si>
  <si>
    <t>2051497633</t>
  </si>
  <si>
    <t>2,75*12</t>
  </si>
  <si>
    <t>28</t>
  </si>
  <si>
    <t>763111761</t>
  </si>
  <si>
    <t>Příčka ze sádrokartonových desek Příplatek k cenám za zahuštění profilů u příček s nosnou konstrukcí z jednoduchých profilů na vzdálenost 31 cm</t>
  </si>
  <si>
    <t>577924413</t>
  </si>
  <si>
    <t>29</t>
  </si>
  <si>
    <t>7631118111</t>
  </si>
  <si>
    <t xml:space="preserve">Demontáž příček umakartových bytových jader, včetně rámu </t>
  </si>
  <si>
    <t>660341659</t>
  </si>
  <si>
    <t>2,5*2,75*12+1,42*2*2,75*12+0,86*2,75*12</t>
  </si>
  <si>
    <t>30</t>
  </si>
  <si>
    <t>763131411</t>
  </si>
  <si>
    <t>Podhled ze sádrokartonových desek dvouvrstvá zavěšená spodní konstrukce z ocelových profilů CD, UD jednoduše opláštěná deskou standardní A, tl. 12,5 mm, bez TI</t>
  </si>
  <si>
    <t>208395238</t>
  </si>
  <si>
    <t>8,06+0,91+7,34</t>
  </si>
  <si>
    <t>31</t>
  </si>
  <si>
    <t>763131713</t>
  </si>
  <si>
    <t>Podhled ze sádrokartonových desek ostatní práce a konstrukce na podhledech ze sádrokartonových desek napojení na obvodové konstrukce profilem</t>
  </si>
  <si>
    <t>-686323263</t>
  </si>
  <si>
    <t>5,69+3,4+1,95+2,535*2+1,58+2,16+3,4</t>
  </si>
  <si>
    <t>763131714</t>
  </si>
  <si>
    <t>Podhled ze sádrokartonových desek ostatní práce a konstrukce na podhledech ze sádrokartonových desek základní penetrační nátěr</t>
  </si>
  <si>
    <t>812861085</t>
  </si>
  <si>
    <t>33</t>
  </si>
  <si>
    <t>763131831</t>
  </si>
  <si>
    <t>Demontáž podhledu nebo samostatného požárního předělu ze sádrokartonových desek s nosnou konstrukcí jednovrstvou z ocelových profilů, opláštění jednoduché</t>
  </si>
  <si>
    <t>-1941120890</t>
  </si>
  <si>
    <t>766</t>
  </si>
  <si>
    <t>Konstrukce truhlářské</t>
  </si>
  <si>
    <t>34</t>
  </si>
  <si>
    <t>766495100</t>
  </si>
  <si>
    <t>Ostatní práce zhotovení otvorů pro instalační dvířka, plochy přes 0,25 do 0,90 m2</t>
  </si>
  <si>
    <t>-1145392927</t>
  </si>
  <si>
    <t>35</t>
  </si>
  <si>
    <t>59030714</t>
  </si>
  <si>
    <t xml:space="preserve">dvířka revizní pro instal.šachtu  600x900mm z lamina ,včetně úchytů</t>
  </si>
  <si>
    <t>-1895718461</t>
  </si>
  <si>
    <t>36</t>
  </si>
  <si>
    <t>766660001</t>
  </si>
  <si>
    <t>Montáž dveřních křídel dřevěných nebo plastových otevíravých do ocelové zárubně povrchově upravených jednokřídlových, šířky do 800 mm</t>
  </si>
  <si>
    <t>-1174002190</t>
  </si>
  <si>
    <t>37</t>
  </si>
  <si>
    <t>61162854</t>
  </si>
  <si>
    <t>dveře vnitřní foliované plné 1křídlové 70x197 cm,včetně kování kovového ,dekor dřevo</t>
  </si>
  <si>
    <t>-352649560</t>
  </si>
  <si>
    <t>38</t>
  </si>
  <si>
    <t>766691914</t>
  </si>
  <si>
    <t>Ostatní práce vyvěšení nebo zavěšení křídel s případným uložením a opětovným zavěšením po provedení stavebních změn dřevěných dveřních, plochy do 2 m2</t>
  </si>
  <si>
    <t>-878442593</t>
  </si>
  <si>
    <t>39</t>
  </si>
  <si>
    <t>766811112</t>
  </si>
  <si>
    <t>Montáž kuchyňských linek korpusu spodních skříněk šroubovaných na stěnu, šířky jednoho dílu přes 600 do 1200 mm</t>
  </si>
  <si>
    <t>1406337158</t>
  </si>
  <si>
    <t>40</t>
  </si>
  <si>
    <t>766811116</t>
  </si>
  <si>
    <t>Montáž kuchyňských linek korpusu spodních skříněk na nožičky (včetně vyrovnání), šířky jednoho dílu přes 600 do 1200 mm</t>
  </si>
  <si>
    <t>-977924987</t>
  </si>
  <si>
    <t>766811144</t>
  </si>
  <si>
    <t>Montáž kuchyňských linek korpusu horních skříněk Příplatek k ceně za usazení vestavěných spotřebičů digestoře</t>
  </si>
  <si>
    <t>-1162259190</t>
  </si>
  <si>
    <t>42</t>
  </si>
  <si>
    <t>766811151</t>
  </si>
  <si>
    <t>Montáž kuchyňských linek korpusu horních skříněk šroubovaných na stěnu, šířky jednoho dílu do 600 mm</t>
  </si>
  <si>
    <t>-529769775</t>
  </si>
  <si>
    <t>43</t>
  </si>
  <si>
    <t>766811152</t>
  </si>
  <si>
    <t>Montáž kuchyňských linek korpusu horních skříněk šroubovaných na stěnu, šířky jednoho dílu přes 600 do 1200 mm</t>
  </si>
  <si>
    <t>-133627202</t>
  </si>
  <si>
    <t>44</t>
  </si>
  <si>
    <t>766811212</t>
  </si>
  <si>
    <t>Montáž kuchyňských linek pracovní desky bez výřezu, délky jednoho dílu přes 1000 do 2000 mm</t>
  </si>
  <si>
    <t>-972922816</t>
  </si>
  <si>
    <t>45</t>
  </si>
  <si>
    <t>766811221</t>
  </si>
  <si>
    <t>Montáž kuchyňských linek pracovní desky Příplatek k ceně za vyřezání otvoru (včetně zaměření)</t>
  </si>
  <si>
    <t>160740755</t>
  </si>
  <si>
    <t>46</t>
  </si>
  <si>
    <t>766811223</t>
  </si>
  <si>
    <t>Montáž kuchyňských linek pracovní desky Příplatek k ceně za usazení dřezu (včetně silikonu)</t>
  </si>
  <si>
    <t>-660127728</t>
  </si>
  <si>
    <t>47</t>
  </si>
  <si>
    <t>766811311</t>
  </si>
  <si>
    <t>Montáž kuchyňských linek dvířek spodních skříněk plných</t>
  </si>
  <si>
    <t>-2054822909</t>
  </si>
  <si>
    <t>48</t>
  </si>
  <si>
    <t>766811351</t>
  </si>
  <si>
    <t>Montáž kuchyňských linek dvířek horních skříněk plných</t>
  </si>
  <si>
    <t>-1613561255</t>
  </si>
  <si>
    <t>49</t>
  </si>
  <si>
    <t>554125021</t>
  </si>
  <si>
    <t>Kuchyňská linka dl.1800,včetně pracovní desky a lišt</t>
  </si>
  <si>
    <t>-856335767</t>
  </si>
  <si>
    <t>50</t>
  </si>
  <si>
    <t>55231082</t>
  </si>
  <si>
    <t>dřez nerez s odkládací ploškou vestavný matný 560 x 480mm</t>
  </si>
  <si>
    <t>-848412540</t>
  </si>
  <si>
    <t>51</t>
  </si>
  <si>
    <t>766811421</t>
  </si>
  <si>
    <t>Montáž lišt plastových zaklapávacích na kuchyňských linkách</t>
  </si>
  <si>
    <t>ks</t>
  </si>
  <si>
    <t>-51654531</t>
  </si>
  <si>
    <t>52</t>
  </si>
  <si>
    <t>766811461</t>
  </si>
  <si>
    <t>Montáž kuchyňských linek zásuvek výsuvů</t>
  </si>
  <si>
    <t>-1920821807</t>
  </si>
  <si>
    <t>53</t>
  </si>
  <si>
    <t>766811462</t>
  </si>
  <si>
    <t>Montáž kuchyňských linek zásuvek tlumiče</t>
  </si>
  <si>
    <t>368968257</t>
  </si>
  <si>
    <t>54</t>
  </si>
  <si>
    <t>766812820</t>
  </si>
  <si>
    <t>Demontáž kuchyňských linek dřevěných nebo kovových včetně skříněk uchycených na stěně, délky do 1500 mm</t>
  </si>
  <si>
    <t>1169017961</t>
  </si>
  <si>
    <t>55</t>
  </si>
  <si>
    <t>766821111</t>
  </si>
  <si>
    <t>Montáž nábytku vestavěného korpusu skříně policové jednokřídlové</t>
  </si>
  <si>
    <t>-638428343</t>
  </si>
  <si>
    <t>56</t>
  </si>
  <si>
    <t>766821112</t>
  </si>
  <si>
    <t>Montáž nábytku vestavěného korpusu skříně dvoukřídlové</t>
  </si>
  <si>
    <t>-1298882461</t>
  </si>
  <si>
    <t>57</t>
  </si>
  <si>
    <t>766821131</t>
  </si>
  <si>
    <t>Montáž nábytku vestavěného dílu boku nebo mezistěny</t>
  </si>
  <si>
    <t>259966394</t>
  </si>
  <si>
    <t>58</t>
  </si>
  <si>
    <t>766821141</t>
  </si>
  <si>
    <t>Montáž nábytku vestavěného dveří otvíravých</t>
  </si>
  <si>
    <t>777479378</t>
  </si>
  <si>
    <t>59</t>
  </si>
  <si>
    <t>766821142</t>
  </si>
  <si>
    <t>Montáž nábytku vestavěného dveří posuvných</t>
  </si>
  <si>
    <t>1181499295</t>
  </si>
  <si>
    <t>60</t>
  </si>
  <si>
    <t>607222791</t>
  </si>
  <si>
    <t>Skříň vestavěná do předsíně 1100x600x2750mm</t>
  </si>
  <si>
    <t>799766864</t>
  </si>
  <si>
    <t>61</t>
  </si>
  <si>
    <t>60722281</t>
  </si>
  <si>
    <t>Skříň vestavěná spižní 600 x 600x2750 mm</t>
  </si>
  <si>
    <t>-176609388</t>
  </si>
  <si>
    <t>62</t>
  </si>
  <si>
    <t>766825821</t>
  </si>
  <si>
    <t>Demontáž nábytku vestavěného skříní dvoukřídlových</t>
  </si>
  <si>
    <t>-632397531</t>
  </si>
  <si>
    <t>63</t>
  </si>
  <si>
    <t>998766202</t>
  </si>
  <si>
    <t>Přesun hmot pro konstrukce truhlářské stanovený procentní sazbou (%) z ceny vodorovná dopravní vzdálenost do 50 m v objektech výšky přes 6 do 12 m</t>
  </si>
  <si>
    <t>%</t>
  </si>
  <si>
    <t>1605877329</t>
  </si>
  <si>
    <t>767</t>
  </si>
  <si>
    <t>Konstrukce zámečnické</t>
  </si>
  <si>
    <t>64</t>
  </si>
  <si>
    <t>767641800</t>
  </si>
  <si>
    <t>Demontáž dveřních zárubní odřezáním od upevnění, plochy dveří do 2,5 m2</t>
  </si>
  <si>
    <t>-931137753</t>
  </si>
  <si>
    <t>771</t>
  </si>
  <si>
    <t>Podlahy z dlaždic</t>
  </si>
  <si>
    <t>65</t>
  </si>
  <si>
    <t>771571810</t>
  </si>
  <si>
    <t>Demontáž podlah z dlaždic keramických kladených do malty</t>
  </si>
  <si>
    <t>-890384143</t>
  </si>
  <si>
    <t>1,3*4</t>
  </si>
  <si>
    <t>66</t>
  </si>
  <si>
    <t>771574131</t>
  </si>
  <si>
    <t>Montáž podlah z dlaždic keramických lepených flexibilním lepidlem režných nebo glazovaných protiskluzných nebo reliefovaných do 50 ks/ m2</t>
  </si>
  <si>
    <t>-1854996691</t>
  </si>
  <si>
    <t xml:space="preserve">koupelna </t>
  </si>
  <si>
    <t>1,51*0,85*12</t>
  </si>
  <si>
    <t>WC</t>
  </si>
  <si>
    <t>0,87*1,05*12</t>
  </si>
  <si>
    <t>67</t>
  </si>
  <si>
    <t>771579191</t>
  </si>
  <si>
    <t>Montáž podlah z dlaždic keramických Příplatek k cenám za plochu do 5 m2 jednotlivě</t>
  </si>
  <si>
    <t>783558256</t>
  </si>
  <si>
    <t>68</t>
  </si>
  <si>
    <t>59761504</t>
  </si>
  <si>
    <t xml:space="preserve">dlažba keramická protiskluzová  25 x 25 x 8 cm</t>
  </si>
  <si>
    <t>-1742029982</t>
  </si>
  <si>
    <t>26,37*1,1 'Přepočtené koeficientem množství</t>
  </si>
  <si>
    <t>69</t>
  </si>
  <si>
    <t>771579192</t>
  </si>
  <si>
    <t>Montáž podlah z dlaždic keramických Příplatek k cenám za podlahy v omezeném prostoru</t>
  </si>
  <si>
    <t>-639595749</t>
  </si>
  <si>
    <t>1,05*0,87*12</t>
  </si>
  <si>
    <t>70</t>
  </si>
  <si>
    <t>771579196.1</t>
  </si>
  <si>
    <t>Montáž podlah z dlaždic keramických Příplatek k cenám za dvousložkový spárovací tmel</t>
  </si>
  <si>
    <t>-68670160</t>
  </si>
  <si>
    <t>71</t>
  </si>
  <si>
    <t>771579197</t>
  </si>
  <si>
    <t>Montáž podlah z dlaždic keramických Příplatek k cenám za dvousložkové lepidlo</t>
  </si>
  <si>
    <t>-1994935888</t>
  </si>
  <si>
    <t>72</t>
  </si>
  <si>
    <t>771990111</t>
  </si>
  <si>
    <t>Vyrovnání podkladní vrstvy samonivelační stěrkou tl. 4 mm, min. pevnosti 15 MPa</t>
  </si>
  <si>
    <t>401290229</t>
  </si>
  <si>
    <t>26,37+180,88</t>
  </si>
  <si>
    <t>73</t>
  </si>
  <si>
    <t>998771102</t>
  </si>
  <si>
    <t>Přesun hmot pro podlahy z dlaždic stanovený z hmotnosti přesunovaného materiálu vodorovná dopravní vzdálenost do 50 m v objektech výšky přes 6 do 12 m</t>
  </si>
  <si>
    <t>1782868674</t>
  </si>
  <si>
    <t>776</t>
  </si>
  <si>
    <t>Podlahy povlakové</t>
  </si>
  <si>
    <t>74</t>
  </si>
  <si>
    <t>776201812</t>
  </si>
  <si>
    <t>Demontáž povlakových podlahovin lepených ručně s podložkou</t>
  </si>
  <si>
    <t>-501778594</t>
  </si>
  <si>
    <t>8,06*8+0,91*12+2,14*12+7,34*8+7,14*4+7,28*4</t>
  </si>
  <si>
    <t>75</t>
  </si>
  <si>
    <t>776231111</t>
  </si>
  <si>
    <t>Montáž podlahovin z vinylu lepením lamel nebo čtverců standardním lepidlem</t>
  </si>
  <si>
    <t>518458844</t>
  </si>
  <si>
    <t>8,06*8+7,34*8+7,14*4+7,28*4</t>
  </si>
  <si>
    <t>76</t>
  </si>
  <si>
    <t>28411052</t>
  </si>
  <si>
    <t>dílce vinylové tl3,0 mm,nášlap.vrstva 0,70 mm,úpr.PUR, tř.zátěže 23/34/43,otlak 0,05mm,R10,tř.otěru T,Bfl S1,bez ftalátů</t>
  </si>
  <si>
    <t>1798378209</t>
  </si>
  <si>
    <t>180,88*1,1 'Přepočtené koeficientem množství</t>
  </si>
  <si>
    <t>77</t>
  </si>
  <si>
    <t>776411111</t>
  </si>
  <si>
    <t>Montáž soklíků lepením obvodových, výšky do 80 mm</t>
  </si>
  <si>
    <t>-2122651252</t>
  </si>
  <si>
    <t>(4,6+2,7+0,6+0,7+1,5+2,54+1,58+1,14+0,4+2,6)*4</t>
  </si>
  <si>
    <t>(0,7+1,6+2,54+1,58+1,14+1,17+3,4+0,6+4,91+2,7)*8</t>
  </si>
  <si>
    <t>78</t>
  </si>
  <si>
    <t>28411007</t>
  </si>
  <si>
    <t>lišta soklová plast 15 x 50 mm</t>
  </si>
  <si>
    <t>-295487391</t>
  </si>
  <si>
    <t>236,16*1,02 'Přepočtené koeficientem množství</t>
  </si>
  <si>
    <t>79</t>
  </si>
  <si>
    <t>61155351</t>
  </si>
  <si>
    <t>podložka izolační z pěnového PE 3 mm</t>
  </si>
  <si>
    <t>-1391032569</t>
  </si>
  <si>
    <t>194,117647058824*1,02 'Přepočtené koeficientem množství</t>
  </si>
  <si>
    <t>80</t>
  </si>
  <si>
    <t>998776102</t>
  </si>
  <si>
    <t>Přesun hmot pro podlahy povlakové stanovený z hmotnosti přesunovaného materiálu vodorovná dopravní vzdálenost do 50 m v objektech výšky přes 6 do 12 m</t>
  </si>
  <si>
    <t>-1456021810</t>
  </si>
  <si>
    <t>781</t>
  </si>
  <si>
    <t>Dokončovací práce - obklady</t>
  </si>
  <si>
    <t>81</t>
  </si>
  <si>
    <t>781411810</t>
  </si>
  <si>
    <t>Demontáž obkladů z obkladaček pórovinových kladených do malty</t>
  </si>
  <si>
    <t>1471879663</t>
  </si>
  <si>
    <t>7,28*4</t>
  </si>
  <si>
    <t>82</t>
  </si>
  <si>
    <t>781474115</t>
  </si>
  <si>
    <t>Montáž obkladů vnitřních stěn z dlaždic keramických lepených flexibilním lepidlem režných nebo glazovaných hladkých přes 22 do 25 ks/m2</t>
  </si>
  <si>
    <t>2016811506</t>
  </si>
  <si>
    <t>koupelny</t>
  </si>
  <si>
    <t>0,71*2*12</t>
  </si>
  <si>
    <t>1,42*2*2*12</t>
  </si>
  <si>
    <t>1,51*2*12</t>
  </si>
  <si>
    <t>1,05*2*1,5*12</t>
  </si>
  <si>
    <t>0,87*1,5*12</t>
  </si>
  <si>
    <t>kuchyň</t>
  </si>
  <si>
    <t>2,1*1,6*12</t>
  </si>
  <si>
    <t>1,8*0,7*12</t>
  </si>
  <si>
    <t>83</t>
  </si>
  <si>
    <t>59761039</t>
  </si>
  <si>
    <t xml:space="preserve">obkládačky keramické  (bílé i barevné) přes 22 do 25 ks/m2</t>
  </si>
  <si>
    <t>400540758</t>
  </si>
  <si>
    <t>230,34*1,1 'Přepočtené koeficientem množství</t>
  </si>
  <si>
    <t>84</t>
  </si>
  <si>
    <t>781479192</t>
  </si>
  <si>
    <t>Montáž obkladů vnitřních stěn z dlaždic keramických Příplatek k cenám za obklady v omezeném prostoru</t>
  </si>
  <si>
    <t>1416827255</t>
  </si>
  <si>
    <t>4,46*12</t>
  </si>
  <si>
    <t>85</t>
  </si>
  <si>
    <t>781479196</t>
  </si>
  <si>
    <t>Montáž obkladů vnitřních stěn z dlaždic keramických Příplatek k cenám za dvousložkový spárovací tmel</t>
  </si>
  <si>
    <t>1675898741</t>
  </si>
  <si>
    <t>86</t>
  </si>
  <si>
    <t>781479197</t>
  </si>
  <si>
    <t>Montáž obkladů vnitřních stěn z dlaždic keramických Příplatek k cenám za dvousložkové lepidlo</t>
  </si>
  <si>
    <t>-128394830</t>
  </si>
  <si>
    <t>87</t>
  </si>
  <si>
    <t>998781102</t>
  </si>
  <si>
    <t>Přesun hmot pro obklady keramické stanovený z hmotnosti přesunovaného materiálu vodorovná dopravní vzdálenost do 50 m v objektech výšky přes 6 do 12 m</t>
  </si>
  <si>
    <t>-2028308946</t>
  </si>
  <si>
    <t>783</t>
  </si>
  <si>
    <t>Dokončovací práce - nátěry</t>
  </si>
  <si>
    <t>88</t>
  </si>
  <si>
    <t>783301313</t>
  </si>
  <si>
    <t>Příprava podkladu zámečnických konstrukcí před provedením nátěru odmaštění odmašťovačem ředidlovým</t>
  </si>
  <si>
    <t>1512884117</t>
  </si>
  <si>
    <t>0,9*24</t>
  </si>
  <si>
    <t>89</t>
  </si>
  <si>
    <t>783314203</t>
  </si>
  <si>
    <t>Základní antikorozní nátěr zámečnických konstrukcí jednonásobný syntetický samozákladující</t>
  </si>
  <si>
    <t>699393429</t>
  </si>
  <si>
    <t>90</t>
  </si>
  <si>
    <t>783317101</t>
  </si>
  <si>
    <t>Krycí nátěr (email) zámečnických konstrukcí jednonásobný syntetický standardní</t>
  </si>
  <si>
    <t>-431436972</t>
  </si>
  <si>
    <t>784</t>
  </si>
  <si>
    <t>Dokončovací práce - malby a tapety</t>
  </si>
  <si>
    <t>91</t>
  </si>
  <si>
    <t>784181101</t>
  </si>
  <si>
    <t>Penetrace podkladu jednonásobná základní akrylátová v místnostech výšky do 3,80 m</t>
  </si>
  <si>
    <t>-1223428727</t>
  </si>
  <si>
    <t>5,71*2,7*8</t>
  </si>
  <si>
    <t>1,58*2,7*12</t>
  </si>
  <si>
    <t>2,6*2,7*12</t>
  </si>
  <si>
    <t>5,63*0,7*12</t>
  </si>
  <si>
    <t>3,14*1,2*12</t>
  </si>
  <si>
    <t>1,2*2,7*12</t>
  </si>
  <si>
    <t>1,97*2,7*8</t>
  </si>
  <si>
    <t>5,86*0,7*12</t>
  </si>
  <si>
    <t>2,1*1,2*12</t>
  </si>
  <si>
    <t>0,87*0,7*2*12</t>
  </si>
  <si>
    <t>18,66*2,7*4</t>
  </si>
  <si>
    <t>-2*1,5*8</t>
  </si>
  <si>
    <t>-1,5*1,5*4</t>
  </si>
  <si>
    <t>-0,7*2*12</t>
  </si>
  <si>
    <t>92</t>
  </si>
  <si>
    <t>784211101</t>
  </si>
  <si>
    <t>Malby z malířských směsí otěruvzdorných za mokra dvojnásobné, bílé za mokra otěruvzdorné výborně v místnostech výšky do 3,80 m</t>
  </si>
  <si>
    <t>-1559930349</t>
  </si>
  <si>
    <t xml:space="preserve">D.1.4.1 - Technika prostředí staveb - Zdravotechnické instalace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</si>
  <si>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</si>
  <si>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</si>
  <si>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</si>
  <si>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</si>
  <si>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HZS - Hodinové zúčtovací sazby</t>
  </si>
  <si>
    <t>997013213</t>
  </si>
  <si>
    <t>Vnitrostaveništní doprava suti a vybouraných hmot vodorovně do 50 m svisle ručně (nošením po schodech) pro budovy a haly výšky přes 9 do 12 m</t>
  </si>
  <si>
    <t>-1689788792</t>
  </si>
  <si>
    <t>CS ÚRS 2017 02</t>
  </si>
  <si>
    <t>-670914953</t>
  </si>
  <si>
    <t>-1942319155</t>
  </si>
  <si>
    <t>1,866*19 'Přepočtené koeficientem množství</t>
  </si>
  <si>
    <t>-431907368</t>
  </si>
  <si>
    <t>721</t>
  </si>
  <si>
    <t>Zdravotechnika - vnitřní kanalizace</t>
  </si>
  <si>
    <t>721171803</t>
  </si>
  <si>
    <t>Demontáž potrubí z novodurových trub odpadních nebo připojovacích do D 75</t>
  </si>
  <si>
    <t>634284013</t>
  </si>
  <si>
    <t>721171808</t>
  </si>
  <si>
    <t>Demontáž potrubí z novodurových trub odpadních nebo připojovacích přes 75 do D 114</t>
  </si>
  <si>
    <t>886433256</t>
  </si>
  <si>
    <t>721171915</t>
  </si>
  <si>
    <t>Opravy odpadního potrubí plastového propojení dosavadního potrubí DN 110</t>
  </si>
  <si>
    <t>-1786404098</t>
  </si>
  <si>
    <t>721174025</t>
  </si>
  <si>
    <t>Potrubí z plastových trub polypropylenové odpadní (svislé) DN 110</t>
  </si>
  <si>
    <t>-1810235778</t>
  </si>
  <si>
    <t>721174042</t>
  </si>
  <si>
    <t>Potrubí z plastových trub polypropylenové připojovací DN 40</t>
  </si>
  <si>
    <t>605010505</t>
  </si>
  <si>
    <t>721174043</t>
  </si>
  <si>
    <t>Potrubí z plastových trub polypropylenové připojovací DN 50</t>
  </si>
  <si>
    <t>279317407</t>
  </si>
  <si>
    <t>721194104</t>
  </si>
  <si>
    <t>Vyměření přípojek na potrubí vyvedení a upevnění odpadních výpustek DN 40</t>
  </si>
  <si>
    <t>-1838940851</t>
  </si>
  <si>
    <t>721194105</t>
  </si>
  <si>
    <t>Vyměření přípojek na potrubí vyvedení a upevnění odpadních výpustek DN 50</t>
  </si>
  <si>
    <t>279548021</t>
  </si>
  <si>
    <t>721194109</t>
  </si>
  <si>
    <t>Vyměření přípojek na potrubí vyvedení a upevnění odpadních výpustek DN 100</t>
  </si>
  <si>
    <t>597210897</t>
  </si>
  <si>
    <t>721220801</t>
  </si>
  <si>
    <t>Demontáž zápachových uzávěrek do DN 70</t>
  </si>
  <si>
    <t>-2138217988</t>
  </si>
  <si>
    <t>721273153</t>
  </si>
  <si>
    <t>Ventilační hlavice z polypropylenu (PP) DN 110</t>
  </si>
  <si>
    <t>-185293695</t>
  </si>
  <si>
    <t>721290111</t>
  </si>
  <si>
    <t>Zkouška těsnosti kanalizace v objektech vodou do DN 125</t>
  </si>
  <si>
    <t>853962636</t>
  </si>
  <si>
    <t>721290822</t>
  </si>
  <si>
    <t>Vnitrostaveništní přemístění vybouraných (demontovaných) hmot vnitřní kanalizace vodorovně do 100 m v objektech výšky přes 6 do 12 m</t>
  </si>
  <si>
    <t>-773276790</t>
  </si>
  <si>
    <t>721300922</t>
  </si>
  <si>
    <t>Pročištění ležatých svodů do DN 300</t>
  </si>
  <si>
    <t>-58618021</t>
  </si>
  <si>
    <t>998721102</t>
  </si>
  <si>
    <t>Přesun hmot pro vnitřní kanalizace stanovený z hmotnosti přesunovaného materiálu vodorovná dopravní vzdálenost do 50 m v objektech výšky přes 6 do 12 m</t>
  </si>
  <si>
    <t>1766366914</t>
  </si>
  <si>
    <t>722</t>
  </si>
  <si>
    <t>Zdravotechnika - vnitřní vodovod</t>
  </si>
  <si>
    <t>722130801</t>
  </si>
  <si>
    <t>Demontáž potrubí z ocelových trubek pozinkovaných závitových do DN 25</t>
  </si>
  <si>
    <t>1071636522</t>
  </si>
  <si>
    <t>722171912</t>
  </si>
  <si>
    <t>Odříznutí trubky nebo tvarovky u rozvodů vody z plastů D přes 16 do 20 mm</t>
  </si>
  <si>
    <t>397886535</t>
  </si>
  <si>
    <t>722173912</t>
  </si>
  <si>
    <t>Spoje rozvodů vody z plastů svary polyfuzí D přes 16 do 20 mm</t>
  </si>
  <si>
    <t>-2097655644</t>
  </si>
  <si>
    <t>722174002</t>
  </si>
  <si>
    <t>Potrubí z plastových trubek z polypropylenu (PPR) svařovaných polyfuzně PN 16 (SDR 7,4) D 20 x 2,8</t>
  </si>
  <si>
    <t>1578124700</t>
  </si>
  <si>
    <t>722179192</t>
  </si>
  <si>
    <t>Příplatek k ceně rozvody vody z plastů za práce malého rozsahu na zakázce při průměru trubek do 32 mm, do 15 svarů</t>
  </si>
  <si>
    <t>soubor</t>
  </si>
  <si>
    <t>884721421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</si>
  <si>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</si>
  <si>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</si>
  <si>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457375090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</si>
  <si>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</si>
  <si>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</si>
  <si>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-799185828</t>
  </si>
  <si>
    <t>722190401</t>
  </si>
  <si>
    <t>Zřízení přípojek na potrubí vyvedení a upevnění výpustek do DN 25</t>
  </si>
  <si>
    <t>63855409</t>
  </si>
  <si>
    <t>722190901</t>
  </si>
  <si>
    <t>Opravy ostatní uzavření nebo otevření vodovodního potrubí při opravách včetně vypuštění a napuštění</t>
  </si>
  <si>
    <t>1483984730</t>
  </si>
  <si>
    <t>722220861</t>
  </si>
  <si>
    <t>Demontáž armatur závitových se dvěma závity do G 3/4</t>
  </si>
  <si>
    <t>1506544345</t>
  </si>
  <si>
    <t>722232122</t>
  </si>
  <si>
    <t>Armatury se dvěma závity kulové kohouty PN 42 do 185 °C plnoprůtokové vnitřní závit G 1/2</t>
  </si>
  <si>
    <t>1426861116</t>
  </si>
  <si>
    <t>722260811</t>
  </si>
  <si>
    <t>Demontáž vodoměrů závitových G 1/2</t>
  </si>
  <si>
    <t>1070744523</t>
  </si>
  <si>
    <t>722260921</t>
  </si>
  <si>
    <t>Oprava vodoměrů zpětná montáž vodoměrů závitových do potrubí z trubek ocelových G 1/2</t>
  </si>
  <si>
    <t>2000371511</t>
  </si>
  <si>
    <t>722290226</t>
  </si>
  <si>
    <t>Zkoušky, proplach a desinfekce vodovodního potrubí zkoušky těsnosti vodovodního potrubí závitového do DN 50</t>
  </si>
  <si>
    <t>1810820345</t>
  </si>
  <si>
    <t>722290234</t>
  </si>
  <si>
    <t>Zkoušky, proplach a desinfekce vodovodního potrubí proplach a desinfekce vodovodního potrubí do DN 80</t>
  </si>
  <si>
    <t>1152522281</t>
  </si>
  <si>
    <t>722290822</t>
  </si>
  <si>
    <t>Vnitrostaveništní přemístění vybouraných (demontovaných) hmot vnitřní vodovod vodorovně do 100 m v objektech výšky přes 6 do 12 m</t>
  </si>
  <si>
    <t>137869151</t>
  </si>
  <si>
    <t>998722102</t>
  </si>
  <si>
    <t>Přesun hmot pro vnitřní vodovod stanovený z hmotnosti přesunovaného materiálu vodorovná dopravní vzdálenost do 50 m v objektech výšky přes 6 do 12 m</t>
  </si>
  <si>
    <t>1049016926</t>
  </si>
  <si>
    <t>725</t>
  </si>
  <si>
    <t>Zdravotechnika - zařizovací předměty</t>
  </si>
  <si>
    <t>725110811</t>
  </si>
  <si>
    <t>Demontáž klozetů splachovacích s nádrží nebo tlakovým splachovačem</t>
  </si>
  <si>
    <t>-2127738988</t>
  </si>
  <si>
    <t>725112171</t>
  </si>
  <si>
    <t>Zařízení záchodů kombi klozety s hlubokým splachováním odpad vodorovný</t>
  </si>
  <si>
    <t>1851022353</t>
  </si>
  <si>
    <t>55167399</t>
  </si>
  <si>
    <t>sedátko klozetové duroplastové bílé</t>
  </si>
  <si>
    <t>-337460336</t>
  </si>
  <si>
    <t>725210821</t>
  </si>
  <si>
    <t>Demontáž umyvadel bez výtokových armatur umyvadel</t>
  </si>
  <si>
    <t>705535361</t>
  </si>
  <si>
    <t>725211601</t>
  </si>
  <si>
    <t>Umyvadla keramická bez výtokových armatur se zápachovou uzávěrkou připevněná na stěnu šrouby bílá bez sloupu nebo krytu na sifon 500 mm</t>
  </si>
  <si>
    <t>1897591763</t>
  </si>
  <si>
    <t>725220841</t>
  </si>
  <si>
    <t>Demontáž van ocelových rohových</t>
  </si>
  <si>
    <t>396433450</t>
  </si>
  <si>
    <t>725241121</t>
  </si>
  <si>
    <t>Sprchové vaničky akrylátové obdélníkové 900x750 mm</t>
  </si>
  <si>
    <t>-893794513</t>
  </si>
  <si>
    <t>725244653</t>
  </si>
  <si>
    <t>Sprchové dveře a zástěny zástěny sprchové rohové čtvercové/obdélníkové polorámové skleněné tl. 6 mm dveře otvíravé dvoukřídlové, vstup z rohu, na vaničku 900x750 mm</t>
  </si>
  <si>
    <t>-492953410</t>
  </si>
  <si>
    <t>725310823</t>
  </si>
  <si>
    <t>Demontáž dřezů jednodílných bez výtokových armatur vestavěných v kuchyňských sestavách</t>
  </si>
  <si>
    <t>591593111</t>
  </si>
  <si>
    <t>725590812</t>
  </si>
  <si>
    <t>Vnitrostaveništní přemístění vybouraných (demontovaných) hmot zařizovacích předmětů vodorovně do 100 m v objektech výšky přes 6 do 12 m</t>
  </si>
  <si>
    <t>-1925302741</t>
  </si>
  <si>
    <t>725813111</t>
  </si>
  <si>
    <t>Ventily rohové bez připojovací trubičky nebo flexi hadičky G 1/2</t>
  </si>
  <si>
    <t>-1761872245</t>
  </si>
  <si>
    <t>725813112</t>
  </si>
  <si>
    <t>Ventily rohové bez připojovací trubičky nebo flexi hadičky pračkové G 3/4</t>
  </si>
  <si>
    <t>589666404</t>
  </si>
  <si>
    <t>725821326</t>
  </si>
  <si>
    <t xml:space="preserve">Baterie dřezové stojánkové pákové s otáčivým ústím a délkou ramínka 265 mm,s vyměnitelnou kartuší,záruka 5 let,český výrobce </t>
  </si>
  <si>
    <t>66326</t>
  </si>
  <si>
    <t>725822611</t>
  </si>
  <si>
    <t>Baterie umyvadlové stojánkové pákové bez výpusti, s vyměnitelnou kartuší ,záruka 5 let,český výrobce</t>
  </si>
  <si>
    <t>-592451682</t>
  </si>
  <si>
    <t>725831315</t>
  </si>
  <si>
    <t xml:space="preserve">Baterie vanové nástěnné pákové s automatickým přepínačem a sprchou,s vyměnitelnou kartuší,záruka 5 let,český výrobce </t>
  </si>
  <si>
    <t>348033415</t>
  </si>
  <si>
    <t>725860811</t>
  </si>
  <si>
    <t>Demontáž zápachových uzávěrek pro zařizovací předměty jednoduchých</t>
  </si>
  <si>
    <t>814939105</t>
  </si>
  <si>
    <t>725861102</t>
  </si>
  <si>
    <t>Zápachové uzávěrky zařizovacích předmětů pro umyvadla DN 40</t>
  </si>
  <si>
    <t>-337145398</t>
  </si>
  <si>
    <t>725862103</t>
  </si>
  <si>
    <t>Zápachové uzávěrky zařizovacích předmětů pro dřezy DN 40/50</t>
  </si>
  <si>
    <t>588350958</t>
  </si>
  <si>
    <t>725864311</t>
  </si>
  <si>
    <t>Zápachové uzávěrky zařizovacích předmětů pro koupací vany s kulovým kloubem na odtoku DN 40/50</t>
  </si>
  <si>
    <t>-770387895</t>
  </si>
  <si>
    <t>725865502</t>
  </si>
  <si>
    <t>Zápachové uzávěrky zařizovacích předmětů odpadní soupravy se zápachovou uzávěrkou DN 40 s přívodem vody G 3/4</t>
  </si>
  <si>
    <t>2140626514</t>
  </si>
  <si>
    <t>998725102</t>
  </si>
  <si>
    <t>Přesun hmot pro zařizovací předměty stanovený z hmotnosti přesunovaného materiálu vodorovná dopravní vzdálenost do 50 m v objektech výšky přes 6 do 12 m</t>
  </si>
  <si>
    <t>-317802964</t>
  </si>
  <si>
    <t>727</t>
  </si>
  <si>
    <t>Zdravotechnika - požární ochrana</t>
  </si>
  <si>
    <t>727121102</t>
  </si>
  <si>
    <t>Protipožární ochranné manžety z jedné strany dělící konstrukce požární odolnost EI 90 D 40</t>
  </si>
  <si>
    <t>556765787</t>
  </si>
  <si>
    <t>727121107</t>
  </si>
  <si>
    <t>Protipožární ochranné manžety z jedné strany dělící konstrukce požární odolnost EI 90 D 110</t>
  </si>
  <si>
    <t>-1309934539</t>
  </si>
  <si>
    <t>HZS</t>
  </si>
  <si>
    <t>Hodinové zúčtovací sazby</t>
  </si>
  <si>
    <t>HZS4232</t>
  </si>
  <si>
    <t xml:space="preserve">Hodinové zúčtovací sazby ostatních profesí revizní a kontrolní činnost technik odborný - bakteriologické zkoušky </t>
  </si>
  <si>
    <t>512</t>
  </si>
  <si>
    <t>-1775700158</t>
  </si>
  <si>
    <t xml:space="preserve">D.1.4.2 - Technika prostředí staveb - Plynoinstalace </t>
  </si>
  <si>
    <t xml:space="preserve">    723 - Zdravotechnika - vnitřní plynovod</t>
  </si>
  <si>
    <t>M - Práce a dodávky M</t>
  </si>
  <si>
    <t xml:space="preserve">    23-M - Montáže potrubí</t>
  </si>
  <si>
    <t>971052231</t>
  </si>
  <si>
    <t>Vybourání a prorážení otvorů v železobetonových příčkách a zdech základových nebo nadzákladových, plochy do 0,0225 m2, tl. do 150 mm</t>
  </si>
  <si>
    <t>-993538287</t>
  </si>
  <si>
    <t>971052241</t>
  </si>
  <si>
    <t>Vybourání a prorážení otvorů v železobetonových příčkách a zdech základových nebo nadzákladových, plochy do 0,0225 m2, tl. do 300 mm</t>
  </si>
  <si>
    <t>114971195</t>
  </si>
  <si>
    <t>1419369076</t>
  </si>
  <si>
    <t>1048414732</t>
  </si>
  <si>
    <t>1939561642</t>
  </si>
  <si>
    <t>1,32*19 'Přepočtené koeficientem množství</t>
  </si>
  <si>
    <t>-229046028</t>
  </si>
  <si>
    <t>723</t>
  </si>
  <si>
    <t>Zdravotechnika - vnitřní plynovod</t>
  </si>
  <si>
    <t>723120804</t>
  </si>
  <si>
    <t>Demontáž potrubí svařovaného z ocelových trubek závitových do DN 25</t>
  </si>
  <si>
    <t>2090242514</t>
  </si>
  <si>
    <t>723120805</t>
  </si>
  <si>
    <t>Demontáž potrubí svařovaného z ocelových trubek závitových přes 25 do DN 50</t>
  </si>
  <si>
    <t>352713332</t>
  </si>
  <si>
    <t>723150366</t>
  </si>
  <si>
    <t>Potrubí z ocelových trubek hladkých chráničky Ø 44,5/2,6</t>
  </si>
  <si>
    <t>1039130158</t>
  </si>
  <si>
    <t>723150367</t>
  </si>
  <si>
    <t>Potrubí z ocelových trubek hladkých chráničky Ø 57/2,9</t>
  </si>
  <si>
    <t>-2040223982</t>
  </si>
  <si>
    <t>723160204</t>
  </si>
  <si>
    <t>Přípojky k plynoměrům spojované na závit bez ochozu G 1</t>
  </si>
  <si>
    <t>1043756935</t>
  </si>
  <si>
    <t>723160334</t>
  </si>
  <si>
    <t>Přípojky k plynoměrům rozpěrky přípojek G 1</t>
  </si>
  <si>
    <t>-708178717</t>
  </si>
  <si>
    <t>723160804</t>
  </si>
  <si>
    <t>Demontáž přípojek k plynoměrům spojovaných na závit bez ochozu G 1</t>
  </si>
  <si>
    <t>pár</t>
  </si>
  <si>
    <t>-1974558418</t>
  </si>
  <si>
    <t>723160831</t>
  </si>
  <si>
    <t>Demontáž přípojek k plynoměrům rozpěrek G 1</t>
  </si>
  <si>
    <t>-1271526787</t>
  </si>
  <si>
    <t>723181022</t>
  </si>
  <si>
    <t>Potrubí z měděných trubek tvrdých, spojovaných lisováním DN 15</t>
  </si>
  <si>
    <t>764564536</t>
  </si>
  <si>
    <t>723181023</t>
  </si>
  <si>
    <t>Potrubí z měděných trubek tvrdých, spojovaných lisováním DN 20</t>
  </si>
  <si>
    <t>1218549460</t>
  </si>
  <si>
    <t>723181024</t>
  </si>
  <si>
    <t>Potrubí z měděných trubek tvrdých, spojovaných lisováním DN 25</t>
  </si>
  <si>
    <t>-605792421</t>
  </si>
  <si>
    <t>723181025</t>
  </si>
  <si>
    <t>Potrubí z měděných trubek tvrdých, spojovaných lisováním DN 32</t>
  </si>
  <si>
    <t>823326811</t>
  </si>
  <si>
    <t>723181026</t>
  </si>
  <si>
    <t>Potrubí z měděných trubek tvrdých, spojovaných lisováním DN 40</t>
  </si>
  <si>
    <t>-349145664</t>
  </si>
  <si>
    <t>723190105</t>
  </si>
  <si>
    <t>Přípojky plynovodní ke spotřebičům z hadic nerezových vnitřní závit G 1/2 FF, délky 100 cm</t>
  </si>
  <si>
    <t>1767750885</t>
  </si>
  <si>
    <t>723190251</t>
  </si>
  <si>
    <t>Přípojky plynovodní ke strojům a zařízením z trubek vyvedení a upevnění plynovodních výpustek na potrubí DN 15</t>
  </si>
  <si>
    <t>-148140052</t>
  </si>
  <si>
    <t>723190901</t>
  </si>
  <si>
    <t>Opravy plynovodního potrubí uzavření nebo otevření potrubí</t>
  </si>
  <si>
    <t>-1572970114</t>
  </si>
  <si>
    <t>723190907</t>
  </si>
  <si>
    <t>Opravy plynovodního potrubí odvzdušnění a napuštění potrubí</t>
  </si>
  <si>
    <t>-1025895506</t>
  </si>
  <si>
    <t>723231162</t>
  </si>
  <si>
    <t>Armatury se dvěma závity kohouty kulové PN 42 do 185°C plnoprůtokové vnitřní závit těžká řada G 1/2</t>
  </si>
  <si>
    <t>-1606018902</t>
  </si>
  <si>
    <t>723231165</t>
  </si>
  <si>
    <t>Armatury se dvěma závity kohouty kulové PN 42 do 185°C plnoprůtokové vnitřní závit těžká řada G 1 1/4</t>
  </si>
  <si>
    <t>1533958486</t>
  </si>
  <si>
    <t>723231166</t>
  </si>
  <si>
    <t>Armatury se dvěma závity kohouty kulové PN 42 do 185°C plnoprůtokové vnitřní závit těžká řada G 1 1/2</t>
  </si>
  <si>
    <t>-120046687</t>
  </si>
  <si>
    <t>723260801</t>
  </si>
  <si>
    <t>Demontáž plynoměrů maximální průtok Q (m3/hod) do 16 m3/h</t>
  </si>
  <si>
    <t>-570530397</t>
  </si>
  <si>
    <t>723261912</t>
  </si>
  <si>
    <t>Montáž plynoměrů při rekonstrukci plynoinstalací s odvzdušněním a odzkoušením maximální průtok Q (m3/h) 6 m3/h</t>
  </si>
  <si>
    <t>-910104369</t>
  </si>
  <si>
    <t>723290822</t>
  </si>
  <si>
    <t>Vnitrostaveništní přemítění vybouraných (demontovaných) hmot vnitřní plynovod vodorovně do 100 m v objektech výšky přes 6 do 12 m</t>
  </si>
  <si>
    <t>-413386946</t>
  </si>
  <si>
    <t>998723102</t>
  </si>
  <si>
    <t>Přesun hmot pro vnitřní plynovod stanovený z hmotnosti přesunovaného materiálu vodorovná dopravní vzdálenost do 50 m v objektech výšky přes 6 do 12 m</t>
  </si>
  <si>
    <t>1509098602</t>
  </si>
  <si>
    <t>-357497393</t>
  </si>
  <si>
    <t>725610810</t>
  </si>
  <si>
    <t>Demontáž plynových sporáků normálních nebo kombinovaných</t>
  </si>
  <si>
    <t>-1861482313</t>
  </si>
  <si>
    <t>725619101</t>
  </si>
  <si>
    <t>Plynové sporáky a vařidlové desky bez regulátoru tlaku montáž sporáků na zemní plyn</t>
  </si>
  <si>
    <t>-1376344457</t>
  </si>
  <si>
    <t>703291990</t>
  </si>
  <si>
    <t>783617611</t>
  </si>
  <si>
    <t>Krycí nátěr (email) armatur a kovových potrubí potrubí do DN 50 mm dvojnásobný syntetický standardní</t>
  </si>
  <si>
    <t>-730834016</t>
  </si>
  <si>
    <t>Práce a dodávky M</t>
  </si>
  <si>
    <t>23-M</t>
  </si>
  <si>
    <t>Montáže potrubí</t>
  </si>
  <si>
    <t>230230016</t>
  </si>
  <si>
    <t>Tlakové zkoušky hlavní vzduchem 0,6 MPa DN 50</t>
  </si>
  <si>
    <t>1691392620</t>
  </si>
  <si>
    <t>HZS4212</t>
  </si>
  <si>
    <t xml:space="preserve">Hodinové zúčtovací sazby ostatních profesí revizní a kontrolní činnost revizní technik specialista- Revize plynoinstalace </t>
  </si>
  <si>
    <t>-633349179</t>
  </si>
  <si>
    <t xml:space="preserve">D.1.4.3 - Technika prostředí staveb - Vzduchotechnika </t>
  </si>
  <si>
    <t>CS ÚRS 2019 01</t>
  </si>
  <si>
    <t>1785770265</t>
  </si>
  <si>
    <t>1166553119</t>
  </si>
  <si>
    <t>356641930</t>
  </si>
  <si>
    <t>1,431*19 'Přepočtené koeficientem množství</t>
  </si>
  <si>
    <t>997013843</t>
  </si>
  <si>
    <t>Poplatek za uložení stavebního odpadu na skládce (skládkovné) odpadního materiálu po otryskávání s obsahem nebezpečných látek zatříděného do katalogu odpadů pod kódem 120 116</t>
  </si>
  <si>
    <t>-766461343</t>
  </si>
  <si>
    <t>751122011</t>
  </si>
  <si>
    <t>Montáž ventilátoru radiálního nízkotlakého nástěnného základního, průměru do 100 mm</t>
  </si>
  <si>
    <t>1997601044</t>
  </si>
  <si>
    <t>54233100</t>
  </si>
  <si>
    <t>ventilátor radiální malý plastový (např.EB 100 NT),100m3/h,příkon 28W/230V/50Hz/IP44, s nast.doběhem</t>
  </si>
  <si>
    <t>-540302697</t>
  </si>
  <si>
    <t>542331001</t>
  </si>
  <si>
    <t>ventilátor radiální malý plastový (např.EBB 175 T),155m3/h,příkon 26W/230V/50Hz/IP44,s nastavitelným doběhem</t>
  </si>
  <si>
    <t>-1091090990</t>
  </si>
  <si>
    <t>751377011</t>
  </si>
  <si>
    <t>Montáž odsávacích stropů, zákrytů odsávacího zákrytu (digestoř) bytového vestavěného</t>
  </si>
  <si>
    <t>-1909742591</t>
  </si>
  <si>
    <t>553810111</t>
  </si>
  <si>
    <t xml:space="preserve">Digestoř kuchyňská bytová vestavná 220m3/h,80W/230V ,rozměr 524x289mm ,se zpětnou klapkou na výtlaku </t>
  </si>
  <si>
    <t>958948290</t>
  </si>
  <si>
    <t>751510041</t>
  </si>
  <si>
    <t>Vzduchotechnické potrubí z pozinkovaného plechu kruhové, trouba spirálně vinutá bez příruby, průměru do 100 mm- montáž včetně tvarovek</t>
  </si>
  <si>
    <t>-1120256305</t>
  </si>
  <si>
    <t>751510042</t>
  </si>
  <si>
    <t>Vzduchotechnické potrubí z pozinkovaného plechu kruhové, trouba spirálně vinutá bez příruby, průměru přes 100 do 200 mm-montáž včetně tvarovek</t>
  </si>
  <si>
    <t>558192052</t>
  </si>
  <si>
    <t>42981010</t>
  </si>
  <si>
    <t>trouba VZT kruhová spirálně vinutá Pz tl 0,5mm D 100mm</t>
  </si>
  <si>
    <t>-1679389323</t>
  </si>
  <si>
    <t>429810151</t>
  </si>
  <si>
    <t>trouba VZT kruhová spirálně vinutá Pz tl 0,5mm D 125mm</t>
  </si>
  <si>
    <t>2092851302</t>
  </si>
  <si>
    <t>429810152</t>
  </si>
  <si>
    <t>trouba VZT kruhová spirálně vinutá Pz tl 0,5mm D 160mm</t>
  </si>
  <si>
    <t>1672805561</t>
  </si>
  <si>
    <t>42981015</t>
  </si>
  <si>
    <t>trouba VZT kruhová spirálně vinutá Pz tl 0,5mm D 180mm</t>
  </si>
  <si>
    <t>774592161</t>
  </si>
  <si>
    <t>751514478</t>
  </si>
  <si>
    <t>Montáž přechodu osového nebo pravoúhlého do plechového potrubí kruhového bez příruby, průměru přes 100 do 200 mm</t>
  </si>
  <si>
    <t>938960792</t>
  </si>
  <si>
    <t>429811101</t>
  </si>
  <si>
    <t>přechod osový VZT Pz D 100/125mm</t>
  </si>
  <si>
    <t>-128793155</t>
  </si>
  <si>
    <t>429811102</t>
  </si>
  <si>
    <t>přechod osový VZT Pz D 125/160mm</t>
  </si>
  <si>
    <t>1523703624</t>
  </si>
  <si>
    <t>429811103</t>
  </si>
  <si>
    <t>přechod osový VZT Pz D 160/180mm</t>
  </si>
  <si>
    <t>-992614490</t>
  </si>
  <si>
    <t>751514288</t>
  </si>
  <si>
    <t>Montáž kalhotového kusu nebo odbočky jednostranné do plechového potrubí kruhového bez příruby, průměru přes 100 do 200 mm</t>
  </si>
  <si>
    <t>-979302310</t>
  </si>
  <si>
    <t>429811511</t>
  </si>
  <si>
    <t>odbočka jednostranná VZT Pz 90° D 100/100/100mm</t>
  </si>
  <si>
    <t>2029792333</t>
  </si>
  <si>
    <t>429811602</t>
  </si>
  <si>
    <t>odbočka jednostranná VZT Pz 90° D 125/125/100mm</t>
  </si>
  <si>
    <t>-1400354417</t>
  </si>
  <si>
    <t>429811603</t>
  </si>
  <si>
    <t>odbočka jednostranná VZT Pz 90° D 160/160/100mm</t>
  </si>
  <si>
    <t>-1136775241</t>
  </si>
  <si>
    <t>4298116031</t>
  </si>
  <si>
    <t>odbočka jednostranná VZT Pz 90° D 160/160/125mm</t>
  </si>
  <si>
    <t>1391684905</t>
  </si>
  <si>
    <t>429811604</t>
  </si>
  <si>
    <t>odbočka jednostranná VZT Pz 90° D 180/180/100mm</t>
  </si>
  <si>
    <t>1085836923</t>
  </si>
  <si>
    <t>4298116041</t>
  </si>
  <si>
    <t>odbočka jednostranná VZT Pz 90° D 180/180/125mm</t>
  </si>
  <si>
    <t>-640835250</t>
  </si>
  <si>
    <t>751514776</t>
  </si>
  <si>
    <t>Montáž protidešťové stříšky nebo výfukové hlavice do plechového potrubí kruhové bez příruby, průměru přes 100 do 200 mm</t>
  </si>
  <si>
    <t>-1178625234</t>
  </si>
  <si>
    <t>429812671</t>
  </si>
  <si>
    <t>hlavice výfuková Pz VZT D 180mm</t>
  </si>
  <si>
    <t>-46796067</t>
  </si>
  <si>
    <t>7515108611</t>
  </si>
  <si>
    <t>Demontáž vzduchotechnického potrubí do suti čtyřhranného s přírubou, průřezu přes 0,03 do 0,13 m2</t>
  </si>
  <si>
    <t>861746997</t>
  </si>
  <si>
    <t>998751102</t>
  </si>
  <si>
    <t>Přesun hmot pro vzduchotechniku stanovený z hmotnosti přesunovaného materiálu vodorovná dopravní vzdálenost do 100 m v objektech výšky přes 12 do 24 m</t>
  </si>
  <si>
    <t>-16777842</t>
  </si>
  <si>
    <t>429810691</t>
  </si>
  <si>
    <t xml:space="preserve">spotřební materiál a uchycení potrubí </t>
  </si>
  <si>
    <t>1597361142</t>
  </si>
  <si>
    <t>HZS3212</t>
  </si>
  <si>
    <t xml:space="preserve">Hodinové zúčtovací sazby montáží technologických zařízení na stavebních objektech montér vzduchotechniky odborný-Komplexní vyzkoušení </t>
  </si>
  <si>
    <t>-1475093202</t>
  </si>
  <si>
    <t xml:space="preserve">D.1.4.4 - Technika prostředí staveb - Silnoproudá elektrotechnika - úpravy pro koupelnu a WC </t>
  </si>
  <si>
    <t xml:space="preserve">Marek Seifert </t>
  </si>
  <si>
    <t xml:space="preserve">    741 - Elektroinstalace - silnoproud</t>
  </si>
  <si>
    <t>741</t>
  </si>
  <si>
    <t>Elektroinstalace - silnoproud</t>
  </si>
  <si>
    <t>741110501</t>
  </si>
  <si>
    <t>Montáž lišt a kanálků elektroinstalačních se spojkami, ohyby a rohy a s nasunutím do krabic protahovacích, šířky do 60 mm</t>
  </si>
  <si>
    <t>1048129587</t>
  </si>
  <si>
    <t>34571005</t>
  </si>
  <si>
    <t>lišta elektroinstalační hranatá bílá 25 x 20</t>
  </si>
  <si>
    <t>-452689709</t>
  </si>
  <si>
    <t>741112061</t>
  </si>
  <si>
    <t>Montáž krabic elektroinstalačních bez napojení na trubky a lišty, demontáže a montáže víčka a přístroje přístrojových zapuštěných plastových kruhových</t>
  </si>
  <si>
    <t>1569978897</t>
  </si>
  <si>
    <t>34571532</t>
  </si>
  <si>
    <t>krabice přístrojová odbočná s víčkem z PH, 107x107 mm, hloubka 50 mm</t>
  </si>
  <si>
    <t>839923645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</si>
  <si>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</si>
  <si>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</si>
  <si>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-706907556</t>
  </si>
  <si>
    <t>34571521</t>
  </si>
  <si>
    <t>krabice univerzální rozvodná z PH s víčkem a svorkovnicí krabicovou šroubovací s vodiči 12x4mm2 D 73,5mm x 43mm</t>
  </si>
  <si>
    <t>591384349</t>
  </si>
  <si>
    <t>741120001</t>
  </si>
  <si>
    <t>Montáž vodičů izolovaných měděných bez ukončení uložených pod omítku plných a laněných (CY), průřezu žíly 0,35 až 6 mm2</t>
  </si>
  <si>
    <t>-260453036</t>
  </si>
  <si>
    <t>341110301</t>
  </si>
  <si>
    <t>kabel silový s Cu jádrem 1 kV 3x1,5mm2 (CYKY 3x1,5-O)</t>
  </si>
  <si>
    <t>1469243199</t>
  </si>
  <si>
    <t>34111030</t>
  </si>
  <si>
    <t>kabel silový s Cu jádrem 1 kV 3x1,5mm2 (CYKY 3x1,5 - J)</t>
  </si>
  <si>
    <t>691509532</t>
  </si>
  <si>
    <t>34111036</t>
  </si>
  <si>
    <t>kabel silový s Cu jádrem 1 kV 3x2,5mm2 (CYKY 3x2,5- J)</t>
  </si>
  <si>
    <t>191830593</t>
  </si>
  <si>
    <t>341110481</t>
  </si>
  <si>
    <t xml:space="preserve">kabel silový s Cu jádrem zelenožlutý -  1 kV 6mm2 (CYA 6 )</t>
  </si>
  <si>
    <t>-1757500697</t>
  </si>
  <si>
    <t>741130023</t>
  </si>
  <si>
    <t>Ukončení vodičů izolovaných s označením a zapojením na svorkovnici s otevřením a uzavřením krytu, průřezu žíly do 6 mm2</t>
  </si>
  <si>
    <t>1940551385</t>
  </si>
  <si>
    <t>341110482</t>
  </si>
  <si>
    <t>Svorky pro OP</t>
  </si>
  <si>
    <t>-763806158</t>
  </si>
  <si>
    <t>741210001</t>
  </si>
  <si>
    <t>Montáž rozvodnic oceloplechových nebo plastových bez zapojení vodičů běžných, hmotnosti do 20 kg</t>
  </si>
  <si>
    <t>-1739553903</t>
  </si>
  <si>
    <t>35713104</t>
  </si>
  <si>
    <t xml:space="preserve">rozvodnice nástěnná, neprůhledné dveře, šířka 14 modulárních jednotek  Rb1 "P" 14TE vč.příslušenství a usazení </t>
  </si>
  <si>
    <t>-813828023</t>
  </si>
  <si>
    <t>7413100111</t>
  </si>
  <si>
    <t>Montáž spínačů jedno nebo dvoupólových nástěnných se zapojením vodičů, pro prostředí normální ovladačů, řazení 1/0-tlačítkových zapínacích</t>
  </si>
  <si>
    <t>-560919678</t>
  </si>
  <si>
    <t>345357991</t>
  </si>
  <si>
    <t>ovladač zapínací tlačítkový 10A 3553-80289 velkoplošný</t>
  </si>
  <si>
    <t>525008570</t>
  </si>
  <si>
    <t>741310021</t>
  </si>
  <si>
    <t>Montáž spínačů jedno nebo dvoupólových nástěnných se zapojením vodičů, pro prostředí normální přepínačů, řazení 5-sériových</t>
  </si>
  <si>
    <t>-1945885557</t>
  </si>
  <si>
    <t>3453563311</t>
  </si>
  <si>
    <t>Sériový přepínač</t>
  </si>
  <si>
    <t>-1666437359</t>
  </si>
  <si>
    <t>741310201</t>
  </si>
  <si>
    <t>Montáž spínačů jedno nebo dvoupólových polozapuštěných nebo zapuštěných se zapojením vodičů šroubové připojení, pro prostředí normální vypínačů, řazení 1-jednopólových</t>
  </si>
  <si>
    <t>-57990666</t>
  </si>
  <si>
    <t>345356331</t>
  </si>
  <si>
    <t xml:space="preserve">Spínač jednopólový </t>
  </si>
  <si>
    <t>-584552824</t>
  </si>
  <si>
    <t>741311021</t>
  </si>
  <si>
    <t>Montáž spínačů speciálních se zapojením vodičů sporákových přípojek s doutnavkou</t>
  </si>
  <si>
    <t>-1151270431</t>
  </si>
  <si>
    <t>358110771</t>
  </si>
  <si>
    <t xml:space="preserve">sporáková přípojka </t>
  </si>
  <si>
    <t>1587905132</t>
  </si>
  <si>
    <t>741313002</t>
  </si>
  <si>
    <t>Montáž zásuvek domovních se zapojením vodičů bezšroubové připojení polozapuštěných nebo zapuštěných 10/16 A, provedení 2P + PE dvojí zapojení pro průběžnou montáž</t>
  </si>
  <si>
    <t>2011381445</t>
  </si>
  <si>
    <t>35811257</t>
  </si>
  <si>
    <t>zásuvka nástěnná 16 A, 250 V, 4pólová</t>
  </si>
  <si>
    <t>993433534</t>
  </si>
  <si>
    <t>741320103</t>
  </si>
  <si>
    <t>Montáž jističů se zapojením vodičů jednopólových nn do 25 A s krytem</t>
  </si>
  <si>
    <t>592518340</t>
  </si>
  <si>
    <t>358221091</t>
  </si>
  <si>
    <t>jistič s chráničem -charakteristika LS-FI B 10A/003</t>
  </si>
  <si>
    <t>661674619</t>
  </si>
  <si>
    <t>358224011</t>
  </si>
  <si>
    <t>jistič s chráničem charakteristika LS-FI B 16A/003</t>
  </si>
  <si>
    <t>855805142</t>
  </si>
  <si>
    <t>3582240111</t>
  </si>
  <si>
    <t>jistič s chráničem charakteristika B16/1</t>
  </si>
  <si>
    <t>846100495</t>
  </si>
  <si>
    <t>7413201031</t>
  </si>
  <si>
    <t xml:space="preserve">Montáž -úprava v místě napojení </t>
  </si>
  <si>
    <t>356902398</t>
  </si>
  <si>
    <t>741330731</t>
  </si>
  <si>
    <t>Montáž relé pomocných se zapojením vodičů ostatních ventilátorových</t>
  </si>
  <si>
    <t>-1737108737</t>
  </si>
  <si>
    <t>358351001</t>
  </si>
  <si>
    <t xml:space="preserve">relé ventilátorové  220 V 50Hz </t>
  </si>
  <si>
    <t>904058523</t>
  </si>
  <si>
    <t>741372051</t>
  </si>
  <si>
    <t>Montáž svítidel LED se zapojením vodičů bytových nebo společenských místností přisazených stropních reflektorových bez pohybového čidla</t>
  </si>
  <si>
    <t>292781689</t>
  </si>
  <si>
    <t>348237351</t>
  </si>
  <si>
    <t xml:space="preserve">svítidlo LED 1000lm,13,5W,IP54,včetně el.předřadníků,závěsů,zdrojů a popl.za likvidaci </t>
  </si>
  <si>
    <t>1410761449</t>
  </si>
  <si>
    <t>348237352</t>
  </si>
  <si>
    <t xml:space="preserve">svítidlo LED 450lm,5W,IP44,s vlastním vypínačem včetně el.předřadníků,závěsů,zdrojů a popl.za likvidaci </t>
  </si>
  <si>
    <t>-642909000</t>
  </si>
  <si>
    <t>7413780011</t>
  </si>
  <si>
    <t xml:space="preserve">Kompletační činnost </t>
  </si>
  <si>
    <t>1188131467</t>
  </si>
  <si>
    <t>74137800111</t>
  </si>
  <si>
    <t xml:space="preserve">Podružný materiál </t>
  </si>
  <si>
    <t>827869707</t>
  </si>
  <si>
    <t>74137800112</t>
  </si>
  <si>
    <t xml:space="preserve">Prořez </t>
  </si>
  <si>
    <t>709725328</t>
  </si>
  <si>
    <t>741810002</t>
  </si>
  <si>
    <t>Zkoušky a prohlídky elektrických rozvodů a zařízení celková prohlídka a vyhotovení revizní zprávy pro objem montážních prací přes 100 do 500 tis. Kč</t>
  </si>
  <si>
    <t>751729969</t>
  </si>
  <si>
    <t>998741202</t>
  </si>
  <si>
    <t>Přesun hmot pro silnoproud stanovený procentní sazbou (%) z ceny vodorovná dopravní vzdálenost do 50 m v objektech výšky přes 6 do 12 m</t>
  </si>
  <si>
    <t>1657789002</t>
  </si>
  <si>
    <t>HZS2221</t>
  </si>
  <si>
    <t>Hodinové zúčtovací sazby profesí PSV provádění stavebních instalací elektrikář-DEMONTÁŽ stávající elektroinstalace</t>
  </si>
  <si>
    <t>-1352359785</t>
  </si>
  <si>
    <t>HZS2491</t>
  </si>
  <si>
    <t>Hodinové zúčtovací sazby profesí PSV zednické výpomoci a pomocné práce PSV dělník zednických výpomocí</t>
  </si>
  <si>
    <t>1577754994</t>
  </si>
  <si>
    <t xml:space="preserve">SO 02 - Plynovodní přípojka </t>
  </si>
  <si>
    <t xml:space="preserve">    1 - Zemní práce</t>
  </si>
  <si>
    <t xml:space="preserve">    8 - Trubní vedení</t>
  </si>
  <si>
    <t>Zemní práce</t>
  </si>
  <si>
    <t>132232202</t>
  </si>
  <si>
    <t>Hloubení rýh šířky přes 600 do 2 000 mm při překopech inženýrských sítí ručně objemu do 10 m3 zapažených nebo nezapažených s urovnáním dna do předepsaného profilu a spádu v horninách tř. 3 nesoudržných</t>
  </si>
  <si>
    <t>m3</t>
  </si>
  <si>
    <t>-1791594832</t>
  </si>
  <si>
    <t>1,5*1,5*1,5</t>
  </si>
  <si>
    <t>5,3*0,8*1,35</t>
  </si>
  <si>
    <t>132232209</t>
  </si>
  <si>
    <t>Hloubení rýh šířky přes 600 do 2 000 mm při překopech inženýrských sítí ručně objemu do 10 m3 zapažených nebo nezapažených s urovnáním dna do předepsaného profilu a spádu v horninách tř. 3 Příplatek k cenám za lepivost horniny tř. 3</t>
  </si>
  <si>
    <t>CS ÚRS 2018 01</t>
  </si>
  <si>
    <t>-1183989205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</si>
  <si>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</si>
  <si>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</si>
  <si>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886979544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</si>
  <si>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</si>
  <si>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</si>
  <si>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1079631471</t>
  </si>
  <si>
    <t>1,5*1,5*0,5</t>
  </si>
  <si>
    <t>5,3*0,8*0,5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</si>
  <si>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</si>
  <si>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</si>
  <si>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-2016354496</t>
  </si>
  <si>
    <t>3,245*10 'Přepočtené koeficientem množství</t>
  </si>
  <si>
    <t>171201201</t>
  </si>
  <si>
    <t>Uložení sypaniny na skládky</t>
  </si>
  <si>
    <t>1651042933</t>
  </si>
  <si>
    <t>171201211</t>
  </si>
  <si>
    <t>Poplatek za uložení stavebního odpadu na skládce (skládkovné) zeminy a kameniva zatříděného do Katalogu odpadů pod kódem 170 504</t>
  </si>
  <si>
    <t>-849286429</t>
  </si>
  <si>
    <t>3,245</t>
  </si>
  <si>
    <t>3,245*1,7 'Přepočtené koeficientem množství</t>
  </si>
  <si>
    <t>174101101</t>
  </si>
  <si>
    <t>Zásyp sypaninou z jakékoliv horniny s uložením výkopku ve vrstvách se zhutněním jam, šachet, rýh nebo kolem objektů v těchto vykopávkách</t>
  </si>
  <si>
    <t>1147514501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</si>
  <si>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</si>
  <si>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</si>
  <si>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2083443774</t>
  </si>
  <si>
    <t>1,5*1,5*0,35</t>
  </si>
  <si>
    <t>5,3*0,8*0,35</t>
  </si>
  <si>
    <t>58331200</t>
  </si>
  <si>
    <t>štěrkopísek netříděný zásypový materiál</t>
  </si>
  <si>
    <t>-1062332513</t>
  </si>
  <si>
    <t>2,272*2 'Přepočtené koeficientem množství</t>
  </si>
  <si>
    <t>175111109</t>
  </si>
  <si>
    <t>Obsypání potrubí ručně sypaninou z vhodných hornin tř. 1 až 4 nebo materiálem připraveným podél výkopu ve vzdálenosti do 3 m od jeho kraje, pro jakoukoliv hloubku výkopu a míru zhutnění Příplatek k ceně za prohození sypaniny sítem</t>
  </si>
  <si>
    <t>1764941911</t>
  </si>
  <si>
    <t>181301101</t>
  </si>
  <si>
    <t>Rozprostření a urovnání ornice v rovině nebo ve svahu sklonu do 1:5 při souvislé ploše do 500 m2, tl. vrstvy do 100 mm</t>
  </si>
  <si>
    <t>-1287721263</t>
  </si>
  <si>
    <t>5,3*1</t>
  </si>
  <si>
    <t>2*2</t>
  </si>
  <si>
    <t>181411131</t>
  </si>
  <si>
    <t>Založení trávníku na půdě předem připravené plochy do 1000 m2 výsevem včetně utažení parkového v rovině nebo na svahu do 1:5</t>
  </si>
  <si>
    <t>1895733681</t>
  </si>
  <si>
    <t>00572410</t>
  </si>
  <si>
    <t>osivo směs travní parková</t>
  </si>
  <si>
    <t>1196923237</t>
  </si>
  <si>
    <t>9,3*0,015 'Přepočtené koeficientem množství</t>
  </si>
  <si>
    <t>451573111</t>
  </si>
  <si>
    <t>Lože pod potrubí, stoky a drobné objekty v otevřeném výkopu z písku a štěrkopísku do 63 mm</t>
  </si>
  <si>
    <t>580309768</t>
  </si>
  <si>
    <t>6*0,8*0,15</t>
  </si>
  <si>
    <t>Trubní vedení</t>
  </si>
  <si>
    <t>899721111</t>
  </si>
  <si>
    <t>Signalizační vodič na potrubí DN do 150 mm</t>
  </si>
  <si>
    <t>-1605295600</t>
  </si>
  <si>
    <t>899722112</t>
  </si>
  <si>
    <t>Krytí potrubí z plastů výstražnou fólií z PVC šířky 25 cm</t>
  </si>
  <si>
    <t>-1812605779</t>
  </si>
  <si>
    <t>230200116</t>
  </si>
  <si>
    <t>Nasunutí potrubní sekce do chráničky jmenovitá světlost nasouvaného potrubí DN 50</t>
  </si>
  <si>
    <t>-1007291664</t>
  </si>
  <si>
    <t>14011058</t>
  </si>
  <si>
    <t>trubka ocelová bezešvá hladká jakost 11 353 89x3,6mm</t>
  </si>
  <si>
    <t>128</t>
  </si>
  <si>
    <t>-779281774</t>
  </si>
  <si>
    <t>230201326</t>
  </si>
  <si>
    <t>Montáž elektrotvarovky PE průměru přes 110 mm Ø 225, tl. stěny 12,8 mm</t>
  </si>
  <si>
    <t>-701000331</t>
  </si>
  <si>
    <t>551345721</t>
  </si>
  <si>
    <t xml:space="preserve">Elektrotvarovka sedlová - T-kus navrtávací PE 100 SDR 11  D225/50</t>
  </si>
  <si>
    <t>-728074127</t>
  </si>
  <si>
    <t>230205035</t>
  </si>
  <si>
    <t>Montáž potrubí PE průměru do 110 mm návin nebo tyč, svařované na tupo nebo elektrospojkou Ø 50, tl. stěny 4,6 mm</t>
  </si>
  <si>
    <t>-1784815352</t>
  </si>
  <si>
    <t>28613482</t>
  </si>
  <si>
    <t>potrubí plynovodní PE100 SDR 11 návin se signalizační vrstvou 50x4,6mm</t>
  </si>
  <si>
    <t>1479195264</t>
  </si>
  <si>
    <t>230205235</t>
  </si>
  <si>
    <t>Montáž trubních dílů PE průměru do 110 mm elektrotvarovky nebo svařované na tupo Ø 50, tl. stěny 4,6 mm</t>
  </si>
  <si>
    <t>9522686</t>
  </si>
  <si>
    <t>5513457211</t>
  </si>
  <si>
    <t>Elektrotvarovka - spojka D50</t>
  </si>
  <si>
    <t>783802849</t>
  </si>
  <si>
    <t>5513457212</t>
  </si>
  <si>
    <t xml:space="preserve">Elektrotvarovka - přechodka závitová  D50/ 6/4"</t>
  </si>
  <si>
    <t>302223091</t>
  </si>
  <si>
    <t>5513457213</t>
  </si>
  <si>
    <t xml:space="preserve">Skříň pro HUP uzamykatelná 500x350x300 včetně soklu </t>
  </si>
  <si>
    <t>989782725</t>
  </si>
  <si>
    <t>-273782283</t>
  </si>
  <si>
    <t xml:space="preserve">Hodinové zúčtovací sazby ostatních profesí revizní a kontrolní činnost revizní technik specialista - Revize plynovodní přípojky </t>
  </si>
  <si>
    <t>1155687874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</si>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</sst>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32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35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36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36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36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37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32</v>
      </c>
      <c r="AO17" s="23"/>
      <c r="AP17" s="23"/>
      <c r="AQ17" s="23"/>
      <c r="AR17" s="21"/>
      <c r="BE17" s="32"/>
      <c r="BS17" s="18" t="s">
        <v>40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32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8" t="s">
        <v>43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44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45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46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47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48</v>
      </c>
      <c r="E29" s="49"/>
      <c r="F29" s="33" t="s">
        <v>49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50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51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52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53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54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55</v>
      </c>
      <c r="U35" s="56"/>
      <c r="V35" s="56"/>
      <c r="W35" s="56"/>
      <c r="X35" s="58" t="s">
        <v>56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57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JERA1834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Výměna umakartových bytových jader v byt.domech Volgogradská 2372/159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Ostrava-Zábřeh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1. 5. 2019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SMO,Městský obvod Ostrava-Jih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37</v>
      </c>
      <c r="AJ49" s="42"/>
      <c r="AK49" s="42"/>
      <c r="AL49" s="42"/>
      <c r="AM49" s="75" t="str">
        <f>IF(E17="","",E17)</f>
        <v xml:space="preserve">Lenka Jerakasová </v>
      </c>
      <c r="AN49" s="66"/>
      <c r="AO49" s="66"/>
      <c r="AP49" s="66"/>
      <c r="AQ49" s="42"/>
      <c r="AR49" s="46"/>
      <c r="AS49" s="76" t="s">
        <v>58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35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41</v>
      </c>
      <c r="AJ50" s="42"/>
      <c r="AK50" s="42"/>
      <c r="AL50" s="42"/>
      <c r="AM50" s="75" t="str">
        <f>IF(E20="","",E20)</f>
        <v xml:space="preserve">Lenka Jerakasová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59</v>
      </c>
      <c r="D52" s="89"/>
      <c r="E52" s="89"/>
      <c r="F52" s="89"/>
      <c r="G52" s="89"/>
      <c r="H52" s="90"/>
      <c r="I52" s="91" t="s">
        <v>60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61</v>
      </c>
      <c r="AH52" s="89"/>
      <c r="AI52" s="89"/>
      <c r="AJ52" s="89"/>
      <c r="AK52" s="89"/>
      <c r="AL52" s="89"/>
      <c r="AM52" s="89"/>
      <c r="AN52" s="91" t="s">
        <v>62</v>
      </c>
      <c r="AO52" s="89"/>
      <c r="AP52" s="89"/>
      <c r="AQ52" s="93" t="s">
        <v>63</v>
      </c>
      <c r="AR52" s="46"/>
      <c r="AS52" s="94" t="s">
        <v>64</v>
      </c>
      <c r="AT52" s="95" t="s">
        <v>65</v>
      </c>
      <c r="AU52" s="95" t="s">
        <v>66</v>
      </c>
      <c r="AV52" s="95" t="s">
        <v>67</v>
      </c>
      <c r="AW52" s="95" t="s">
        <v>68</v>
      </c>
      <c r="AX52" s="95" t="s">
        <v>69</v>
      </c>
      <c r="AY52" s="95" t="s">
        <v>70</v>
      </c>
      <c r="AZ52" s="95" t="s">
        <v>71</v>
      </c>
      <c r="BA52" s="95" t="s">
        <v>72</v>
      </c>
      <c r="BB52" s="95" t="s">
        <v>73</v>
      </c>
      <c r="BC52" s="95" t="s">
        <v>74</v>
      </c>
      <c r="BD52" s="96" t="s">
        <v>75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76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32</v>
      </c>
      <c r="AR54" s="106"/>
      <c r="AS54" s="107">
        <f>ROUND(SUM(AS55:AS61),2)</f>
        <v>0</v>
      </c>
      <c r="AT54" s="108">
        <f>ROUND(SUM(AV54:AW54),2)</f>
        <v>0</v>
      </c>
      <c r="AU54" s="109">
        <f>ROUND(SUM(AU55:AU61),5)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ROUND(SUM(AZ55:AZ61),2)</f>
        <v>0</v>
      </c>
      <c r="BA54" s="108">
        <f>ROUND(SUM(BA55:BA61),2)</f>
        <v>0</v>
      </c>
      <c r="BB54" s="108">
        <f>ROUND(SUM(BB55:BB61),2)</f>
        <v>0</v>
      </c>
      <c r="BC54" s="108">
        <f>ROUND(SUM(BC55:BC61),2)</f>
        <v>0</v>
      </c>
      <c r="BD54" s="110">
        <f>ROUND(SUM(BD55:BD61),2)</f>
        <v>0</v>
      </c>
      <c r="BE54" s="6"/>
      <c r="BS54" s="111" t="s">
        <v>77</v>
      </c>
      <c r="BT54" s="111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27" customHeight="1">
      <c r="A55" s="112" t="s">
        <v>81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'JERA1834 - Výměna umakart...'!J28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'JERA1834 - Výměna umakart...'!P78</f>
        <v>0</v>
      </c>
      <c r="AV55" s="121">
        <f>'JERA1834 - Výměna umakart...'!J31</f>
        <v>0</v>
      </c>
      <c r="AW55" s="121">
        <f>'JERA1834 - Výměna umakart...'!J32</f>
        <v>0</v>
      </c>
      <c r="AX55" s="121">
        <f>'JERA1834 - Výměna umakart...'!J33</f>
        <v>0</v>
      </c>
      <c r="AY55" s="121">
        <f>'JERA1834 - Výměna umakart...'!J34</f>
        <v>0</v>
      </c>
      <c r="AZ55" s="121">
        <f>'JERA1834 - Výměna umakart...'!F31</f>
        <v>0</v>
      </c>
      <c r="BA55" s="121">
        <f>'JERA1834 - Výměna umakart...'!F32</f>
        <v>0</v>
      </c>
      <c r="BB55" s="121">
        <f>'JERA1834 - Výměna umakart...'!F33</f>
        <v>0</v>
      </c>
      <c r="BC55" s="121">
        <f>'JERA1834 - Výměna umakart...'!F34</f>
        <v>0</v>
      </c>
      <c r="BD55" s="123">
        <f>'JERA1834 - Výměna umakart...'!F35</f>
        <v>0</v>
      </c>
      <c r="BE55" s="7"/>
      <c r="BT55" s="124" t="s">
        <v>21</v>
      </c>
      <c r="BU55" s="124" t="s">
        <v>83</v>
      </c>
      <c r="BV55" s="124" t="s">
        <v>79</v>
      </c>
      <c r="BW55" s="124" t="s">
        <v>5</v>
      </c>
      <c r="BX55" s="124" t="s">
        <v>80</v>
      </c>
      <c r="CL55" s="124" t="s">
        <v>19</v>
      </c>
    </row>
    <row r="56" s="7" customFormat="1" ht="16.5" customHeight="1">
      <c r="A56" s="112" t="s">
        <v>81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'D.1.1. - Architektonicko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ROUND(SUM(AV56:AW56),2)</f>
        <v>0</v>
      </c>
      <c r="AU56" s="122">
        <f>'D.1.1. - Architektonicko ...'!P96</f>
        <v>0</v>
      </c>
      <c r="AV56" s="121">
        <f>'D.1.1. - Architektonicko ...'!J33</f>
        <v>0</v>
      </c>
      <c r="AW56" s="121">
        <f>'D.1.1. - Architektonicko ...'!J34</f>
        <v>0</v>
      </c>
      <c r="AX56" s="121">
        <f>'D.1.1. - Architektonicko ...'!J35</f>
        <v>0</v>
      </c>
      <c r="AY56" s="121">
        <f>'D.1.1. - Architektonicko ...'!J36</f>
        <v>0</v>
      </c>
      <c r="AZ56" s="121">
        <f>'D.1.1. - Architektonicko ...'!F33</f>
        <v>0</v>
      </c>
      <c r="BA56" s="121">
        <f>'D.1.1. - Architektonicko ...'!F34</f>
        <v>0</v>
      </c>
      <c r="BB56" s="121">
        <f>'D.1.1. - Architektonicko ...'!F35</f>
        <v>0</v>
      </c>
      <c r="BC56" s="121">
        <f>'D.1.1. - Architektonicko ...'!F36</f>
        <v>0</v>
      </c>
      <c r="BD56" s="123">
        <f>'D.1.1. - Architektonicko ...'!F37</f>
        <v>0</v>
      </c>
      <c r="BE56" s="7"/>
      <c r="BT56" s="124" t="s">
        <v>21</v>
      </c>
      <c r="BV56" s="124" t="s">
        <v>79</v>
      </c>
      <c r="BW56" s="124" t="s">
        <v>86</v>
      </c>
      <c r="BX56" s="124" t="s">
        <v>5</v>
      </c>
      <c r="CL56" s="124" t="s">
        <v>19</v>
      </c>
      <c r="CM56" s="124" t="s">
        <v>21</v>
      </c>
    </row>
    <row r="57" s="7" customFormat="1" ht="27" customHeight="1">
      <c r="A57" s="112" t="s">
        <v>81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'D.1.4.1 - Technika prostř...'!J30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0">
        <v>0</v>
      </c>
      <c r="AT57" s="121">
        <f>ROUND(SUM(AV57:AW57),2)</f>
        <v>0</v>
      </c>
      <c r="AU57" s="122">
        <f>'D.1.4.1 - Technika prostř...'!P87</f>
        <v>0</v>
      </c>
      <c r="AV57" s="121">
        <f>'D.1.4.1 - Technika prostř...'!J33</f>
        <v>0</v>
      </c>
      <c r="AW57" s="121">
        <f>'D.1.4.1 - Technika prostř...'!J34</f>
        <v>0</v>
      </c>
      <c r="AX57" s="121">
        <f>'D.1.4.1 - Technika prostř...'!J35</f>
        <v>0</v>
      </c>
      <c r="AY57" s="121">
        <f>'D.1.4.1 - Technika prostř...'!J36</f>
        <v>0</v>
      </c>
      <c r="AZ57" s="121">
        <f>'D.1.4.1 - Technika prostř...'!F33</f>
        <v>0</v>
      </c>
      <c r="BA57" s="121">
        <f>'D.1.4.1 - Technika prostř...'!F34</f>
        <v>0</v>
      </c>
      <c r="BB57" s="121">
        <f>'D.1.4.1 - Technika prostř...'!F35</f>
        <v>0</v>
      </c>
      <c r="BC57" s="121">
        <f>'D.1.4.1 - Technika prostř...'!F36</f>
        <v>0</v>
      </c>
      <c r="BD57" s="123">
        <f>'D.1.4.1 - Technika prostř...'!F37</f>
        <v>0</v>
      </c>
      <c r="BE57" s="7"/>
      <c r="BT57" s="124" t="s">
        <v>21</v>
      </c>
      <c r="BV57" s="124" t="s">
        <v>79</v>
      </c>
      <c r="BW57" s="124" t="s">
        <v>89</v>
      </c>
      <c r="BX57" s="124" t="s">
        <v>5</v>
      </c>
      <c r="CL57" s="124" t="s">
        <v>19</v>
      </c>
      <c r="CM57" s="124" t="s">
        <v>21</v>
      </c>
    </row>
    <row r="58" s="7" customFormat="1" ht="27" customHeight="1">
      <c r="A58" s="112" t="s">
        <v>81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'D.1.4.2 - Technika prostř...'!J30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82</v>
      </c>
      <c r="AR58" s="119"/>
      <c r="AS58" s="120">
        <v>0</v>
      </c>
      <c r="AT58" s="121">
        <f>ROUND(SUM(AV58:AW58),2)</f>
        <v>0</v>
      </c>
      <c r="AU58" s="122">
        <f>'D.1.4.2 - Technika prostř...'!P89</f>
        <v>0</v>
      </c>
      <c r="AV58" s="121">
        <f>'D.1.4.2 - Technika prostř...'!J33</f>
        <v>0</v>
      </c>
      <c r="AW58" s="121">
        <f>'D.1.4.2 - Technika prostř...'!J34</f>
        <v>0</v>
      </c>
      <c r="AX58" s="121">
        <f>'D.1.4.2 - Technika prostř...'!J35</f>
        <v>0</v>
      </c>
      <c r="AY58" s="121">
        <f>'D.1.4.2 - Technika prostř...'!J36</f>
        <v>0</v>
      </c>
      <c r="AZ58" s="121">
        <f>'D.1.4.2 - Technika prostř...'!F33</f>
        <v>0</v>
      </c>
      <c r="BA58" s="121">
        <f>'D.1.4.2 - Technika prostř...'!F34</f>
        <v>0</v>
      </c>
      <c r="BB58" s="121">
        <f>'D.1.4.2 - Technika prostř...'!F35</f>
        <v>0</v>
      </c>
      <c r="BC58" s="121">
        <f>'D.1.4.2 - Technika prostř...'!F36</f>
        <v>0</v>
      </c>
      <c r="BD58" s="123">
        <f>'D.1.4.2 - Technika prostř...'!F37</f>
        <v>0</v>
      </c>
      <c r="BE58" s="7"/>
      <c r="BT58" s="124" t="s">
        <v>21</v>
      </c>
      <c r="BV58" s="124" t="s">
        <v>79</v>
      </c>
      <c r="BW58" s="124" t="s">
        <v>92</v>
      </c>
      <c r="BX58" s="124" t="s">
        <v>5</v>
      </c>
      <c r="CL58" s="124" t="s">
        <v>19</v>
      </c>
      <c r="CM58" s="124" t="s">
        <v>21</v>
      </c>
    </row>
    <row r="59" s="7" customFormat="1" ht="27" customHeight="1">
      <c r="A59" s="112" t="s">
        <v>81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'D.1.4.3 - Technika prostř...'!J30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82</v>
      </c>
      <c r="AR59" s="119"/>
      <c r="AS59" s="120">
        <v>0</v>
      </c>
      <c r="AT59" s="121">
        <f>ROUND(SUM(AV59:AW59),2)</f>
        <v>0</v>
      </c>
      <c r="AU59" s="122">
        <f>'D.1.4.3 - Technika prostř...'!P84</f>
        <v>0</v>
      </c>
      <c r="AV59" s="121">
        <f>'D.1.4.3 - Technika prostř...'!J33</f>
        <v>0</v>
      </c>
      <c r="AW59" s="121">
        <f>'D.1.4.3 - Technika prostř...'!J34</f>
        <v>0</v>
      </c>
      <c r="AX59" s="121">
        <f>'D.1.4.3 - Technika prostř...'!J35</f>
        <v>0</v>
      </c>
      <c r="AY59" s="121">
        <f>'D.1.4.3 - Technika prostř...'!J36</f>
        <v>0</v>
      </c>
      <c r="AZ59" s="121">
        <f>'D.1.4.3 - Technika prostř...'!F33</f>
        <v>0</v>
      </c>
      <c r="BA59" s="121">
        <f>'D.1.4.3 - Technika prostř...'!F34</f>
        <v>0</v>
      </c>
      <c r="BB59" s="121">
        <f>'D.1.4.3 - Technika prostř...'!F35</f>
        <v>0</v>
      </c>
      <c r="BC59" s="121">
        <f>'D.1.4.3 - Technika prostř...'!F36</f>
        <v>0</v>
      </c>
      <c r="BD59" s="123">
        <f>'D.1.4.3 - Technika prostř...'!F37</f>
        <v>0</v>
      </c>
      <c r="BE59" s="7"/>
      <c r="BT59" s="124" t="s">
        <v>21</v>
      </c>
      <c r="BV59" s="124" t="s">
        <v>79</v>
      </c>
      <c r="BW59" s="124" t="s">
        <v>95</v>
      </c>
      <c r="BX59" s="124" t="s">
        <v>5</v>
      </c>
      <c r="CL59" s="124" t="s">
        <v>19</v>
      </c>
      <c r="CM59" s="124" t="s">
        <v>21</v>
      </c>
    </row>
    <row r="60" s="7" customFormat="1" ht="40.5" customHeight="1">
      <c r="A60" s="112" t="s">
        <v>81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'D.1.4.4 - Technika prostř...'!J30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82</v>
      </c>
      <c r="AR60" s="119"/>
      <c r="AS60" s="120">
        <v>0</v>
      </c>
      <c r="AT60" s="121">
        <f>ROUND(SUM(AV60:AW60),2)</f>
        <v>0</v>
      </c>
      <c r="AU60" s="122">
        <f>'D.1.4.4 - Technika prostř...'!P82</f>
        <v>0</v>
      </c>
      <c r="AV60" s="121">
        <f>'D.1.4.4 - Technika prostř...'!J33</f>
        <v>0</v>
      </c>
      <c r="AW60" s="121">
        <f>'D.1.4.4 - Technika prostř...'!J34</f>
        <v>0</v>
      </c>
      <c r="AX60" s="121">
        <f>'D.1.4.4 - Technika prostř...'!J35</f>
        <v>0</v>
      </c>
      <c r="AY60" s="121">
        <f>'D.1.4.4 - Technika prostř...'!J36</f>
        <v>0</v>
      </c>
      <c r="AZ60" s="121">
        <f>'D.1.4.4 - Technika prostř...'!F33</f>
        <v>0</v>
      </c>
      <c r="BA60" s="121">
        <f>'D.1.4.4 - Technika prostř...'!F34</f>
        <v>0</v>
      </c>
      <c r="BB60" s="121">
        <f>'D.1.4.4 - Technika prostř...'!F35</f>
        <v>0</v>
      </c>
      <c r="BC60" s="121">
        <f>'D.1.4.4 - Technika prostř...'!F36</f>
        <v>0</v>
      </c>
      <c r="BD60" s="123">
        <f>'D.1.4.4 - Technika prostř...'!F37</f>
        <v>0</v>
      </c>
      <c r="BE60" s="7"/>
      <c r="BT60" s="124" t="s">
        <v>21</v>
      </c>
      <c r="BV60" s="124" t="s">
        <v>79</v>
      </c>
      <c r="BW60" s="124" t="s">
        <v>98</v>
      </c>
      <c r="BX60" s="124" t="s">
        <v>5</v>
      </c>
      <c r="CL60" s="124" t="s">
        <v>19</v>
      </c>
      <c r="CM60" s="124" t="s">
        <v>21</v>
      </c>
    </row>
    <row r="61" s="7" customFormat="1" ht="16.5" customHeight="1">
      <c r="A61" s="112" t="s">
        <v>81</v>
      </c>
      <c r="B61" s="113"/>
      <c r="C61" s="114"/>
      <c r="D61" s="115" t="s">
        <v>99</v>
      </c>
      <c r="E61" s="115"/>
      <c r="F61" s="115"/>
      <c r="G61" s="115"/>
      <c r="H61" s="115"/>
      <c r="I61" s="116"/>
      <c r="J61" s="115" t="s">
        <v>100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 02 - Plynovodní přípojka 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82</v>
      </c>
      <c r="AR61" s="119"/>
      <c r="AS61" s="125">
        <v>0</v>
      </c>
      <c r="AT61" s="126">
        <f>ROUND(SUM(AV61:AW61),2)</f>
        <v>0</v>
      </c>
      <c r="AU61" s="127">
        <f>'SO 02 - Plynovodní přípojka '!P86</f>
        <v>0</v>
      </c>
      <c r="AV61" s="126">
        <f>'SO 02 - Plynovodní přípojka '!J33</f>
        <v>0</v>
      </c>
      <c r="AW61" s="126">
        <f>'SO 02 - Plynovodní přípojka '!J34</f>
        <v>0</v>
      </c>
      <c r="AX61" s="126">
        <f>'SO 02 - Plynovodní přípojka '!J35</f>
        <v>0</v>
      </c>
      <c r="AY61" s="126">
        <f>'SO 02 - Plynovodní přípojka '!J36</f>
        <v>0</v>
      </c>
      <c r="AZ61" s="126">
        <f>'SO 02 - Plynovodní přípojka '!F33</f>
        <v>0</v>
      </c>
      <c r="BA61" s="126">
        <f>'SO 02 - Plynovodní přípojka '!F34</f>
        <v>0</v>
      </c>
      <c r="BB61" s="126">
        <f>'SO 02 - Plynovodní přípojka '!F35</f>
        <v>0</v>
      </c>
      <c r="BC61" s="126">
        <f>'SO 02 - Plynovodní přípojka '!F36</f>
        <v>0</v>
      </c>
      <c r="BD61" s="128">
        <f>'SO 02 - Plynovodní přípojka '!F37</f>
        <v>0</v>
      </c>
      <c r="BE61" s="7"/>
      <c r="BT61" s="124" t="s">
        <v>21</v>
      </c>
      <c r="BV61" s="124" t="s">
        <v>79</v>
      </c>
      <c r="BW61" s="124" t="s">
        <v>101</v>
      </c>
      <c r="BX61" s="124" t="s">
        <v>5</v>
      </c>
      <c r="CL61" s="124" t="s">
        <v>19</v>
      </c>
      <c r="CM61" s="124" t="s">
        <v>21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WUQSGiW8927x+GrMJONgnf2YXIGkN2g87uyzVr52c1Ih9W0R3MTcOQTh1WN23lvPTEb0JaCU/c9vyX3VxZInjg==" hashValue="kSMLG7tJa4q+ccCcQ1ID4tUpwO4Jz4btFfcKBgxXY6KbZ25Jp2QkCNL/lJEZtFyOh0N1OH4yoODBo2uHW/G+KQ==" algorithmName="SHA-512" password="CC35"/>
  <mergeCells count="6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  <mergeCell ref="D60:H60"/>
    <mergeCell ref="J60:AF60"/>
    <mergeCell ref="D61:H61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54:AM54"/>
    <mergeCell ref="AN54:AP54"/>
  </mergeCells>
  <hyperlinks>
    <hyperlink ref="A55" location="'JERA1834 - Výměna umakart...'!C2" display="/"/>
    <hyperlink ref="A56" location="'D.1.1. - Architektonicko ...'!C2" display="/"/>
    <hyperlink ref="A57" location="'D.1.4.1 - Technika prostř...'!C2" display="/"/>
    <hyperlink ref="A58" location="'D.1.4.2 - Technika prostř...'!C2" display="/"/>
    <hyperlink ref="A59" location="'D.1.4.3 - Technika prostř...'!C2" display="/"/>
    <hyperlink ref="A60" location="'D.1.4.4 - Technika prostř...'!C2" display="/"/>
    <hyperlink ref="A61" location="'SO 02 - Plynovodní přípojka 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21</v>
      </c>
    </row>
    <row r="4" s="1" customFormat="1" ht="24.96" customHeight="1">
      <c r="B4" s="21"/>
      <c r="D4" s="133" t="s">
        <v>102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2" customFormat="1" ht="12" customHeight="1">
      <c r="A6" s="40"/>
      <c r="B6" s="46"/>
      <c r="C6" s="40"/>
      <c r="D6" s="135" t="s">
        <v>16</v>
      </c>
      <c r="E6" s="40"/>
      <c r="F6" s="40"/>
      <c r="G6" s="40"/>
      <c r="H6" s="40"/>
      <c r="I6" s="136"/>
      <c r="J6" s="40"/>
      <c r="K6" s="40"/>
      <c r="L6" s="137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8" t="s">
        <v>17</v>
      </c>
      <c r="F7" s="40"/>
      <c r="G7" s="40"/>
      <c r="H7" s="40"/>
      <c r="I7" s="136"/>
      <c r="J7" s="40"/>
      <c r="K7" s="40"/>
      <c r="L7" s="137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136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35" t="s">
        <v>18</v>
      </c>
      <c r="E9" s="40"/>
      <c r="F9" s="139" t="s">
        <v>19</v>
      </c>
      <c r="G9" s="40"/>
      <c r="H9" s="40"/>
      <c r="I9" s="140" t="s">
        <v>20</v>
      </c>
      <c r="J9" s="139" t="s">
        <v>21</v>
      </c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35" t="s">
        <v>22</v>
      </c>
      <c r="E10" s="40"/>
      <c r="F10" s="139" t="s">
        <v>23</v>
      </c>
      <c r="G10" s="40"/>
      <c r="H10" s="40"/>
      <c r="I10" s="140" t="s">
        <v>24</v>
      </c>
      <c r="J10" s="141" t="str">
        <f>'Rekapitulace stavby'!AN8</f>
        <v>1. 5. 2019</v>
      </c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21.84" customHeight="1">
      <c r="A11" s="40"/>
      <c r="B11" s="46"/>
      <c r="C11" s="40"/>
      <c r="D11" s="142" t="s">
        <v>26</v>
      </c>
      <c r="E11" s="40"/>
      <c r="F11" s="143" t="s">
        <v>27</v>
      </c>
      <c r="G11" s="40"/>
      <c r="H11" s="40"/>
      <c r="I11" s="144" t="s">
        <v>28</v>
      </c>
      <c r="J11" s="143" t="s">
        <v>29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30</v>
      </c>
      <c r="E12" s="40"/>
      <c r="F12" s="40"/>
      <c r="G12" s="40"/>
      <c r="H12" s="40"/>
      <c r="I12" s="140" t="s">
        <v>31</v>
      </c>
      <c r="J12" s="139" t="s">
        <v>32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9" t="s">
        <v>33</v>
      </c>
      <c r="F13" s="40"/>
      <c r="G13" s="40"/>
      <c r="H13" s="40"/>
      <c r="I13" s="140" t="s">
        <v>34</v>
      </c>
      <c r="J13" s="139" t="s">
        <v>32</v>
      </c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136"/>
      <c r="J14" s="40"/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35" t="s">
        <v>35</v>
      </c>
      <c r="E15" s="40"/>
      <c r="F15" s="40"/>
      <c r="G15" s="40"/>
      <c r="H15" s="40"/>
      <c r="I15" s="140" t="s">
        <v>31</v>
      </c>
      <c r="J15" s="34" t="str">
        <f>'Rekapitulace stavby'!AN13</f>
        <v>Vyplň údaj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4" t="str">
        <f>'Rekapitulace stavby'!E14</f>
        <v>Vyplň údaj</v>
      </c>
      <c r="F16" s="139"/>
      <c r="G16" s="139"/>
      <c r="H16" s="139"/>
      <c r="I16" s="140" t="s">
        <v>34</v>
      </c>
      <c r="J16" s="34" t="str">
        <f>'Rekapitulace stavby'!AN14</f>
        <v>Vyplň údaj</v>
      </c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136"/>
      <c r="J17" s="40"/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35" t="s">
        <v>37</v>
      </c>
      <c r="E18" s="40"/>
      <c r="F18" s="40"/>
      <c r="G18" s="40"/>
      <c r="H18" s="40"/>
      <c r="I18" s="140" t="s">
        <v>31</v>
      </c>
      <c r="J18" s="139" t="s">
        <v>38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9" t="s">
        <v>39</v>
      </c>
      <c r="F19" s="40"/>
      <c r="G19" s="40"/>
      <c r="H19" s="40"/>
      <c r="I19" s="140" t="s">
        <v>34</v>
      </c>
      <c r="J19" s="139" t="s">
        <v>32</v>
      </c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136"/>
      <c r="J20" s="40"/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35" t="s">
        <v>41</v>
      </c>
      <c r="E21" s="40"/>
      <c r="F21" s="40"/>
      <c r="G21" s="40"/>
      <c r="H21" s="40"/>
      <c r="I21" s="140" t="s">
        <v>31</v>
      </c>
      <c r="J21" s="139" t="s">
        <v>38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9" t="s">
        <v>39</v>
      </c>
      <c r="F22" s="40"/>
      <c r="G22" s="40"/>
      <c r="H22" s="40"/>
      <c r="I22" s="140" t="s">
        <v>34</v>
      </c>
      <c r="J22" s="139" t="s">
        <v>32</v>
      </c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136"/>
      <c r="J23" s="40"/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35" t="s">
        <v>42</v>
      </c>
      <c r="E24" s="40"/>
      <c r="F24" s="40"/>
      <c r="G24" s="40"/>
      <c r="H24" s="40"/>
      <c r="I24" s="136"/>
      <c r="J24" s="40"/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51" customHeight="1">
      <c r="A25" s="145"/>
      <c r="B25" s="146"/>
      <c r="C25" s="145"/>
      <c r="D25" s="145"/>
      <c r="E25" s="147" t="s">
        <v>43</v>
      </c>
      <c r="F25" s="147"/>
      <c r="G25" s="147"/>
      <c r="H25" s="147"/>
      <c r="I25" s="148"/>
      <c r="J25" s="145"/>
      <c r="K25" s="145"/>
      <c r="L25" s="149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136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50"/>
      <c r="E27" s="150"/>
      <c r="F27" s="150"/>
      <c r="G27" s="150"/>
      <c r="H27" s="150"/>
      <c r="I27" s="151"/>
      <c r="J27" s="150"/>
      <c r="K27" s="150"/>
      <c r="L27" s="13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52" t="s">
        <v>44</v>
      </c>
      <c r="E28" s="40"/>
      <c r="F28" s="40"/>
      <c r="G28" s="40"/>
      <c r="H28" s="40"/>
      <c r="I28" s="136"/>
      <c r="J28" s="153">
        <f>ROUND(J78, 2)</f>
        <v>0</v>
      </c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54" t="s">
        <v>46</v>
      </c>
      <c r="G30" s="40"/>
      <c r="H30" s="40"/>
      <c r="I30" s="155" t="s">
        <v>45</v>
      </c>
      <c r="J30" s="154" t="s">
        <v>47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56" t="s">
        <v>48</v>
      </c>
      <c r="E31" s="135" t="s">
        <v>49</v>
      </c>
      <c r="F31" s="157">
        <f>ROUND((SUM(BE78:BE88)),  2)</f>
        <v>0</v>
      </c>
      <c r="G31" s="40"/>
      <c r="H31" s="40"/>
      <c r="I31" s="158">
        <v>0.20999999999999999</v>
      </c>
      <c r="J31" s="157">
        <f>ROUND(((SUM(BE78:BE88))*I31),  2)</f>
        <v>0</v>
      </c>
      <c r="K31" s="40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35" t="s">
        <v>50</v>
      </c>
      <c r="F32" s="157">
        <f>ROUND((SUM(BF78:BF88)),  2)</f>
        <v>0</v>
      </c>
      <c r="G32" s="40"/>
      <c r="H32" s="40"/>
      <c r="I32" s="158">
        <v>0.14999999999999999</v>
      </c>
      <c r="J32" s="157">
        <f>ROUND(((SUM(BF78:BF88))*I32),  2)</f>
        <v>0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35" t="s">
        <v>51</v>
      </c>
      <c r="F33" s="157">
        <f>ROUND((SUM(BG78:BG88)),  2)</f>
        <v>0</v>
      </c>
      <c r="G33" s="40"/>
      <c r="H33" s="40"/>
      <c r="I33" s="158">
        <v>0.20999999999999999</v>
      </c>
      <c r="J33" s="157">
        <f>0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52</v>
      </c>
      <c r="F34" s="157">
        <f>ROUND((SUM(BH78:BH88)),  2)</f>
        <v>0</v>
      </c>
      <c r="G34" s="40"/>
      <c r="H34" s="40"/>
      <c r="I34" s="158">
        <v>0.14999999999999999</v>
      </c>
      <c r="J34" s="157">
        <f>0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53</v>
      </c>
      <c r="F35" s="157">
        <f>ROUND((SUM(BI78:BI88)),  2)</f>
        <v>0</v>
      </c>
      <c r="G35" s="40"/>
      <c r="H35" s="40"/>
      <c r="I35" s="158">
        <v>0</v>
      </c>
      <c r="J35" s="157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136"/>
      <c r="J36" s="40"/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59"/>
      <c r="D37" s="160" t="s">
        <v>54</v>
      </c>
      <c r="E37" s="161"/>
      <c r="F37" s="161"/>
      <c r="G37" s="162" t="s">
        <v>55</v>
      </c>
      <c r="H37" s="163" t="s">
        <v>56</v>
      </c>
      <c r="I37" s="164"/>
      <c r="J37" s="165">
        <f>SUM(J28:J35)</f>
        <v>0</v>
      </c>
      <c r="K37" s="166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67"/>
      <c r="C38" s="168"/>
      <c r="D38" s="168"/>
      <c r="E38" s="168"/>
      <c r="F38" s="168"/>
      <c r="G38" s="168"/>
      <c r="H38" s="168"/>
      <c r="I38" s="169"/>
      <c r="J38" s="168"/>
      <c r="K38" s="168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70"/>
      <c r="C42" s="171"/>
      <c r="D42" s="171"/>
      <c r="E42" s="171"/>
      <c r="F42" s="171"/>
      <c r="G42" s="171"/>
      <c r="H42" s="171"/>
      <c r="I42" s="172"/>
      <c r="J42" s="171"/>
      <c r="K42" s="171"/>
      <c r="L42" s="13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4" t="s">
        <v>103</v>
      </c>
      <c r="D43" s="42"/>
      <c r="E43" s="42"/>
      <c r="F43" s="42"/>
      <c r="G43" s="42"/>
      <c r="H43" s="42"/>
      <c r="I43" s="136"/>
      <c r="J43" s="42"/>
      <c r="K43" s="42"/>
      <c r="L43" s="13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136"/>
      <c r="J44" s="42"/>
      <c r="K44" s="4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3" t="s">
        <v>16</v>
      </c>
      <c r="D45" s="42"/>
      <c r="E45" s="42"/>
      <c r="F45" s="42"/>
      <c r="G45" s="42"/>
      <c r="H45" s="42"/>
      <c r="I45" s="136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Výměna umakartových bytových jader v byt.domech Volgogradská 2372/159</v>
      </c>
      <c r="F46" s="42"/>
      <c r="G46" s="42"/>
      <c r="H46" s="42"/>
      <c r="I46" s="136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136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3" t="s">
        <v>22</v>
      </c>
      <c r="D48" s="42"/>
      <c r="E48" s="42"/>
      <c r="F48" s="28" t="str">
        <f>F10</f>
        <v xml:space="preserve">Ostrava-Zábřeh </v>
      </c>
      <c r="G48" s="42"/>
      <c r="H48" s="42"/>
      <c r="I48" s="140" t="s">
        <v>24</v>
      </c>
      <c r="J48" s="74" t="str">
        <f>IF(J10="","",J10)</f>
        <v>1. 5. 2019</v>
      </c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136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3" t="s">
        <v>30</v>
      </c>
      <c r="D50" s="42"/>
      <c r="E50" s="42"/>
      <c r="F50" s="28" t="str">
        <f>E13</f>
        <v xml:space="preserve">SMO,Městský obvod Ostrava-Jih </v>
      </c>
      <c r="G50" s="42"/>
      <c r="H50" s="42"/>
      <c r="I50" s="140" t="s">
        <v>37</v>
      </c>
      <c r="J50" s="38" t="str">
        <f>E19</f>
        <v xml:space="preserve">Lenka Jerakasová </v>
      </c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3" t="s">
        <v>35</v>
      </c>
      <c r="D51" s="42"/>
      <c r="E51" s="42"/>
      <c r="F51" s="28" t="str">
        <f>IF(E16="","",E16)</f>
        <v>Vyplň údaj</v>
      </c>
      <c r="G51" s="42"/>
      <c r="H51" s="42"/>
      <c r="I51" s="140" t="s">
        <v>41</v>
      </c>
      <c r="J51" s="38" t="str">
        <f>E22</f>
        <v xml:space="preserve">Lenka Jerakasová </v>
      </c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136"/>
      <c r="J52" s="42"/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73" t="s">
        <v>104</v>
      </c>
      <c r="D53" s="174"/>
      <c r="E53" s="174"/>
      <c r="F53" s="174"/>
      <c r="G53" s="174"/>
      <c r="H53" s="174"/>
      <c r="I53" s="175"/>
      <c r="J53" s="176" t="s">
        <v>105</v>
      </c>
      <c r="K53" s="174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136"/>
      <c r="J54" s="42"/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77" t="s">
        <v>76</v>
      </c>
      <c r="D55" s="42"/>
      <c r="E55" s="42"/>
      <c r="F55" s="42"/>
      <c r="G55" s="42"/>
      <c r="H55" s="42"/>
      <c r="I55" s="136"/>
      <c r="J55" s="104">
        <f>J78</f>
        <v>0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8" t="s">
        <v>106</v>
      </c>
    </row>
    <row r="56" s="9" customFormat="1" ht="24.96" customHeight="1">
      <c r="A56" s="9"/>
      <c r="B56" s="178"/>
      <c r="C56" s="179"/>
      <c r="D56" s="180" t="s">
        <v>107</v>
      </c>
      <c r="E56" s="181"/>
      <c r="F56" s="181"/>
      <c r="G56" s="181"/>
      <c r="H56" s="181"/>
      <c r="I56" s="182"/>
      <c r="J56" s="183">
        <f>J79</f>
        <v>0</v>
      </c>
      <c r="K56" s="179"/>
      <c r="L56" s="18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85"/>
      <c r="C57" s="186"/>
      <c r="D57" s="187" t="s">
        <v>108</v>
      </c>
      <c r="E57" s="188"/>
      <c r="F57" s="188"/>
      <c r="G57" s="188"/>
      <c r="H57" s="188"/>
      <c r="I57" s="189"/>
      <c r="J57" s="190">
        <f>J80</f>
        <v>0</v>
      </c>
      <c r="K57" s="186"/>
      <c r="L57" s="19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85"/>
      <c r="C58" s="186"/>
      <c r="D58" s="187" t="s">
        <v>109</v>
      </c>
      <c r="E58" s="188"/>
      <c r="F58" s="188"/>
      <c r="G58" s="188"/>
      <c r="H58" s="188"/>
      <c r="I58" s="189"/>
      <c r="J58" s="190">
        <f>J82</f>
        <v>0</v>
      </c>
      <c r="K58" s="186"/>
      <c r="L58" s="19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85"/>
      <c r="C59" s="186"/>
      <c r="D59" s="187" t="s">
        <v>110</v>
      </c>
      <c r="E59" s="188"/>
      <c r="F59" s="188"/>
      <c r="G59" s="188"/>
      <c r="H59" s="188"/>
      <c r="I59" s="189"/>
      <c r="J59" s="190">
        <f>J84</f>
        <v>0</v>
      </c>
      <c r="K59" s="186"/>
      <c r="L59" s="19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85"/>
      <c r="C60" s="186"/>
      <c r="D60" s="187" t="s">
        <v>111</v>
      </c>
      <c r="E60" s="188"/>
      <c r="F60" s="188"/>
      <c r="G60" s="188"/>
      <c r="H60" s="188"/>
      <c r="I60" s="189"/>
      <c r="J60" s="190">
        <f>J86</f>
        <v>0</v>
      </c>
      <c r="K60" s="186"/>
      <c r="L60" s="19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136"/>
      <c r="J61" s="42"/>
      <c r="K61" s="42"/>
      <c r="L61" s="13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169"/>
      <c r="J62" s="62"/>
      <c r="K62" s="6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172"/>
      <c r="J66" s="64"/>
      <c r="K66" s="64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112</v>
      </c>
      <c r="D67" s="42"/>
      <c r="E67" s="42"/>
      <c r="F67" s="42"/>
      <c r="G67" s="42"/>
      <c r="H67" s="42"/>
      <c r="I67" s="136"/>
      <c r="J67" s="42"/>
      <c r="K67" s="4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136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136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71" t="str">
        <f>E7</f>
        <v>Výměna umakartových bytových jader v byt.domech Volgogradská 2372/159</v>
      </c>
      <c r="F70" s="42"/>
      <c r="G70" s="42"/>
      <c r="H70" s="42"/>
      <c r="I70" s="136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36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22</v>
      </c>
      <c r="D72" s="42"/>
      <c r="E72" s="42"/>
      <c r="F72" s="28" t="str">
        <f>F10</f>
        <v xml:space="preserve">Ostrava-Zábřeh </v>
      </c>
      <c r="G72" s="42"/>
      <c r="H72" s="42"/>
      <c r="I72" s="140" t="s">
        <v>24</v>
      </c>
      <c r="J72" s="74" t="str">
        <f>IF(J10="","",J10)</f>
        <v>1. 5. 2019</v>
      </c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36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5.15" customHeight="1">
      <c r="A74" s="40"/>
      <c r="B74" s="41"/>
      <c r="C74" s="33" t="s">
        <v>30</v>
      </c>
      <c r="D74" s="42"/>
      <c r="E74" s="42"/>
      <c r="F74" s="28" t="str">
        <f>E13</f>
        <v xml:space="preserve">SMO,Městský obvod Ostrava-Jih </v>
      </c>
      <c r="G74" s="42"/>
      <c r="H74" s="42"/>
      <c r="I74" s="140" t="s">
        <v>37</v>
      </c>
      <c r="J74" s="38" t="str">
        <f>E19</f>
        <v xml:space="preserve">Lenka Jerakasová </v>
      </c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5.15" customHeight="1">
      <c r="A75" s="40"/>
      <c r="B75" s="41"/>
      <c r="C75" s="33" t="s">
        <v>35</v>
      </c>
      <c r="D75" s="42"/>
      <c r="E75" s="42"/>
      <c r="F75" s="28" t="str">
        <f>IF(E16="","",E16)</f>
        <v>Vyplň údaj</v>
      </c>
      <c r="G75" s="42"/>
      <c r="H75" s="42"/>
      <c r="I75" s="140" t="s">
        <v>41</v>
      </c>
      <c r="J75" s="38" t="str">
        <f>E22</f>
        <v xml:space="preserve">Lenka Jerakasová 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0.32" customHeight="1">
      <c r="A76" s="40"/>
      <c r="B76" s="41"/>
      <c r="C76" s="42"/>
      <c r="D76" s="42"/>
      <c r="E76" s="42"/>
      <c r="F76" s="42"/>
      <c r="G76" s="42"/>
      <c r="H76" s="42"/>
      <c r="I76" s="136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1" customFormat="1" ht="29.28" customHeight="1">
      <c r="A77" s="192"/>
      <c r="B77" s="193"/>
      <c r="C77" s="194" t="s">
        <v>113</v>
      </c>
      <c r="D77" s="195" t="s">
        <v>63</v>
      </c>
      <c r="E77" s="195" t="s">
        <v>59</v>
      </c>
      <c r="F77" s="195" t="s">
        <v>60</v>
      </c>
      <c r="G77" s="195" t="s">
        <v>114</v>
      </c>
      <c r="H77" s="195" t="s">
        <v>115</v>
      </c>
      <c r="I77" s="196" t="s">
        <v>116</v>
      </c>
      <c r="J77" s="195" t="s">
        <v>105</v>
      </c>
      <c r="K77" s="197" t="s">
        <v>117</v>
      </c>
      <c r="L77" s="198"/>
      <c r="M77" s="94" t="s">
        <v>32</v>
      </c>
      <c r="N77" s="95" t="s">
        <v>48</v>
      </c>
      <c r="O77" s="95" t="s">
        <v>118</v>
      </c>
      <c r="P77" s="95" t="s">
        <v>119</v>
      </c>
      <c r="Q77" s="95" t="s">
        <v>120</v>
      </c>
      <c r="R77" s="95" t="s">
        <v>121</v>
      </c>
      <c r="S77" s="95" t="s">
        <v>122</v>
      </c>
      <c r="T77" s="96" t="s">
        <v>123</v>
      </c>
      <c r="U77" s="192"/>
      <c r="V77" s="192"/>
      <c r="W77" s="192"/>
      <c r="X77" s="192"/>
      <c r="Y77" s="192"/>
      <c r="Z77" s="192"/>
      <c r="AA77" s="192"/>
      <c r="AB77" s="192"/>
      <c r="AC77" s="192"/>
      <c r="AD77" s="192"/>
      <c r="AE77" s="192"/>
    </row>
    <row r="78" s="2" customFormat="1" ht="22.8" customHeight="1">
      <c r="A78" s="40"/>
      <c r="B78" s="41"/>
      <c r="C78" s="101" t="s">
        <v>124</v>
      </c>
      <c r="D78" s="42"/>
      <c r="E78" s="42"/>
      <c r="F78" s="42"/>
      <c r="G78" s="42"/>
      <c r="H78" s="42"/>
      <c r="I78" s="136"/>
      <c r="J78" s="199">
        <f>BK78</f>
        <v>0</v>
      </c>
      <c r="K78" s="42"/>
      <c r="L78" s="46"/>
      <c r="M78" s="97"/>
      <c r="N78" s="200"/>
      <c r="O78" s="98"/>
      <c r="P78" s="201">
        <f>P79</f>
        <v>0</v>
      </c>
      <c r="Q78" s="98"/>
      <c r="R78" s="201">
        <f>R79</f>
        <v>0</v>
      </c>
      <c r="S78" s="98"/>
      <c r="T78" s="202">
        <f>T79</f>
        <v>0</v>
      </c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T78" s="18" t="s">
        <v>77</v>
      </c>
      <c r="AU78" s="18" t="s">
        <v>106</v>
      </c>
      <c r="BK78" s="203">
        <f>BK79</f>
        <v>0</v>
      </c>
    </row>
    <row r="79" s="12" customFormat="1" ht="25.92" customHeight="1">
      <c r="A79" s="12"/>
      <c r="B79" s="204"/>
      <c r="C79" s="205"/>
      <c r="D79" s="206" t="s">
        <v>77</v>
      </c>
      <c r="E79" s="207" t="s">
        <v>125</v>
      </c>
      <c r="F79" s="207" t="s">
        <v>126</v>
      </c>
      <c r="G79" s="205"/>
      <c r="H79" s="205"/>
      <c r="I79" s="208"/>
      <c r="J79" s="209">
        <f>BK79</f>
        <v>0</v>
      </c>
      <c r="K79" s="205"/>
      <c r="L79" s="210"/>
      <c r="M79" s="211"/>
      <c r="N79" s="212"/>
      <c r="O79" s="212"/>
      <c r="P79" s="213">
        <f>P80+P82+P84+P86</f>
        <v>0</v>
      </c>
      <c r="Q79" s="212"/>
      <c r="R79" s="213">
        <f>R80+R82+R84+R86</f>
        <v>0</v>
      </c>
      <c r="S79" s="212"/>
      <c r="T79" s="214">
        <f>T80+T82+T84+T86</f>
        <v>0</v>
      </c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R79" s="215" t="s">
        <v>127</v>
      </c>
      <c r="AT79" s="216" t="s">
        <v>77</v>
      </c>
      <c r="AU79" s="216" t="s">
        <v>78</v>
      </c>
      <c r="AY79" s="215" t="s">
        <v>128</v>
      </c>
      <c r="BK79" s="217">
        <f>BK80+BK82+BK84+BK86</f>
        <v>0</v>
      </c>
    </row>
    <row r="80" s="12" customFormat="1" ht="22.8" customHeight="1">
      <c r="A80" s="12"/>
      <c r="B80" s="204"/>
      <c r="C80" s="205"/>
      <c r="D80" s="206" t="s">
        <v>77</v>
      </c>
      <c r="E80" s="218" t="s">
        <v>129</v>
      </c>
      <c r="F80" s="218" t="s">
        <v>130</v>
      </c>
      <c r="G80" s="205"/>
      <c r="H80" s="205"/>
      <c r="I80" s="208"/>
      <c r="J80" s="219">
        <f>BK80</f>
        <v>0</v>
      </c>
      <c r="K80" s="205"/>
      <c r="L80" s="210"/>
      <c r="M80" s="211"/>
      <c r="N80" s="212"/>
      <c r="O80" s="212"/>
      <c r="P80" s="213">
        <f>P81</f>
        <v>0</v>
      </c>
      <c r="Q80" s="212"/>
      <c r="R80" s="213">
        <f>R81</f>
        <v>0</v>
      </c>
      <c r="S80" s="212"/>
      <c r="T80" s="214">
        <f>T81</f>
        <v>0</v>
      </c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R80" s="215" t="s">
        <v>127</v>
      </c>
      <c r="AT80" s="216" t="s">
        <v>77</v>
      </c>
      <c r="AU80" s="216" t="s">
        <v>21</v>
      </c>
      <c r="AY80" s="215" t="s">
        <v>128</v>
      </c>
      <c r="BK80" s="217">
        <f>BK81</f>
        <v>0</v>
      </c>
    </row>
    <row r="81" s="2" customFormat="1" ht="16.5" customHeight="1">
      <c r="A81" s="40"/>
      <c r="B81" s="41"/>
      <c r="C81" s="220" t="s">
        <v>21</v>
      </c>
      <c r="D81" s="220" t="s">
        <v>131</v>
      </c>
      <c r="E81" s="221" t="s">
        <v>132</v>
      </c>
      <c r="F81" s="222" t="s">
        <v>130</v>
      </c>
      <c r="G81" s="223" t="s">
        <v>133</v>
      </c>
      <c r="H81" s="224">
        <v>1</v>
      </c>
      <c r="I81" s="225"/>
      <c r="J81" s="226">
        <f>ROUND(I81*H81,2)</f>
        <v>0</v>
      </c>
      <c r="K81" s="222" t="s">
        <v>32</v>
      </c>
      <c r="L81" s="46"/>
      <c r="M81" s="227" t="s">
        <v>32</v>
      </c>
      <c r="N81" s="228" t="s">
        <v>50</v>
      </c>
      <c r="O81" s="86"/>
      <c r="P81" s="229">
        <f>O81*H81</f>
        <v>0</v>
      </c>
      <c r="Q81" s="229">
        <v>0</v>
      </c>
      <c r="R81" s="229">
        <f>Q81*H81</f>
        <v>0</v>
      </c>
      <c r="S81" s="229">
        <v>0</v>
      </c>
      <c r="T81" s="230">
        <f>S81*H81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R81" s="231" t="s">
        <v>134</v>
      </c>
      <c r="AT81" s="231" t="s">
        <v>131</v>
      </c>
      <c r="AU81" s="231" t="s">
        <v>135</v>
      </c>
      <c r="AY81" s="18" t="s">
        <v>128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18" t="s">
        <v>135</v>
      </c>
      <c r="BK81" s="232">
        <f>ROUND(I81*H81,2)</f>
        <v>0</v>
      </c>
      <c r="BL81" s="18" t="s">
        <v>134</v>
      </c>
      <c r="BM81" s="231" t="s">
        <v>136</v>
      </c>
    </row>
    <row r="82" s="12" customFormat="1" ht="22.8" customHeight="1">
      <c r="A82" s="12"/>
      <c r="B82" s="204"/>
      <c r="C82" s="205"/>
      <c r="D82" s="206" t="s">
        <v>77</v>
      </c>
      <c r="E82" s="218" t="s">
        <v>137</v>
      </c>
      <c r="F82" s="218" t="s">
        <v>138</v>
      </c>
      <c r="G82" s="205"/>
      <c r="H82" s="205"/>
      <c r="I82" s="208"/>
      <c r="J82" s="219">
        <f>BK82</f>
        <v>0</v>
      </c>
      <c r="K82" s="205"/>
      <c r="L82" s="210"/>
      <c r="M82" s="211"/>
      <c r="N82" s="212"/>
      <c r="O82" s="212"/>
      <c r="P82" s="213">
        <f>P83</f>
        <v>0</v>
      </c>
      <c r="Q82" s="212"/>
      <c r="R82" s="213">
        <f>R83</f>
        <v>0</v>
      </c>
      <c r="S82" s="212"/>
      <c r="T82" s="214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5" t="s">
        <v>127</v>
      </c>
      <c r="AT82" s="216" t="s">
        <v>77</v>
      </c>
      <c r="AU82" s="216" t="s">
        <v>21</v>
      </c>
      <c r="AY82" s="215" t="s">
        <v>128</v>
      </c>
      <c r="BK82" s="217">
        <f>BK83</f>
        <v>0</v>
      </c>
    </row>
    <row r="83" s="2" customFormat="1" ht="16.5" customHeight="1">
      <c r="A83" s="40"/>
      <c r="B83" s="41"/>
      <c r="C83" s="220" t="s">
        <v>135</v>
      </c>
      <c r="D83" s="220" t="s">
        <v>131</v>
      </c>
      <c r="E83" s="221" t="s">
        <v>139</v>
      </c>
      <c r="F83" s="222" t="s">
        <v>140</v>
      </c>
      <c r="G83" s="223" t="s">
        <v>141</v>
      </c>
      <c r="H83" s="224">
        <v>36</v>
      </c>
      <c r="I83" s="225"/>
      <c r="J83" s="226">
        <f>ROUND(I83*H83,2)</f>
        <v>0</v>
      </c>
      <c r="K83" s="222" t="s">
        <v>32</v>
      </c>
      <c r="L83" s="46"/>
      <c r="M83" s="227" t="s">
        <v>32</v>
      </c>
      <c r="N83" s="228" t="s">
        <v>50</v>
      </c>
      <c r="O83" s="86"/>
      <c r="P83" s="229">
        <f>O83*H83</f>
        <v>0</v>
      </c>
      <c r="Q83" s="229">
        <v>0</v>
      </c>
      <c r="R83" s="229">
        <f>Q83*H83</f>
        <v>0</v>
      </c>
      <c r="S83" s="229">
        <v>0</v>
      </c>
      <c r="T83" s="230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31" t="s">
        <v>134</v>
      </c>
      <c r="AT83" s="231" t="s">
        <v>131</v>
      </c>
      <c r="AU83" s="231" t="s">
        <v>135</v>
      </c>
      <c r="AY83" s="18" t="s">
        <v>128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18" t="s">
        <v>135</v>
      </c>
      <c r="BK83" s="232">
        <f>ROUND(I83*H83,2)</f>
        <v>0</v>
      </c>
      <c r="BL83" s="18" t="s">
        <v>134</v>
      </c>
      <c r="BM83" s="231" t="s">
        <v>142</v>
      </c>
    </row>
    <row r="84" s="12" customFormat="1" ht="22.8" customHeight="1">
      <c r="A84" s="12"/>
      <c r="B84" s="204"/>
      <c r="C84" s="205"/>
      <c r="D84" s="206" t="s">
        <v>77</v>
      </c>
      <c r="E84" s="218" t="s">
        <v>143</v>
      </c>
      <c r="F84" s="218" t="s">
        <v>144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P85</f>
        <v>0</v>
      </c>
      <c r="Q84" s="212"/>
      <c r="R84" s="213">
        <f>R85</f>
        <v>0</v>
      </c>
      <c r="S84" s="212"/>
      <c r="T84" s="214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5" t="s">
        <v>127</v>
      </c>
      <c r="AT84" s="216" t="s">
        <v>77</v>
      </c>
      <c r="AU84" s="216" t="s">
        <v>21</v>
      </c>
      <c r="AY84" s="215" t="s">
        <v>128</v>
      </c>
      <c r="BK84" s="217">
        <f>BK85</f>
        <v>0</v>
      </c>
    </row>
    <row r="85" s="2" customFormat="1" ht="16.5" customHeight="1">
      <c r="A85" s="40"/>
      <c r="B85" s="41"/>
      <c r="C85" s="220" t="s">
        <v>127</v>
      </c>
      <c r="D85" s="220" t="s">
        <v>131</v>
      </c>
      <c r="E85" s="221" t="s">
        <v>145</v>
      </c>
      <c r="F85" s="222" t="s">
        <v>146</v>
      </c>
      <c r="G85" s="223" t="s">
        <v>141</v>
      </c>
      <c r="H85" s="224">
        <v>72</v>
      </c>
      <c r="I85" s="225"/>
      <c r="J85" s="226">
        <f>ROUND(I85*H85,2)</f>
        <v>0</v>
      </c>
      <c r="K85" s="222" t="s">
        <v>147</v>
      </c>
      <c r="L85" s="46"/>
      <c r="M85" s="227" t="s">
        <v>32</v>
      </c>
      <c r="N85" s="228" t="s">
        <v>50</v>
      </c>
      <c r="O85" s="8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31" t="s">
        <v>134</v>
      </c>
      <c r="AT85" s="231" t="s">
        <v>131</v>
      </c>
      <c r="AU85" s="231" t="s">
        <v>135</v>
      </c>
      <c r="AY85" s="18" t="s">
        <v>128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18" t="s">
        <v>135</v>
      </c>
      <c r="BK85" s="232">
        <f>ROUND(I85*H85,2)</f>
        <v>0</v>
      </c>
      <c r="BL85" s="18" t="s">
        <v>134</v>
      </c>
      <c r="BM85" s="231" t="s">
        <v>148</v>
      </c>
    </row>
    <row r="86" s="12" customFormat="1" ht="22.8" customHeight="1">
      <c r="A86" s="12"/>
      <c r="B86" s="204"/>
      <c r="C86" s="205"/>
      <c r="D86" s="206" t="s">
        <v>77</v>
      </c>
      <c r="E86" s="218" t="s">
        <v>149</v>
      </c>
      <c r="F86" s="218" t="s">
        <v>150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SUM(P87:P88)</f>
        <v>0</v>
      </c>
      <c r="Q86" s="212"/>
      <c r="R86" s="213">
        <f>SUM(R87:R88)</f>
        <v>0</v>
      </c>
      <c r="S86" s="212"/>
      <c r="T86" s="214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5" t="s">
        <v>127</v>
      </c>
      <c r="AT86" s="216" t="s">
        <v>77</v>
      </c>
      <c r="AU86" s="216" t="s">
        <v>21</v>
      </c>
      <c r="AY86" s="215" t="s">
        <v>128</v>
      </c>
      <c r="BK86" s="217">
        <f>SUM(BK87:BK88)</f>
        <v>0</v>
      </c>
    </row>
    <row r="87" s="2" customFormat="1" ht="16.5" customHeight="1">
      <c r="A87" s="40"/>
      <c r="B87" s="41"/>
      <c r="C87" s="220" t="s">
        <v>151</v>
      </c>
      <c r="D87" s="220" t="s">
        <v>131</v>
      </c>
      <c r="E87" s="221" t="s">
        <v>152</v>
      </c>
      <c r="F87" s="222" t="s">
        <v>153</v>
      </c>
      <c r="G87" s="223" t="s">
        <v>141</v>
      </c>
      <c r="H87" s="224">
        <v>24</v>
      </c>
      <c r="I87" s="225"/>
      <c r="J87" s="226">
        <f>ROUND(I87*H87,2)</f>
        <v>0</v>
      </c>
      <c r="K87" s="222" t="s">
        <v>32</v>
      </c>
      <c r="L87" s="46"/>
      <c r="M87" s="227" t="s">
        <v>32</v>
      </c>
      <c r="N87" s="228" t="s">
        <v>50</v>
      </c>
      <c r="O87" s="8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1" t="s">
        <v>134</v>
      </c>
      <c r="AT87" s="231" t="s">
        <v>131</v>
      </c>
      <c r="AU87" s="231" t="s">
        <v>135</v>
      </c>
      <c r="AY87" s="18" t="s">
        <v>128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18" t="s">
        <v>135</v>
      </c>
      <c r="BK87" s="232">
        <f>ROUND(I87*H87,2)</f>
        <v>0</v>
      </c>
      <c r="BL87" s="18" t="s">
        <v>134</v>
      </c>
      <c r="BM87" s="231" t="s">
        <v>154</v>
      </c>
    </row>
    <row r="88" s="2" customFormat="1" ht="16.5" customHeight="1">
      <c r="A88" s="40"/>
      <c r="B88" s="41"/>
      <c r="C88" s="220" t="s">
        <v>155</v>
      </c>
      <c r="D88" s="220" t="s">
        <v>131</v>
      </c>
      <c r="E88" s="221" t="s">
        <v>156</v>
      </c>
      <c r="F88" s="222" t="s">
        <v>157</v>
      </c>
      <c r="G88" s="223" t="s">
        <v>141</v>
      </c>
      <c r="H88" s="224">
        <v>48</v>
      </c>
      <c r="I88" s="225"/>
      <c r="J88" s="226">
        <f>ROUND(I88*H88,2)</f>
        <v>0</v>
      </c>
      <c r="K88" s="222" t="s">
        <v>32</v>
      </c>
      <c r="L88" s="46"/>
      <c r="M88" s="233" t="s">
        <v>32</v>
      </c>
      <c r="N88" s="234" t="s">
        <v>50</v>
      </c>
      <c r="O88" s="235"/>
      <c r="P88" s="236">
        <f>O88*H88</f>
        <v>0</v>
      </c>
      <c r="Q88" s="236">
        <v>0</v>
      </c>
      <c r="R88" s="236">
        <f>Q88*H88</f>
        <v>0</v>
      </c>
      <c r="S88" s="236">
        <v>0</v>
      </c>
      <c r="T88" s="23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1" t="s">
        <v>134</v>
      </c>
      <c r="AT88" s="231" t="s">
        <v>131</v>
      </c>
      <c r="AU88" s="231" t="s">
        <v>135</v>
      </c>
      <c r="AY88" s="18" t="s">
        <v>128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18" t="s">
        <v>135</v>
      </c>
      <c r="BK88" s="232">
        <f>ROUND(I88*H88,2)</f>
        <v>0</v>
      </c>
      <c r="BL88" s="18" t="s">
        <v>134</v>
      </c>
      <c r="BM88" s="231" t="s">
        <v>158</v>
      </c>
    </row>
    <row r="89" s="2" customFormat="1" ht="6.96" customHeight="1">
      <c r="A89" s="40"/>
      <c r="B89" s="61"/>
      <c r="C89" s="62"/>
      <c r="D89" s="62"/>
      <c r="E89" s="62"/>
      <c r="F89" s="62"/>
      <c r="G89" s="62"/>
      <c r="H89" s="62"/>
      <c r="I89" s="169"/>
      <c r="J89" s="62"/>
      <c r="K89" s="62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5kf04a6BGY8pPznNRTbCNet9AnZ3GIl8NXGjgAWFWTNle1yCtJhavp7+UEih30He2iyqmRazIpynVCrl87xUsg==" hashValue="AMZ2kez/m4Fdy8BE6UXKBC8HhGvDZyqGNiwJcsOsy83/O74VE3TsiOXFJrA+oxbFG+AxnbZBaacPkAQUgVqIIg==" algorithmName="SHA-512" password="CC35"/>
  <autoFilter ref="C77:K88"/>
  <mergeCells count="6">
    <mergeCell ref="E7:H7"/>
    <mergeCell ref="E16:H16"/>
    <mergeCell ref="E25:H25"/>
    <mergeCell ref="E46:H46"/>
    <mergeCell ref="E70:H7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21</v>
      </c>
    </row>
    <row r="4" s="1" customFormat="1" ht="24.96" customHeight="1">
      <c r="B4" s="21"/>
      <c r="D4" s="133" t="s">
        <v>102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238" t="str">
        <f>'Rekapitulace stavby'!K6</f>
        <v>Výměna umakartových bytových jader v byt.domech Volgogradská 2372/159</v>
      </c>
      <c r="F7" s="135"/>
      <c r="G7" s="135"/>
      <c r="H7" s="135"/>
      <c r="I7" s="129"/>
      <c r="L7" s="21"/>
    </row>
    <row r="8" s="2" customFormat="1" ht="12" customHeight="1">
      <c r="A8" s="40"/>
      <c r="B8" s="46"/>
      <c r="C8" s="40"/>
      <c r="D8" s="135" t="s">
        <v>159</v>
      </c>
      <c r="E8" s="40"/>
      <c r="F8" s="40"/>
      <c r="G8" s="40"/>
      <c r="H8" s="40"/>
      <c r="I8" s="136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160</v>
      </c>
      <c r="F9" s="40"/>
      <c r="G9" s="40"/>
      <c r="H9" s="40"/>
      <c r="I9" s="136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6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40" t="s">
        <v>20</v>
      </c>
      <c r="J11" s="139" t="s">
        <v>32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40" t="s">
        <v>24</v>
      </c>
      <c r="J12" s="141" t="str">
        <f>'Rekapitulace stavby'!AN8</f>
        <v>1. 5. 2019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6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30</v>
      </c>
      <c r="E14" s="40"/>
      <c r="F14" s="40"/>
      <c r="G14" s="40"/>
      <c r="H14" s="40"/>
      <c r="I14" s="140" t="s">
        <v>31</v>
      </c>
      <c r="J14" s="139" t="s">
        <v>32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33</v>
      </c>
      <c r="F15" s="40"/>
      <c r="G15" s="40"/>
      <c r="H15" s="40"/>
      <c r="I15" s="140" t="s">
        <v>34</v>
      </c>
      <c r="J15" s="139" t="s">
        <v>32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6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35</v>
      </c>
      <c r="E17" s="40"/>
      <c r="F17" s="40"/>
      <c r="G17" s="40"/>
      <c r="H17" s="40"/>
      <c r="I17" s="140" t="s">
        <v>31</v>
      </c>
      <c r="J17" s="34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9"/>
      <c r="G18" s="139"/>
      <c r="H18" s="139"/>
      <c r="I18" s="140" t="s">
        <v>34</v>
      </c>
      <c r="J18" s="34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6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37</v>
      </c>
      <c r="E20" s="40"/>
      <c r="F20" s="40"/>
      <c r="G20" s="40"/>
      <c r="H20" s="40"/>
      <c r="I20" s="140" t="s">
        <v>31</v>
      </c>
      <c r="J20" s="139" t="s">
        <v>38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39</v>
      </c>
      <c r="F21" s="40"/>
      <c r="G21" s="40"/>
      <c r="H21" s="40"/>
      <c r="I21" s="140" t="s">
        <v>34</v>
      </c>
      <c r="J21" s="139" t="s">
        <v>32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6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41</v>
      </c>
      <c r="E23" s="40"/>
      <c r="F23" s="40"/>
      <c r="G23" s="40"/>
      <c r="H23" s="40"/>
      <c r="I23" s="140" t="s">
        <v>31</v>
      </c>
      <c r="J23" s="139" t="s">
        <v>38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39</v>
      </c>
      <c r="F24" s="40"/>
      <c r="G24" s="40"/>
      <c r="H24" s="40"/>
      <c r="I24" s="140" t="s">
        <v>34</v>
      </c>
      <c r="J24" s="139" t="s">
        <v>32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6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42</v>
      </c>
      <c r="E26" s="40"/>
      <c r="F26" s="40"/>
      <c r="G26" s="40"/>
      <c r="H26" s="40"/>
      <c r="I26" s="136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5"/>
      <c r="B27" s="146"/>
      <c r="C27" s="145"/>
      <c r="D27" s="145"/>
      <c r="E27" s="147" t="s">
        <v>32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6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44</v>
      </c>
      <c r="E30" s="40"/>
      <c r="F30" s="40"/>
      <c r="G30" s="40"/>
      <c r="H30" s="40"/>
      <c r="I30" s="136"/>
      <c r="J30" s="153">
        <f>ROUND(J96,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46</v>
      </c>
      <c r="G32" s="40"/>
      <c r="H32" s="40"/>
      <c r="I32" s="155" t="s">
        <v>45</v>
      </c>
      <c r="J32" s="154" t="s">
        <v>47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6" t="s">
        <v>48</v>
      </c>
      <c r="E33" s="135" t="s">
        <v>49</v>
      </c>
      <c r="F33" s="157">
        <f>ROUND((SUM(BE96:BE308)),  2)</f>
        <v>0</v>
      </c>
      <c r="G33" s="40"/>
      <c r="H33" s="40"/>
      <c r="I33" s="158">
        <v>0.20999999999999999</v>
      </c>
      <c r="J33" s="157">
        <f>ROUND(((SUM(BE96:BE308))*I33),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50</v>
      </c>
      <c r="F34" s="157">
        <f>ROUND((SUM(BF96:BF308)),  2)</f>
        <v>0</v>
      </c>
      <c r="G34" s="40"/>
      <c r="H34" s="40"/>
      <c r="I34" s="158">
        <v>0.14999999999999999</v>
      </c>
      <c r="J34" s="157">
        <f>ROUND(((SUM(BF96:BF308))*I34),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51</v>
      </c>
      <c r="F35" s="157">
        <f>ROUND((SUM(BG96:BG308)),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52</v>
      </c>
      <c r="F36" s="157">
        <f>ROUND((SUM(BH96:BH308)),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53</v>
      </c>
      <c r="F37" s="157">
        <f>ROUND((SUM(BI96:BI308)),  2)</f>
        <v>0</v>
      </c>
      <c r="G37" s="40"/>
      <c r="H37" s="40"/>
      <c r="I37" s="158">
        <v>0</v>
      </c>
      <c r="J37" s="157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6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54</v>
      </c>
      <c r="E39" s="161"/>
      <c r="F39" s="161"/>
      <c r="G39" s="162" t="s">
        <v>55</v>
      </c>
      <c r="H39" s="163" t="s">
        <v>56</v>
      </c>
      <c r="I39" s="164"/>
      <c r="J39" s="165">
        <f>SUM(J30:J37)</f>
        <v>0</v>
      </c>
      <c r="K39" s="166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136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6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6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39" t="str">
        <f>E7</f>
        <v>Výměna umakartových bytových jader v byt.domech Volgogradská 2372/159</v>
      </c>
      <c r="F48" s="33"/>
      <c r="G48" s="33"/>
      <c r="H48" s="33"/>
      <c r="I48" s="136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159</v>
      </c>
      <c r="D49" s="42"/>
      <c r="E49" s="42"/>
      <c r="F49" s="42"/>
      <c r="G49" s="42"/>
      <c r="H49" s="42"/>
      <c r="I49" s="136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D.1.1. - Architektonicko stavební řešení </v>
      </c>
      <c r="F50" s="42"/>
      <c r="G50" s="42"/>
      <c r="H50" s="42"/>
      <c r="I50" s="136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6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Ostrava-Zábřeh </v>
      </c>
      <c r="G52" s="42"/>
      <c r="H52" s="42"/>
      <c r="I52" s="140" t="s">
        <v>24</v>
      </c>
      <c r="J52" s="74" t="str">
        <f>IF(J12="","",J12)</f>
        <v>1. 5. 2019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6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SMO,Městský obvod Ostrava-Jih </v>
      </c>
      <c r="G54" s="42"/>
      <c r="H54" s="42"/>
      <c r="I54" s="140" t="s">
        <v>37</v>
      </c>
      <c r="J54" s="38" t="str">
        <f>E21</f>
        <v xml:space="preserve">Lenka Jerakasová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140" t="s">
        <v>41</v>
      </c>
      <c r="J55" s="38" t="str">
        <f>E24</f>
        <v xml:space="preserve">Lenka Jerakasová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6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104</v>
      </c>
      <c r="D57" s="174"/>
      <c r="E57" s="174"/>
      <c r="F57" s="174"/>
      <c r="G57" s="174"/>
      <c r="H57" s="174"/>
      <c r="I57" s="175"/>
      <c r="J57" s="176" t="s">
        <v>105</v>
      </c>
      <c r="K57" s="174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6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76</v>
      </c>
      <c r="D59" s="42"/>
      <c r="E59" s="42"/>
      <c r="F59" s="42"/>
      <c r="G59" s="42"/>
      <c r="H59" s="42"/>
      <c r="I59" s="136"/>
      <c r="J59" s="104">
        <f>J96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78"/>
      <c r="C60" s="179"/>
      <c r="D60" s="180" t="s">
        <v>161</v>
      </c>
      <c r="E60" s="181"/>
      <c r="F60" s="181"/>
      <c r="G60" s="181"/>
      <c r="H60" s="181"/>
      <c r="I60" s="182"/>
      <c r="J60" s="183">
        <f>J97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162</v>
      </c>
      <c r="E61" s="188"/>
      <c r="F61" s="188"/>
      <c r="G61" s="188"/>
      <c r="H61" s="188"/>
      <c r="I61" s="189"/>
      <c r="J61" s="190">
        <f>J98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163</v>
      </c>
      <c r="E62" s="188"/>
      <c r="F62" s="188"/>
      <c r="G62" s="188"/>
      <c r="H62" s="188"/>
      <c r="I62" s="189"/>
      <c r="J62" s="190">
        <f>J100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164</v>
      </c>
      <c r="E63" s="188"/>
      <c r="F63" s="188"/>
      <c r="G63" s="188"/>
      <c r="H63" s="188"/>
      <c r="I63" s="189"/>
      <c r="J63" s="190">
        <f>J118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165</v>
      </c>
      <c r="E64" s="188"/>
      <c r="F64" s="188"/>
      <c r="G64" s="188"/>
      <c r="H64" s="188"/>
      <c r="I64" s="189"/>
      <c r="J64" s="190">
        <f>J127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166</v>
      </c>
      <c r="E65" s="188"/>
      <c r="F65" s="188"/>
      <c r="G65" s="188"/>
      <c r="H65" s="188"/>
      <c r="I65" s="189"/>
      <c r="J65" s="190">
        <f>J133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8"/>
      <c r="C66" s="179"/>
      <c r="D66" s="180" t="s">
        <v>167</v>
      </c>
      <c r="E66" s="181"/>
      <c r="F66" s="181"/>
      <c r="G66" s="181"/>
      <c r="H66" s="181"/>
      <c r="I66" s="182"/>
      <c r="J66" s="183">
        <f>J135</f>
        <v>0</v>
      </c>
      <c r="K66" s="179"/>
      <c r="L66" s="18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5"/>
      <c r="C67" s="186"/>
      <c r="D67" s="187" t="s">
        <v>168</v>
      </c>
      <c r="E67" s="188"/>
      <c r="F67" s="188"/>
      <c r="G67" s="188"/>
      <c r="H67" s="188"/>
      <c r="I67" s="189"/>
      <c r="J67" s="190">
        <f>J136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169</v>
      </c>
      <c r="E68" s="188"/>
      <c r="F68" s="188"/>
      <c r="G68" s="188"/>
      <c r="H68" s="188"/>
      <c r="I68" s="189"/>
      <c r="J68" s="190">
        <f>J148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170</v>
      </c>
      <c r="E69" s="188"/>
      <c r="F69" s="188"/>
      <c r="G69" s="188"/>
      <c r="H69" s="188"/>
      <c r="I69" s="189"/>
      <c r="J69" s="190">
        <f>J152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86"/>
      <c r="D70" s="187" t="s">
        <v>171</v>
      </c>
      <c r="E70" s="188"/>
      <c r="F70" s="188"/>
      <c r="G70" s="188"/>
      <c r="H70" s="188"/>
      <c r="I70" s="189"/>
      <c r="J70" s="190">
        <f>J184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86"/>
      <c r="D71" s="187" t="s">
        <v>172</v>
      </c>
      <c r="E71" s="188"/>
      <c r="F71" s="188"/>
      <c r="G71" s="188"/>
      <c r="H71" s="188"/>
      <c r="I71" s="189"/>
      <c r="J71" s="190">
        <f>J215</f>
        <v>0</v>
      </c>
      <c r="K71" s="186"/>
      <c r="L71" s="19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86"/>
      <c r="D72" s="187" t="s">
        <v>173</v>
      </c>
      <c r="E72" s="188"/>
      <c r="F72" s="188"/>
      <c r="G72" s="188"/>
      <c r="H72" s="188"/>
      <c r="I72" s="189"/>
      <c r="J72" s="190">
        <f>J217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86"/>
      <c r="D73" s="187" t="s">
        <v>174</v>
      </c>
      <c r="E73" s="188"/>
      <c r="F73" s="188"/>
      <c r="G73" s="188"/>
      <c r="H73" s="188"/>
      <c r="I73" s="189"/>
      <c r="J73" s="190">
        <f>J238</f>
        <v>0</v>
      </c>
      <c r="K73" s="186"/>
      <c r="L73" s="19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86"/>
      <c r="D74" s="187" t="s">
        <v>175</v>
      </c>
      <c r="E74" s="188"/>
      <c r="F74" s="188"/>
      <c r="G74" s="188"/>
      <c r="H74" s="188"/>
      <c r="I74" s="189"/>
      <c r="J74" s="190">
        <f>J256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86"/>
      <c r="D75" s="187" t="s">
        <v>176</v>
      </c>
      <c r="E75" s="188"/>
      <c r="F75" s="188"/>
      <c r="G75" s="188"/>
      <c r="H75" s="188"/>
      <c r="I75" s="189"/>
      <c r="J75" s="190">
        <f>J280</f>
        <v>0</v>
      </c>
      <c r="K75" s="186"/>
      <c r="L75" s="19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5"/>
      <c r="C76" s="186"/>
      <c r="D76" s="187" t="s">
        <v>177</v>
      </c>
      <c r="E76" s="188"/>
      <c r="F76" s="188"/>
      <c r="G76" s="188"/>
      <c r="H76" s="188"/>
      <c r="I76" s="189"/>
      <c r="J76" s="190">
        <f>J286</f>
        <v>0</v>
      </c>
      <c r="K76" s="186"/>
      <c r="L76" s="19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136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169"/>
      <c r="J78" s="62"/>
      <c r="K78" s="6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172"/>
      <c r="J82" s="64"/>
      <c r="K82" s="64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4" t="s">
        <v>112</v>
      </c>
      <c r="D83" s="42"/>
      <c r="E83" s="42"/>
      <c r="F83" s="42"/>
      <c r="G83" s="42"/>
      <c r="H83" s="42"/>
      <c r="I83" s="136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136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3" t="s">
        <v>16</v>
      </c>
      <c r="D85" s="42"/>
      <c r="E85" s="42"/>
      <c r="F85" s="42"/>
      <c r="G85" s="42"/>
      <c r="H85" s="42"/>
      <c r="I85" s="136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239" t="str">
        <f>E7</f>
        <v>Výměna umakartových bytových jader v byt.domech Volgogradská 2372/159</v>
      </c>
      <c r="F86" s="33"/>
      <c r="G86" s="33"/>
      <c r="H86" s="33"/>
      <c r="I86" s="136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159</v>
      </c>
      <c r="D87" s="42"/>
      <c r="E87" s="42"/>
      <c r="F87" s="42"/>
      <c r="G87" s="42"/>
      <c r="H87" s="42"/>
      <c r="I87" s="136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 xml:space="preserve">D.1.1. - Architektonicko stavební řešení </v>
      </c>
      <c r="F88" s="42"/>
      <c r="G88" s="42"/>
      <c r="H88" s="42"/>
      <c r="I88" s="136"/>
      <c r="J88" s="42"/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136"/>
      <c r="J89" s="42"/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22</v>
      </c>
      <c r="D90" s="42"/>
      <c r="E90" s="42"/>
      <c r="F90" s="28" t="str">
        <f>F12</f>
        <v xml:space="preserve">Ostrava-Zábřeh </v>
      </c>
      <c r="G90" s="42"/>
      <c r="H90" s="42"/>
      <c r="I90" s="140" t="s">
        <v>24</v>
      </c>
      <c r="J90" s="74" t="str">
        <f>IF(J12="","",J12)</f>
        <v>1. 5. 2019</v>
      </c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136"/>
      <c r="J91" s="42"/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30</v>
      </c>
      <c r="D92" s="42"/>
      <c r="E92" s="42"/>
      <c r="F92" s="28" t="str">
        <f>E15</f>
        <v xml:space="preserve">SMO,Městský obvod Ostrava-Jih </v>
      </c>
      <c r="G92" s="42"/>
      <c r="H92" s="42"/>
      <c r="I92" s="140" t="s">
        <v>37</v>
      </c>
      <c r="J92" s="38" t="str">
        <f>E21</f>
        <v xml:space="preserve">Lenka Jerakasová </v>
      </c>
      <c r="K92" s="42"/>
      <c r="L92" s="13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35</v>
      </c>
      <c r="D93" s="42"/>
      <c r="E93" s="42"/>
      <c r="F93" s="28" t="str">
        <f>IF(E18="","",E18)</f>
        <v>Vyplň údaj</v>
      </c>
      <c r="G93" s="42"/>
      <c r="H93" s="42"/>
      <c r="I93" s="140" t="s">
        <v>41</v>
      </c>
      <c r="J93" s="38" t="str">
        <f>E24</f>
        <v xml:space="preserve">Lenka Jerakasová </v>
      </c>
      <c r="K93" s="42"/>
      <c r="L93" s="13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136"/>
      <c r="J94" s="42"/>
      <c r="K94" s="42"/>
      <c r="L94" s="13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92"/>
      <c r="B95" s="193"/>
      <c r="C95" s="194" t="s">
        <v>113</v>
      </c>
      <c r="D95" s="195" t="s">
        <v>63</v>
      </c>
      <c r="E95" s="195" t="s">
        <v>59</v>
      </c>
      <c r="F95" s="195" t="s">
        <v>60</v>
      </c>
      <c r="G95" s="195" t="s">
        <v>114</v>
      </c>
      <c r="H95" s="195" t="s">
        <v>115</v>
      </c>
      <c r="I95" s="196" t="s">
        <v>116</v>
      </c>
      <c r="J95" s="195" t="s">
        <v>105</v>
      </c>
      <c r="K95" s="197" t="s">
        <v>117</v>
      </c>
      <c r="L95" s="198"/>
      <c r="M95" s="94" t="s">
        <v>32</v>
      </c>
      <c r="N95" s="95" t="s">
        <v>48</v>
      </c>
      <c r="O95" s="95" t="s">
        <v>118</v>
      </c>
      <c r="P95" s="95" t="s">
        <v>119</v>
      </c>
      <c r="Q95" s="95" t="s">
        <v>120</v>
      </c>
      <c r="R95" s="95" t="s">
        <v>121</v>
      </c>
      <c r="S95" s="95" t="s">
        <v>122</v>
      </c>
      <c r="T95" s="96" t="s">
        <v>123</v>
      </c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</row>
    <row r="96" s="2" customFormat="1" ht="22.8" customHeight="1">
      <c r="A96" s="40"/>
      <c r="B96" s="41"/>
      <c r="C96" s="101" t="s">
        <v>124</v>
      </c>
      <c r="D96" s="42"/>
      <c r="E96" s="42"/>
      <c r="F96" s="42"/>
      <c r="G96" s="42"/>
      <c r="H96" s="42"/>
      <c r="I96" s="136"/>
      <c r="J96" s="199">
        <f>BK96</f>
        <v>0</v>
      </c>
      <c r="K96" s="42"/>
      <c r="L96" s="46"/>
      <c r="M96" s="97"/>
      <c r="N96" s="200"/>
      <c r="O96" s="98"/>
      <c r="P96" s="201">
        <f>P97+P135</f>
        <v>0</v>
      </c>
      <c r="Q96" s="98"/>
      <c r="R96" s="201">
        <f>R97+R135</f>
        <v>31.79510329</v>
      </c>
      <c r="S96" s="98"/>
      <c r="T96" s="202">
        <f>T97+T135</f>
        <v>23.655393499999999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77</v>
      </c>
      <c r="AU96" s="18" t="s">
        <v>106</v>
      </c>
      <c r="BK96" s="203">
        <f>BK97+BK135</f>
        <v>0</v>
      </c>
    </row>
    <row r="97" s="12" customFormat="1" ht="25.92" customHeight="1">
      <c r="A97" s="12"/>
      <c r="B97" s="204"/>
      <c r="C97" s="205"/>
      <c r="D97" s="206" t="s">
        <v>77</v>
      </c>
      <c r="E97" s="207" t="s">
        <v>178</v>
      </c>
      <c r="F97" s="207" t="s">
        <v>179</v>
      </c>
      <c r="G97" s="205"/>
      <c r="H97" s="205"/>
      <c r="I97" s="208"/>
      <c r="J97" s="209">
        <f>BK97</f>
        <v>0</v>
      </c>
      <c r="K97" s="205"/>
      <c r="L97" s="210"/>
      <c r="M97" s="211"/>
      <c r="N97" s="212"/>
      <c r="O97" s="212"/>
      <c r="P97" s="213">
        <f>P98+P100+P118+P127+P133</f>
        <v>0</v>
      </c>
      <c r="Q97" s="212"/>
      <c r="R97" s="213">
        <f>R98+R100+R118+R127+R133</f>
        <v>10.61446952</v>
      </c>
      <c r="S97" s="212"/>
      <c r="T97" s="214">
        <f>T98+T100+T118+T127+T133</f>
        <v>9.0777599999999996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5" t="s">
        <v>21</v>
      </c>
      <c r="AT97" s="216" t="s">
        <v>77</v>
      </c>
      <c r="AU97" s="216" t="s">
        <v>78</v>
      </c>
      <c r="AY97" s="215" t="s">
        <v>128</v>
      </c>
      <c r="BK97" s="217">
        <f>BK98+BK100+BK118+BK127+BK133</f>
        <v>0</v>
      </c>
    </row>
    <row r="98" s="12" customFormat="1" ht="22.8" customHeight="1">
      <c r="A98" s="12"/>
      <c r="B98" s="204"/>
      <c r="C98" s="205"/>
      <c r="D98" s="206" t="s">
        <v>77</v>
      </c>
      <c r="E98" s="218" t="s">
        <v>155</v>
      </c>
      <c r="F98" s="218" t="s">
        <v>180</v>
      </c>
      <c r="G98" s="205"/>
      <c r="H98" s="205"/>
      <c r="I98" s="208"/>
      <c r="J98" s="219">
        <f>BK98</f>
        <v>0</v>
      </c>
      <c r="K98" s="205"/>
      <c r="L98" s="210"/>
      <c r="M98" s="211"/>
      <c r="N98" s="212"/>
      <c r="O98" s="212"/>
      <c r="P98" s="213">
        <f>P99</f>
        <v>0</v>
      </c>
      <c r="Q98" s="212"/>
      <c r="R98" s="213">
        <f>R99</f>
        <v>0.64212000000000002</v>
      </c>
      <c r="S98" s="212"/>
      <c r="T98" s="214">
        <f>T99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5" t="s">
        <v>21</v>
      </c>
      <c r="AT98" s="216" t="s">
        <v>77</v>
      </c>
      <c r="AU98" s="216" t="s">
        <v>21</v>
      </c>
      <c r="AY98" s="215" t="s">
        <v>128</v>
      </c>
      <c r="BK98" s="217">
        <f>BK99</f>
        <v>0</v>
      </c>
    </row>
    <row r="99" s="2" customFormat="1" ht="36" customHeight="1">
      <c r="A99" s="40"/>
      <c r="B99" s="41"/>
      <c r="C99" s="220" t="s">
        <v>21</v>
      </c>
      <c r="D99" s="220" t="s">
        <v>131</v>
      </c>
      <c r="E99" s="221" t="s">
        <v>181</v>
      </c>
      <c r="F99" s="222" t="s">
        <v>182</v>
      </c>
      <c r="G99" s="223" t="s">
        <v>133</v>
      </c>
      <c r="H99" s="224">
        <v>12</v>
      </c>
      <c r="I99" s="225"/>
      <c r="J99" s="226">
        <f>ROUND(I99*H99,2)</f>
        <v>0</v>
      </c>
      <c r="K99" s="222" t="s">
        <v>147</v>
      </c>
      <c r="L99" s="46"/>
      <c r="M99" s="227" t="s">
        <v>32</v>
      </c>
      <c r="N99" s="228" t="s">
        <v>50</v>
      </c>
      <c r="O99" s="86"/>
      <c r="P99" s="229">
        <f>O99*H99</f>
        <v>0</v>
      </c>
      <c r="Q99" s="229">
        <v>0.053510000000000002</v>
      </c>
      <c r="R99" s="229">
        <f>Q99*H99</f>
        <v>0.64212000000000002</v>
      </c>
      <c r="S99" s="229">
        <v>0</v>
      </c>
      <c r="T99" s="230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1" t="s">
        <v>155</v>
      </c>
      <c r="AT99" s="231" t="s">
        <v>131</v>
      </c>
      <c r="AU99" s="231" t="s">
        <v>135</v>
      </c>
      <c r="AY99" s="18" t="s">
        <v>128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8" t="s">
        <v>135</v>
      </c>
      <c r="BK99" s="232">
        <f>ROUND(I99*H99,2)</f>
        <v>0</v>
      </c>
      <c r="BL99" s="18" t="s">
        <v>155</v>
      </c>
      <c r="BM99" s="231" t="s">
        <v>183</v>
      </c>
    </row>
    <row r="100" s="12" customFormat="1" ht="22.8" customHeight="1">
      <c r="A100" s="12"/>
      <c r="B100" s="204"/>
      <c r="C100" s="205"/>
      <c r="D100" s="206" t="s">
        <v>77</v>
      </c>
      <c r="E100" s="218" t="s">
        <v>184</v>
      </c>
      <c r="F100" s="218" t="s">
        <v>185</v>
      </c>
      <c r="G100" s="205"/>
      <c r="H100" s="205"/>
      <c r="I100" s="208"/>
      <c r="J100" s="219">
        <f>BK100</f>
        <v>0</v>
      </c>
      <c r="K100" s="205"/>
      <c r="L100" s="210"/>
      <c r="M100" s="211"/>
      <c r="N100" s="212"/>
      <c r="O100" s="212"/>
      <c r="P100" s="213">
        <f>SUM(P101:P117)</f>
        <v>0</v>
      </c>
      <c r="Q100" s="212"/>
      <c r="R100" s="213">
        <f>SUM(R101:R117)</f>
        <v>9.9693711199999999</v>
      </c>
      <c r="S100" s="212"/>
      <c r="T100" s="214">
        <f>SUM(T101:T117)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5" t="s">
        <v>21</v>
      </c>
      <c r="AT100" s="216" t="s">
        <v>77</v>
      </c>
      <c r="AU100" s="216" t="s">
        <v>21</v>
      </c>
      <c r="AY100" s="215" t="s">
        <v>128</v>
      </c>
      <c r="BK100" s="217">
        <f>SUM(BK101:BK117)</f>
        <v>0</v>
      </c>
    </row>
    <row r="101" s="2" customFormat="1" ht="24" customHeight="1">
      <c r="A101" s="40"/>
      <c r="B101" s="41"/>
      <c r="C101" s="220" t="s">
        <v>135</v>
      </c>
      <c r="D101" s="220" t="s">
        <v>131</v>
      </c>
      <c r="E101" s="221" t="s">
        <v>186</v>
      </c>
      <c r="F101" s="222" t="s">
        <v>187</v>
      </c>
      <c r="G101" s="223" t="s">
        <v>188</v>
      </c>
      <c r="H101" s="224">
        <v>408.80000000000001</v>
      </c>
      <c r="I101" s="225"/>
      <c r="J101" s="226">
        <f>ROUND(I101*H101,2)</f>
        <v>0</v>
      </c>
      <c r="K101" s="222" t="s">
        <v>147</v>
      </c>
      <c r="L101" s="46"/>
      <c r="M101" s="227" t="s">
        <v>32</v>
      </c>
      <c r="N101" s="228" t="s">
        <v>50</v>
      </c>
      <c r="O101" s="86"/>
      <c r="P101" s="229">
        <f>O101*H101</f>
        <v>0</v>
      </c>
      <c r="Q101" s="229">
        <v>0.0043800000000000002</v>
      </c>
      <c r="R101" s="229">
        <f>Q101*H101</f>
        <v>1.7905440000000001</v>
      </c>
      <c r="S101" s="229">
        <v>0</v>
      </c>
      <c r="T101" s="23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1" t="s">
        <v>155</v>
      </c>
      <c r="AT101" s="231" t="s">
        <v>131</v>
      </c>
      <c r="AU101" s="231" t="s">
        <v>135</v>
      </c>
      <c r="AY101" s="18" t="s">
        <v>128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8" t="s">
        <v>135</v>
      </c>
      <c r="BK101" s="232">
        <f>ROUND(I101*H101,2)</f>
        <v>0</v>
      </c>
      <c r="BL101" s="18" t="s">
        <v>155</v>
      </c>
      <c r="BM101" s="231" t="s">
        <v>189</v>
      </c>
    </row>
    <row r="102" s="2" customFormat="1" ht="24" customHeight="1">
      <c r="A102" s="40"/>
      <c r="B102" s="41"/>
      <c r="C102" s="220" t="s">
        <v>151</v>
      </c>
      <c r="D102" s="220" t="s">
        <v>131</v>
      </c>
      <c r="E102" s="221" t="s">
        <v>190</v>
      </c>
      <c r="F102" s="222" t="s">
        <v>191</v>
      </c>
      <c r="G102" s="223" t="s">
        <v>188</v>
      </c>
      <c r="H102" s="224">
        <v>408.72399999999999</v>
      </c>
      <c r="I102" s="225"/>
      <c r="J102" s="226">
        <f>ROUND(I102*H102,2)</f>
        <v>0</v>
      </c>
      <c r="K102" s="222" t="s">
        <v>32</v>
      </c>
      <c r="L102" s="46"/>
      <c r="M102" s="227" t="s">
        <v>32</v>
      </c>
      <c r="N102" s="228" t="s">
        <v>50</v>
      </c>
      <c r="O102" s="86"/>
      <c r="P102" s="229">
        <f>O102*H102</f>
        <v>0</v>
      </c>
      <c r="Q102" s="229">
        <v>0.018380000000000001</v>
      </c>
      <c r="R102" s="229">
        <f>Q102*H102</f>
        <v>7.5123471200000003</v>
      </c>
      <c r="S102" s="229">
        <v>0</v>
      </c>
      <c r="T102" s="23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155</v>
      </c>
      <c r="AT102" s="231" t="s">
        <v>131</v>
      </c>
      <c r="AU102" s="231" t="s">
        <v>135</v>
      </c>
      <c r="AY102" s="18" t="s">
        <v>128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8" t="s">
        <v>135</v>
      </c>
      <c r="BK102" s="232">
        <f>ROUND(I102*H102,2)</f>
        <v>0</v>
      </c>
      <c r="BL102" s="18" t="s">
        <v>155</v>
      </c>
      <c r="BM102" s="231" t="s">
        <v>192</v>
      </c>
    </row>
    <row r="103" s="13" customFormat="1">
      <c r="A103" s="13"/>
      <c r="B103" s="240"/>
      <c r="C103" s="241"/>
      <c r="D103" s="242" t="s">
        <v>193</v>
      </c>
      <c r="E103" s="243" t="s">
        <v>32</v>
      </c>
      <c r="F103" s="244" t="s">
        <v>194</v>
      </c>
      <c r="G103" s="241"/>
      <c r="H103" s="245">
        <v>122.904</v>
      </c>
      <c r="I103" s="246"/>
      <c r="J103" s="241"/>
      <c r="K103" s="241"/>
      <c r="L103" s="247"/>
      <c r="M103" s="248"/>
      <c r="N103" s="249"/>
      <c r="O103" s="249"/>
      <c r="P103" s="249"/>
      <c r="Q103" s="249"/>
      <c r="R103" s="249"/>
      <c r="S103" s="249"/>
      <c r="T103" s="25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1" t="s">
        <v>193</v>
      </c>
      <c r="AU103" s="251" t="s">
        <v>135</v>
      </c>
      <c r="AV103" s="13" t="s">
        <v>135</v>
      </c>
      <c r="AW103" s="13" t="s">
        <v>40</v>
      </c>
      <c r="AX103" s="13" t="s">
        <v>78</v>
      </c>
      <c r="AY103" s="251" t="s">
        <v>128</v>
      </c>
    </row>
    <row r="104" s="13" customFormat="1">
      <c r="A104" s="13"/>
      <c r="B104" s="240"/>
      <c r="C104" s="241"/>
      <c r="D104" s="242" t="s">
        <v>193</v>
      </c>
      <c r="E104" s="243" t="s">
        <v>32</v>
      </c>
      <c r="F104" s="244" t="s">
        <v>195</v>
      </c>
      <c r="G104" s="241"/>
      <c r="H104" s="245">
        <v>58.536000000000001</v>
      </c>
      <c r="I104" s="246"/>
      <c r="J104" s="241"/>
      <c r="K104" s="241"/>
      <c r="L104" s="247"/>
      <c r="M104" s="248"/>
      <c r="N104" s="249"/>
      <c r="O104" s="249"/>
      <c r="P104" s="249"/>
      <c r="Q104" s="249"/>
      <c r="R104" s="249"/>
      <c r="S104" s="249"/>
      <c r="T104" s="250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1" t="s">
        <v>193</v>
      </c>
      <c r="AU104" s="251" t="s">
        <v>135</v>
      </c>
      <c r="AV104" s="13" t="s">
        <v>135</v>
      </c>
      <c r="AW104" s="13" t="s">
        <v>40</v>
      </c>
      <c r="AX104" s="13" t="s">
        <v>78</v>
      </c>
      <c r="AY104" s="251" t="s">
        <v>128</v>
      </c>
    </row>
    <row r="105" s="13" customFormat="1">
      <c r="A105" s="13"/>
      <c r="B105" s="240"/>
      <c r="C105" s="241"/>
      <c r="D105" s="242" t="s">
        <v>193</v>
      </c>
      <c r="E105" s="243" t="s">
        <v>32</v>
      </c>
      <c r="F105" s="244" t="s">
        <v>196</v>
      </c>
      <c r="G105" s="241"/>
      <c r="H105" s="245">
        <v>-19.199999999999999</v>
      </c>
      <c r="I105" s="246"/>
      <c r="J105" s="241"/>
      <c r="K105" s="241"/>
      <c r="L105" s="247"/>
      <c r="M105" s="248"/>
      <c r="N105" s="249"/>
      <c r="O105" s="249"/>
      <c r="P105" s="249"/>
      <c r="Q105" s="249"/>
      <c r="R105" s="249"/>
      <c r="S105" s="249"/>
      <c r="T105" s="25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1" t="s">
        <v>193</v>
      </c>
      <c r="AU105" s="251" t="s">
        <v>135</v>
      </c>
      <c r="AV105" s="13" t="s">
        <v>135</v>
      </c>
      <c r="AW105" s="13" t="s">
        <v>40</v>
      </c>
      <c r="AX105" s="13" t="s">
        <v>78</v>
      </c>
      <c r="AY105" s="251" t="s">
        <v>128</v>
      </c>
    </row>
    <row r="106" s="13" customFormat="1">
      <c r="A106" s="13"/>
      <c r="B106" s="240"/>
      <c r="C106" s="241"/>
      <c r="D106" s="242" t="s">
        <v>193</v>
      </c>
      <c r="E106" s="243" t="s">
        <v>32</v>
      </c>
      <c r="F106" s="244" t="s">
        <v>197</v>
      </c>
      <c r="G106" s="241"/>
      <c r="H106" s="245">
        <v>82.296000000000006</v>
      </c>
      <c r="I106" s="246"/>
      <c r="J106" s="241"/>
      <c r="K106" s="241"/>
      <c r="L106" s="247"/>
      <c r="M106" s="248"/>
      <c r="N106" s="249"/>
      <c r="O106" s="249"/>
      <c r="P106" s="249"/>
      <c r="Q106" s="249"/>
      <c r="R106" s="249"/>
      <c r="S106" s="249"/>
      <c r="T106" s="250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1" t="s">
        <v>193</v>
      </c>
      <c r="AU106" s="251" t="s">
        <v>135</v>
      </c>
      <c r="AV106" s="13" t="s">
        <v>135</v>
      </c>
      <c r="AW106" s="13" t="s">
        <v>40</v>
      </c>
      <c r="AX106" s="13" t="s">
        <v>78</v>
      </c>
      <c r="AY106" s="251" t="s">
        <v>128</v>
      </c>
    </row>
    <row r="107" s="13" customFormat="1">
      <c r="A107" s="13"/>
      <c r="B107" s="240"/>
      <c r="C107" s="241"/>
      <c r="D107" s="242" t="s">
        <v>193</v>
      </c>
      <c r="E107" s="243" t="s">
        <v>32</v>
      </c>
      <c r="F107" s="244" t="s">
        <v>198</v>
      </c>
      <c r="G107" s="241"/>
      <c r="H107" s="245">
        <v>-33.600000000000001</v>
      </c>
      <c r="I107" s="246"/>
      <c r="J107" s="241"/>
      <c r="K107" s="241"/>
      <c r="L107" s="247"/>
      <c r="M107" s="248"/>
      <c r="N107" s="249"/>
      <c r="O107" s="249"/>
      <c r="P107" s="249"/>
      <c r="Q107" s="249"/>
      <c r="R107" s="249"/>
      <c r="S107" s="249"/>
      <c r="T107" s="250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1" t="s">
        <v>193</v>
      </c>
      <c r="AU107" s="251" t="s">
        <v>135</v>
      </c>
      <c r="AV107" s="13" t="s">
        <v>135</v>
      </c>
      <c r="AW107" s="13" t="s">
        <v>40</v>
      </c>
      <c r="AX107" s="13" t="s">
        <v>78</v>
      </c>
      <c r="AY107" s="251" t="s">
        <v>128</v>
      </c>
    </row>
    <row r="108" s="13" customFormat="1">
      <c r="A108" s="13"/>
      <c r="B108" s="240"/>
      <c r="C108" s="241"/>
      <c r="D108" s="242" t="s">
        <v>193</v>
      </c>
      <c r="E108" s="243" t="s">
        <v>32</v>
      </c>
      <c r="F108" s="244" t="s">
        <v>199</v>
      </c>
      <c r="G108" s="241"/>
      <c r="H108" s="245">
        <v>21.335999999999999</v>
      </c>
      <c r="I108" s="246"/>
      <c r="J108" s="241"/>
      <c r="K108" s="241"/>
      <c r="L108" s="247"/>
      <c r="M108" s="248"/>
      <c r="N108" s="249"/>
      <c r="O108" s="249"/>
      <c r="P108" s="249"/>
      <c r="Q108" s="249"/>
      <c r="R108" s="249"/>
      <c r="S108" s="249"/>
      <c r="T108" s="25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1" t="s">
        <v>193</v>
      </c>
      <c r="AU108" s="251" t="s">
        <v>135</v>
      </c>
      <c r="AV108" s="13" t="s">
        <v>135</v>
      </c>
      <c r="AW108" s="13" t="s">
        <v>40</v>
      </c>
      <c r="AX108" s="13" t="s">
        <v>78</v>
      </c>
      <c r="AY108" s="251" t="s">
        <v>128</v>
      </c>
    </row>
    <row r="109" s="13" customFormat="1">
      <c r="A109" s="13"/>
      <c r="B109" s="240"/>
      <c r="C109" s="241"/>
      <c r="D109" s="242" t="s">
        <v>193</v>
      </c>
      <c r="E109" s="243" t="s">
        <v>32</v>
      </c>
      <c r="F109" s="244" t="s">
        <v>200</v>
      </c>
      <c r="G109" s="241"/>
      <c r="H109" s="245">
        <v>110.16</v>
      </c>
      <c r="I109" s="246"/>
      <c r="J109" s="241"/>
      <c r="K109" s="241"/>
      <c r="L109" s="247"/>
      <c r="M109" s="248"/>
      <c r="N109" s="249"/>
      <c r="O109" s="249"/>
      <c r="P109" s="249"/>
      <c r="Q109" s="249"/>
      <c r="R109" s="249"/>
      <c r="S109" s="249"/>
      <c r="T109" s="25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1" t="s">
        <v>193</v>
      </c>
      <c r="AU109" s="251" t="s">
        <v>135</v>
      </c>
      <c r="AV109" s="13" t="s">
        <v>135</v>
      </c>
      <c r="AW109" s="13" t="s">
        <v>40</v>
      </c>
      <c r="AX109" s="13" t="s">
        <v>78</v>
      </c>
      <c r="AY109" s="251" t="s">
        <v>128</v>
      </c>
    </row>
    <row r="110" s="13" customFormat="1">
      <c r="A110" s="13"/>
      <c r="B110" s="240"/>
      <c r="C110" s="241"/>
      <c r="D110" s="242" t="s">
        <v>193</v>
      </c>
      <c r="E110" s="243" t="s">
        <v>32</v>
      </c>
      <c r="F110" s="244" t="s">
        <v>201</v>
      </c>
      <c r="G110" s="241"/>
      <c r="H110" s="245">
        <v>-12.800000000000001</v>
      </c>
      <c r="I110" s="246"/>
      <c r="J110" s="241"/>
      <c r="K110" s="241"/>
      <c r="L110" s="247"/>
      <c r="M110" s="248"/>
      <c r="N110" s="249"/>
      <c r="O110" s="249"/>
      <c r="P110" s="249"/>
      <c r="Q110" s="249"/>
      <c r="R110" s="249"/>
      <c r="S110" s="249"/>
      <c r="T110" s="25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1" t="s">
        <v>193</v>
      </c>
      <c r="AU110" s="251" t="s">
        <v>135</v>
      </c>
      <c r="AV110" s="13" t="s">
        <v>135</v>
      </c>
      <c r="AW110" s="13" t="s">
        <v>40</v>
      </c>
      <c r="AX110" s="13" t="s">
        <v>78</v>
      </c>
      <c r="AY110" s="251" t="s">
        <v>128</v>
      </c>
    </row>
    <row r="111" s="13" customFormat="1">
      <c r="A111" s="13"/>
      <c r="B111" s="240"/>
      <c r="C111" s="241"/>
      <c r="D111" s="242" t="s">
        <v>193</v>
      </c>
      <c r="E111" s="243" t="s">
        <v>32</v>
      </c>
      <c r="F111" s="244" t="s">
        <v>202</v>
      </c>
      <c r="G111" s="241"/>
      <c r="H111" s="245">
        <v>18.792000000000002</v>
      </c>
      <c r="I111" s="246"/>
      <c r="J111" s="241"/>
      <c r="K111" s="241"/>
      <c r="L111" s="247"/>
      <c r="M111" s="248"/>
      <c r="N111" s="249"/>
      <c r="O111" s="249"/>
      <c r="P111" s="249"/>
      <c r="Q111" s="249"/>
      <c r="R111" s="249"/>
      <c r="S111" s="249"/>
      <c r="T111" s="25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1" t="s">
        <v>193</v>
      </c>
      <c r="AU111" s="251" t="s">
        <v>135</v>
      </c>
      <c r="AV111" s="13" t="s">
        <v>135</v>
      </c>
      <c r="AW111" s="13" t="s">
        <v>40</v>
      </c>
      <c r="AX111" s="13" t="s">
        <v>78</v>
      </c>
      <c r="AY111" s="251" t="s">
        <v>128</v>
      </c>
    </row>
    <row r="112" s="13" customFormat="1">
      <c r="A112" s="13"/>
      <c r="B112" s="240"/>
      <c r="C112" s="241"/>
      <c r="D112" s="242" t="s">
        <v>193</v>
      </c>
      <c r="E112" s="243" t="s">
        <v>32</v>
      </c>
      <c r="F112" s="244" t="s">
        <v>203</v>
      </c>
      <c r="G112" s="241"/>
      <c r="H112" s="245">
        <v>21.059999999999999</v>
      </c>
      <c r="I112" s="246"/>
      <c r="J112" s="241"/>
      <c r="K112" s="241"/>
      <c r="L112" s="247"/>
      <c r="M112" s="248"/>
      <c r="N112" s="249"/>
      <c r="O112" s="249"/>
      <c r="P112" s="249"/>
      <c r="Q112" s="249"/>
      <c r="R112" s="249"/>
      <c r="S112" s="249"/>
      <c r="T112" s="25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1" t="s">
        <v>193</v>
      </c>
      <c r="AU112" s="251" t="s">
        <v>135</v>
      </c>
      <c r="AV112" s="13" t="s">
        <v>135</v>
      </c>
      <c r="AW112" s="13" t="s">
        <v>40</v>
      </c>
      <c r="AX112" s="13" t="s">
        <v>78</v>
      </c>
      <c r="AY112" s="251" t="s">
        <v>128</v>
      </c>
    </row>
    <row r="113" s="13" customFormat="1">
      <c r="A113" s="13"/>
      <c r="B113" s="240"/>
      <c r="C113" s="241"/>
      <c r="D113" s="242" t="s">
        <v>193</v>
      </c>
      <c r="E113" s="243" t="s">
        <v>32</v>
      </c>
      <c r="F113" s="244" t="s">
        <v>204</v>
      </c>
      <c r="G113" s="241"/>
      <c r="H113" s="245">
        <v>19.440000000000001</v>
      </c>
      <c r="I113" s="246"/>
      <c r="J113" s="241"/>
      <c r="K113" s="241"/>
      <c r="L113" s="247"/>
      <c r="M113" s="248"/>
      <c r="N113" s="249"/>
      <c r="O113" s="249"/>
      <c r="P113" s="249"/>
      <c r="Q113" s="249"/>
      <c r="R113" s="249"/>
      <c r="S113" s="249"/>
      <c r="T113" s="25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51" t="s">
        <v>193</v>
      </c>
      <c r="AU113" s="251" t="s">
        <v>135</v>
      </c>
      <c r="AV113" s="13" t="s">
        <v>135</v>
      </c>
      <c r="AW113" s="13" t="s">
        <v>40</v>
      </c>
      <c r="AX113" s="13" t="s">
        <v>78</v>
      </c>
      <c r="AY113" s="251" t="s">
        <v>128</v>
      </c>
    </row>
    <row r="114" s="13" customFormat="1">
      <c r="A114" s="13"/>
      <c r="B114" s="240"/>
      <c r="C114" s="241"/>
      <c r="D114" s="242" t="s">
        <v>193</v>
      </c>
      <c r="E114" s="243" t="s">
        <v>32</v>
      </c>
      <c r="F114" s="244" t="s">
        <v>205</v>
      </c>
      <c r="G114" s="241"/>
      <c r="H114" s="245">
        <v>19.800000000000001</v>
      </c>
      <c r="I114" s="246"/>
      <c r="J114" s="241"/>
      <c r="K114" s="241"/>
      <c r="L114" s="247"/>
      <c r="M114" s="248"/>
      <c r="N114" s="249"/>
      <c r="O114" s="249"/>
      <c r="P114" s="249"/>
      <c r="Q114" s="249"/>
      <c r="R114" s="249"/>
      <c r="S114" s="249"/>
      <c r="T114" s="25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1" t="s">
        <v>193</v>
      </c>
      <c r="AU114" s="251" t="s">
        <v>135</v>
      </c>
      <c r="AV114" s="13" t="s">
        <v>135</v>
      </c>
      <c r="AW114" s="13" t="s">
        <v>40</v>
      </c>
      <c r="AX114" s="13" t="s">
        <v>78</v>
      </c>
      <c r="AY114" s="251" t="s">
        <v>128</v>
      </c>
    </row>
    <row r="115" s="14" customFormat="1">
      <c r="A115" s="14"/>
      <c r="B115" s="252"/>
      <c r="C115" s="253"/>
      <c r="D115" s="242" t="s">
        <v>193</v>
      </c>
      <c r="E115" s="254" t="s">
        <v>32</v>
      </c>
      <c r="F115" s="255" t="s">
        <v>206</v>
      </c>
      <c r="G115" s="253"/>
      <c r="H115" s="256">
        <v>408.72399999999999</v>
      </c>
      <c r="I115" s="257"/>
      <c r="J115" s="253"/>
      <c r="K115" s="253"/>
      <c r="L115" s="258"/>
      <c r="M115" s="259"/>
      <c r="N115" s="260"/>
      <c r="O115" s="260"/>
      <c r="P115" s="260"/>
      <c r="Q115" s="260"/>
      <c r="R115" s="260"/>
      <c r="S115" s="260"/>
      <c r="T115" s="26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2" t="s">
        <v>193</v>
      </c>
      <c r="AU115" s="262" t="s">
        <v>135</v>
      </c>
      <c r="AV115" s="14" t="s">
        <v>155</v>
      </c>
      <c r="AW115" s="14" t="s">
        <v>40</v>
      </c>
      <c r="AX115" s="14" t="s">
        <v>21</v>
      </c>
      <c r="AY115" s="262" t="s">
        <v>128</v>
      </c>
    </row>
    <row r="116" s="2" customFormat="1" ht="24" customHeight="1">
      <c r="A116" s="40"/>
      <c r="B116" s="41"/>
      <c r="C116" s="220" t="s">
        <v>155</v>
      </c>
      <c r="D116" s="220" t="s">
        <v>131</v>
      </c>
      <c r="E116" s="221" t="s">
        <v>207</v>
      </c>
      <c r="F116" s="222" t="s">
        <v>208</v>
      </c>
      <c r="G116" s="223" t="s">
        <v>133</v>
      </c>
      <c r="H116" s="224">
        <v>24</v>
      </c>
      <c r="I116" s="225"/>
      <c r="J116" s="226">
        <f>ROUND(I116*H116,2)</f>
        <v>0</v>
      </c>
      <c r="K116" s="222" t="s">
        <v>147</v>
      </c>
      <c r="L116" s="46"/>
      <c r="M116" s="227" t="s">
        <v>32</v>
      </c>
      <c r="N116" s="228" t="s">
        <v>50</v>
      </c>
      <c r="O116" s="86"/>
      <c r="P116" s="229">
        <f>O116*H116</f>
        <v>0</v>
      </c>
      <c r="Q116" s="229">
        <v>0.016979999999999999</v>
      </c>
      <c r="R116" s="229">
        <f>Q116*H116</f>
        <v>0.40751999999999999</v>
      </c>
      <c r="S116" s="229">
        <v>0</v>
      </c>
      <c r="T116" s="23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1" t="s">
        <v>155</v>
      </c>
      <c r="AT116" s="231" t="s">
        <v>131</v>
      </c>
      <c r="AU116" s="231" t="s">
        <v>135</v>
      </c>
      <c r="AY116" s="18" t="s">
        <v>128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8" t="s">
        <v>135</v>
      </c>
      <c r="BK116" s="232">
        <f>ROUND(I116*H116,2)</f>
        <v>0</v>
      </c>
      <c r="BL116" s="18" t="s">
        <v>155</v>
      </c>
      <c r="BM116" s="231" t="s">
        <v>209</v>
      </c>
    </row>
    <row r="117" s="2" customFormat="1" ht="16.5" customHeight="1">
      <c r="A117" s="40"/>
      <c r="B117" s="41"/>
      <c r="C117" s="263" t="s">
        <v>127</v>
      </c>
      <c r="D117" s="263" t="s">
        <v>210</v>
      </c>
      <c r="E117" s="264" t="s">
        <v>211</v>
      </c>
      <c r="F117" s="265" t="s">
        <v>212</v>
      </c>
      <c r="G117" s="266" t="s">
        <v>133</v>
      </c>
      <c r="H117" s="267">
        <v>24</v>
      </c>
      <c r="I117" s="268"/>
      <c r="J117" s="269">
        <f>ROUND(I117*H117,2)</f>
        <v>0</v>
      </c>
      <c r="K117" s="265" t="s">
        <v>147</v>
      </c>
      <c r="L117" s="270"/>
      <c r="M117" s="271" t="s">
        <v>32</v>
      </c>
      <c r="N117" s="272" t="s">
        <v>50</v>
      </c>
      <c r="O117" s="86"/>
      <c r="P117" s="229">
        <f>O117*H117</f>
        <v>0</v>
      </c>
      <c r="Q117" s="229">
        <v>0.010789999999999999</v>
      </c>
      <c r="R117" s="229">
        <f>Q117*H117</f>
        <v>0.25895999999999997</v>
      </c>
      <c r="S117" s="229">
        <v>0</v>
      </c>
      <c r="T117" s="23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1" t="s">
        <v>213</v>
      </c>
      <c r="AT117" s="231" t="s">
        <v>210</v>
      </c>
      <c r="AU117" s="231" t="s">
        <v>135</v>
      </c>
      <c r="AY117" s="18" t="s">
        <v>128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18" t="s">
        <v>135</v>
      </c>
      <c r="BK117" s="232">
        <f>ROUND(I117*H117,2)</f>
        <v>0</v>
      </c>
      <c r="BL117" s="18" t="s">
        <v>155</v>
      </c>
      <c r="BM117" s="231" t="s">
        <v>214</v>
      </c>
    </row>
    <row r="118" s="12" customFormat="1" ht="22.8" customHeight="1">
      <c r="A118" s="12"/>
      <c r="B118" s="204"/>
      <c r="C118" s="205"/>
      <c r="D118" s="206" t="s">
        <v>77</v>
      </c>
      <c r="E118" s="218" t="s">
        <v>215</v>
      </c>
      <c r="F118" s="218" t="s">
        <v>216</v>
      </c>
      <c r="G118" s="205"/>
      <c r="H118" s="205"/>
      <c r="I118" s="208"/>
      <c r="J118" s="219">
        <f>BK118</f>
        <v>0</v>
      </c>
      <c r="K118" s="205"/>
      <c r="L118" s="210"/>
      <c r="M118" s="211"/>
      <c r="N118" s="212"/>
      <c r="O118" s="212"/>
      <c r="P118" s="213">
        <f>SUM(P119:P126)</f>
        <v>0</v>
      </c>
      <c r="Q118" s="212"/>
      <c r="R118" s="213">
        <f>SUM(R119:R126)</f>
        <v>0.0029784</v>
      </c>
      <c r="S118" s="212"/>
      <c r="T118" s="214">
        <f>SUM(T119:T126)</f>
        <v>9.0777599999999996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5" t="s">
        <v>21</v>
      </c>
      <c r="AT118" s="216" t="s">
        <v>77</v>
      </c>
      <c r="AU118" s="216" t="s">
        <v>21</v>
      </c>
      <c r="AY118" s="215" t="s">
        <v>128</v>
      </c>
      <c r="BK118" s="217">
        <f>SUM(BK119:BK126)</f>
        <v>0</v>
      </c>
    </row>
    <row r="119" s="2" customFormat="1" ht="16.5" customHeight="1">
      <c r="A119" s="40"/>
      <c r="B119" s="41"/>
      <c r="C119" s="220" t="s">
        <v>184</v>
      </c>
      <c r="D119" s="220" t="s">
        <v>131</v>
      </c>
      <c r="E119" s="221" t="s">
        <v>217</v>
      </c>
      <c r="F119" s="222" t="s">
        <v>218</v>
      </c>
      <c r="G119" s="223" t="s">
        <v>188</v>
      </c>
      <c r="H119" s="224">
        <v>297.83999999999997</v>
      </c>
      <c r="I119" s="225"/>
      <c r="J119" s="226">
        <f>ROUND(I119*H119,2)</f>
        <v>0</v>
      </c>
      <c r="K119" s="222" t="s">
        <v>32</v>
      </c>
      <c r="L119" s="46"/>
      <c r="M119" s="227" t="s">
        <v>32</v>
      </c>
      <c r="N119" s="228" t="s">
        <v>50</v>
      </c>
      <c r="O119" s="8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155</v>
      </c>
      <c r="AT119" s="231" t="s">
        <v>131</v>
      </c>
      <c r="AU119" s="231" t="s">
        <v>135</v>
      </c>
      <c r="AY119" s="18" t="s">
        <v>128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135</v>
      </c>
      <c r="BK119" s="232">
        <f>ROUND(I119*H119,2)</f>
        <v>0</v>
      </c>
      <c r="BL119" s="18" t="s">
        <v>155</v>
      </c>
      <c r="BM119" s="231" t="s">
        <v>219</v>
      </c>
    </row>
    <row r="120" s="13" customFormat="1">
      <c r="A120" s="13"/>
      <c r="B120" s="240"/>
      <c r="C120" s="241"/>
      <c r="D120" s="242" t="s">
        <v>193</v>
      </c>
      <c r="E120" s="243" t="s">
        <v>32</v>
      </c>
      <c r="F120" s="244" t="s">
        <v>220</v>
      </c>
      <c r="G120" s="241"/>
      <c r="H120" s="245">
        <v>73.712000000000003</v>
      </c>
      <c r="I120" s="246"/>
      <c r="J120" s="241"/>
      <c r="K120" s="241"/>
      <c r="L120" s="247"/>
      <c r="M120" s="248"/>
      <c r="N120" s="249"/>
      <c r="O120" s="249"/>
      <c r="P120" s="249"/>
      <c r="Q120" s="249"/>
      <c r="R120" s="249"/>
      <c r="S120" s="249"/>
      <c r="T120" s="25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1" t="s">
        <v>193</v>
      </c>
      <c r="AU120" s="251" t="s">
        <v>135</v>
      </c>
      <c r="AV120" s="13" t="s">
        <v>135</v>
      </c>
      <c r="AW120" s="13" t="s">
        <v>40</v>
      </c>
      <c r="AX120" s="13" t="s">
        <v>78</v>
      </c>
      <c r="AY120" s="251" t="s">
        <v>128</v>
      </c>
    </row>
    <row r="121" s="13" customFormat="1">
      <c r="A121" s="13"/>
      <c r="B121" s="240"/>
      <c r="C121" s="241"/>
      <c r="D121" s="242" t="s">
        <v>193</v>
      </c>
      <c r="E121" s="243" t="s">
        <v>32</v>
      </c>
      <c r="F121" s="244" t="s">
        <v>221</v>
      </c>
      <c r="G121" s="241"/>
      <c r="H121" s="245">
        <v>154.768</v>
      </c>
      <c r="I121" s="246"/>
      <c r="J121" s="241"/>
      <c r="K121" s="241"/>
      <c r="L121" s="247"/>
      <c r="M121" s="248"/>
      <c r="N121" s="249"/>
      <c r="O121" s="249"/>
      <c r="P121" s="249"/>
      <c r="Q121" s="249"/>
      <c r="R121" s="249"/>
      <c r="S121" s="249"/>
      <c r="T121" s="25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1" t="s">
        <v>193</v>
      </c>
      <c r="AU121" s="251" t="s">
        <v>135</v>
      </c>
      <c r="AV121" s="13" t="s">
        <v>135</v>
      </c>
      <c r="AW121" s="13" t="s">
        <v>40</v>
      </c>
      <c r="AX121" s="13" t="s">
        <v>78</v>
      </c>
      <c r="AY121" s="251" t="s">
        <v>128</v>
      </c>
    </row>
    <row r="122" s="13" customFormat="1">
      <c r="A122" s="13"/>
      <c r="B122" s="240"/>
      <c r="C122" s="241"/>
      <c r="D122" s="242" t="s">
        <v>193</v>
      </c>
      <c r="E122" s="243" t="s">
        <v>32</v>
      </c>
      <c r="F122" s="244" t="s">
        <v>222</v>
      </c>
      <c r="G122" s="241"/>
      <c r="H122" s="245">
        <v>69.359999999999999</v>
      </c>
      <c r="I122" s="246"/>
      <c r="J122" s="241"/>
      <c r="K122" s="241"/>
      <c r="L122" s="247"/>
      <c r="M122" s="248"/>
      <c r="N122" s="249"/>
      <c r="O122" s="249"/>
      <c r="P122" s="249"/>
      <c r="Q122" s="249"/>
      <c r="R122" s="249"/>
      <c r="S122" s="249"/>
      <c r="T122" s="250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1" t="s">
        <v>193</v>
      </c>
      <c r="AU122" s="251" t="s">
        <v>135</v>
      </c>
      <c r="AV122" s="13" t="s">
        <v>135</v>
      </c>
      <c r="AW122" s="13" t="s">
        <v>40</v>
      </c>
      <c r="AX122" s="13" t="s">
        <v>78</v>
      </c>
      <c r="AY122" s="251" t="s">
        <v>128</v>
      </c>
    </row>
    <row r="123" s="14" customFormat="1">
      <c r="A123" s="14"/>
      <c r="B123" s="252"/>
      <c r="C123" s="253"/>
      <c r="D123" s="242" t="s">
        <v>193</v>
      </c>
      <c r="E123" s="254" t="s">
        <v>32</v>
      </c>
      <c r="F123" s="255" t="s">
        <v>206</v>
      </c>
      <c r="G123" s="253"/>
      <c r="H123" s="256">
        <v>297.83999999999997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2" t="s">
        <v>193</v>
      </c>
      <c r="AU123" s="262" t="s">
        <v>135</v>
      </c>
      <c r="AV123" s="14" t="s">
        <v>155</v>
      </c>
      <c r="AW123" s="14" t="s">
        <v>40</v>
      </c>
      <c r="AX123" s="14" t="s">
        <v>21</v>
      </c>
      <c r="AY123" s="262" t="s">
        <v>128</v>
      </c>
    </row>
    <row r="124" s="2" customFormat="1" ht="16.5" customHeight="1">
      <c r="A124" s="40"/>
      <c r="B124" s="41"/>
      <c r="C124" s="220" t="s">
        <v>223</v>
      </c>
      <c r="D124" s="220" t="s">
        <v>131</v>
      </c>
      <c r="E124" s="221" t="s">
        <v>224</v>
      </c>
      <c r="F124" s="222" t="s">
        <v>225</v>
      </c>
      <c r="G124" s="223" t="s">
        <v>188</v>
      </c>
      <c r="H124" s="224">
        <v>297.83999999999997</v>
      </c>
      <c r="I124" s="225"/>
      <c r="J124" s="226">
        <f>ROUND(I124*H124,2)</f>
        <v>0</v>
      </c>
      <c r="K124" s="222" t="s">
        <v>32</v>
      </c>
      <c r="L124" s="46"/>
      <c r="M124" s="227" t="s">
        <v>32</v>
      </c>
      <c r="N124" s="228" t="s">
        <v>50</v>
      </c>
      <c r="O124" s="86"/>
      <c r="P124" s="229">
        <f>O124*H124</f>
        <v>0</v>
      </c>
      <c r="Q124" s="229">
        <v>1.0000000000000001E-05</v>
      </c>
      <c r="R124" s="229">
        <f>Q124*H124</f>
        <v>0.0029784</v>
      </c>
      <c r="S124" s="229">
        <v>0</v>
      </c>
      <c r="T124" s="23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1" t="s">
        <v>155</v>
      </c>
      <c r="AT124" s="231" t="s">
        <v>131</v>
      </c>
      <c r="AU124" s="231" t="s">
        <v>135</v>
      </c>
      <c r="AY124" s="18" t="s">
        <v>128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135</v>
      </c>
      <c r="BK124" s="232">
        <f>ROUND(I124*H124,2)</f>
        <v>0</v>
      </c>
      <c r="BL124" s="18" t="s">
        <v>155</v>
      </c>
      <c r="BM124" s="231" t="s">
        <v>226</v>
      </c>
    </row>
    <row r="125" s="2" customFormat="1" ht="24" customHeight="1">
      <c r="A125" s="40"/>
      <c r="B125" s="41"/>
      <c r="C125" s="220" t="s">
        <v>213</v>
      </c>
      <c r="D125" s="220" t="s">
        <v>131</v>
      </c>
      <c r="E125" s="221" t="s">
        <v>227</v>
      </c>
      <c r="F125" s="222" t="s">
        <v>228</v>
      </c>
      <c r="G125" s="223" t="s">
        <v>188</v>
      </c>
      <c r="H125" s="224">
        <v>37.823999999999998</v>
      </c>
      <c r="I125" s="225"/>
      <c r="J125" s="226">
        <f>ROUND(I125*H125,2)</f>
        <v>0</v>
      </c>
      <c r="K125" s="222" t="s">
        <v>147</v>
      </c>
      <c r="L125" s="46"/>
      <c r="M125" s="227" t="s">
        <v>32</v>
      </c>
      <c r="N125" s="228" t="s">
        <v>50</v>
      </c>
      <c r="O125" s="86"/>
      <c r="P125" s="229">
        <f>O125*H125</f>
        <v>0</v>
      </c>
      <c r="Q125" s="229">
        <v>0</v>
      </c>
      <c r="R125" s="229">
        <f>Q125*H125</f>
        <v>0</v>
      </c>
      <c r="S125" s="229">
        <v>0.23999999999999999</v>
      </c>
      <c r="T125" s="230">
        <f>S125*H125</f>
        <v>9.0777599999999996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1" t="s">
        <v>229</v>
      </c>
      <c r="AT125" s="231" t="s">
        <v>131</v>
      </c>
      <c r="AU125" s="231" t="s">
        <v>135</v>
      </c>
      <c r="AY125" s="18" t="s">
        <v>128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135</v>
      </c>
      <c r="BK125" s="232">
        <f>ROUND(I125*H125,2)</f>
        <v>0</v>
      </c>
      <c r="BL125" s="18" t="s">
        <v>229</v>
      </c>
      <c r="BM125" s="231" t="s">
        <v>230</v>
      </c>
    </row>
    <row r="126" s="13" customFormat="1">
      <c r="A126" s="13"/>
      <c r="B126" s="240"/>
      <c r="C126" s="241"/>
      <c r="D126" s="242" t="s">
        <v>193</v>
      </c>
      <c r="E126" s="243" t="s">
        <v>32</v>
      </c>
      <c r="F126" s="244" t="s">
        <v>231</v>
      </c>
      <c r="G126" s="241"/>
      <c r="H126" s="245">
        <v>37.823999999999998</v>
      </c>
      <c r="I126" s="246"/>
      <c r="J126" s="241"/>
      <c r="K126" s="241"/>
      <c r="L126" s="247"/>
      <c r="M126" s="248"/>
      <c r="N126" s="249"/>
      <c r="O126" s="249"/>
      <c r="P126" s="249"/>
      <c r="Q126" s="249"/>
      <c r="R126" s="249"/>
      <c r="S126" s="249"/>
      <c r="T126" s="25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1" t="s">
        <v>193</v>
      </c>
      <c r="AU126" s="251" t="s">
        <v>135</v>
      </c>
      <c r="AV126" s="13" t="s">
        <v>135</v>
      </c>
      <c r="AW126" s="13" t="s">
        <v>40</v>
      </c>
      <c r="AX126" s="13" t="s">
        <v>21</v>
      </c>
      <c r="AY126" s="251" t="s">
        <v>128</v>
      </c>
    </row>
    <row r="127" s="12" customFormat="1" ht="22.8" customHeight="1">
      <c r="A127" s="12"/>
      <c r="B127" s="204"/>
      <c r="C127" s="205"/>
      <c r="D127" s="206" t="s">
        <v>77</v>
      </c>
      <c r="E127" s="218" t="s">
        <v>232</v>
      </c>
      <c r="F127" s="218" t="s">
        <v>233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SUM(P128:P132)</f>
        <v>0</v>
      </c>
      <c r="Q127" s="212"/>
      <c r="R127" s="213">
        <f>SUM(R128:R132)</f>
        <v>0</v>
      </c>
      <c r="S127" s="212"/>
      <c r="T127" s="214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21</v>
      </c>
      <c r="AT127" s="216" t="s">
        <v>77</v>
      </c>
      <c r="AU127" s="216" t="s">
        <v>21</v>
      </c>
      <c r="AY127" s="215" t="s">
        <v>128</v>
      </c>
      <c r="BK127" s="217">
        <f>SUM(BK128:BK132)</f>
        <v>0</v>
      </c>
    </row>
    <row r="128" s="2" customFormat="1" ht="24" customHeight="1">
      <c r="A128" s="40"/>
      <c r="B128" s="41"/>
      <c r="C128" s="220" t="s">
        <v>215</v>
      </c>
      <c r="D128" s="220" t="s">
        <v>131</v>
      </c>
      <c r="E128" s="221" t="s">
        <v>234</v>
      </c>
      <c r="F128" s="222" t="s">
        <v>235</v>
      </c>
      <c r="G128" s="223" t="s">
        <v>236</v>
      </c>
      <c r="H128" s="224">
        <v>16.449999999999999</v>
      </c>
      <c r="I128" s="225"/>
      <c r="J128" s="226">
        <f>ROUND(I128*H128,2)</f>
        <v>0</v>
      </c>
      <c r="K128" s="222" t="s">
        <v>32</v>
      </c>
      <c r="L128" s="46"/>
      <c r="M128" s="227" t="s">
        <v>32</v>
      </c>
      <c r="N128" s="228" t="s">
        <v>50</v>
      </c>
      <c r="O128" s="8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1" t="s">
        <v>155</v>
      </c>
      <c r="AT128" s="231" t="s">
        <v>131</v>
      </c>
      <c r="AU128" s="231" t="s">
        <v>135</v>
      </c>
      <c r="AY128" s="18" t="s">
        <v>128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135</v>
      </c>
      <c r="BK128" s="232">
        <f>ROUND(I128*H128,2)</f>
        <v>0</v>
      </c>
      <c r="BL128" s="18" t="s">
        <v>155</v>
      </c>
      <c r="BM128" s="231" t="s">
        <v>237</v>
      </c>
    </row>
    <row r="129" s="2" customFormat="1" ht="16.5" customHeight="1">
      <c r="A129" s="40"/>
      <c r="B129" s="41"/>
      <c r="C129" s="220" t="s">
        <v>238</v>
      </c>
      <c r="D129" s="220" t="s">
        <v>131</v>
      </c>
      <c r="E129" s="221" t="s">
        <v>239</v>
      </c>
      <c r="F129" s="222" t="s">
        <v>240</v>
      </c>
      <c r="G129" s="223" t="s">
        <v>236</v>
      </c>
      <c r="H129" s="224">
        <v>16.449999999999999</v>
      </c>
      <c r="I129" s="225"/>
      <c r="J129" s="226">
        <f>ROUND(I129*H129,2)</f>
        <v>0</v>
      </c>
      <c r="K129" s="222" t="s">
        <v>32</v>
      </c>
      <c r="L129" s="46"/>
      <c r="M129" s="227" t="s">
        <v>32</v>
      </c>
      <c r="N129" s="228" t="s">
        <v>50</v>
      </c>
      <c r="O129" s="86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1" t="s">
        <v>155</v>
      </c>
      <c r="AT129" s="231" t="s">
        <v>131</v>
      </c>
      <c r="AU129" s="231" t="s">
        <v>135</v>
      </c>
      <c r="AY129" s="18" t="s">
        <v>128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135</v>
      </c>
      <c r="BK129" s="232">
        <f>ROUND(I129*H129,2)</f>
        <v>0</v>
      </c>
      <c r="BL129" s="18" t="s">
        <v>155</v>
      </c>
      <c r="BM129" s="231" t="s">
        <v>241</v>
      </c>
    </row>
    <row r="130" s="2" customFormat="1" ht="24" customHeight="1">
      <c r="A130" s="40"/>
      <c r="B130" s="41"/>
      <c r="C130" s="220" t="s">
        <v>242</v>
      </c>
      <c r="D130" s="220" t="s">
        <v>131</v>
      </c>
      <c r="E130" s="221" t="s">
        <v>243</v>
      </c>
      <c r="F130" s="222" t="s">
        <v>244</v>
      </c>
      <c r="G130" s="223" t="s">
        <v>236</v>
      </c>
      <c r="H130" s="224">
        <v>312.55000000000001</v>
      </c>
      <c r="I130" s="225"/>
      <c r="J130" s="226">
        <f>ROUND(I130*H130,2)</f>
        <v>0</v>
      </c>
      <c r="K130" s="222" t="s">
        <v>32</v>
      </c>
      <c r="L130" s="46"/>
      <c r="M130" s="227" t="s">
        <v>32</v>
      </c>
      <c r="N130" s="228" t="s">
        <v>50</v>
      </c>
      <c r="O130" s="8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1" t="s">
        <v>155</v>
      </c>
      <c r="AT130" s="231" t="s">
        <v>131</v>
      </c>
      <c r="AU130" s="231" t="s">
        <v>135</v>
      </c>
      <c r="AY130" s="18" t="s">
        <v>128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135</v>
      </c>
      <c r="BK130" s="232">
        <f>ROUND(I130*H130,2)</f>
        <v>0</v>
      </c>
      <c r="BL130" s="18" t="s">
        <v>155</v>
      </c>
      <c r="BM130" s="231" t="s">
        <v>245</v>
      </c>
    </row>
    <row r="131" s="13" customFormat="1">
      <c r="A131" s="13"/>
      <c r="B131" s="240"/>
      <c r="C131" s="241"/>
      <c r="D131" s="242" t="s">
        <v>193</v>
      </c>
      <c r="E131" s="243" t="s">
        <v>32</v>
      </c>
      <c r="F131" s="244" t="s">
        <v>246</v>
      </c>
      <c r="G131" s="241"/>
      <c r="H131" s="245">
        <v>312.55000000000001</v>
      </c>
      <c r="I131" s="246"/>
      <c r="J131" s="241"/>
      <c r="K131" s="241"/>
      <c r="L131" s="247"/>
      <c r="M131" s="248"/>
      <c r="N131" s="249"/>
      <c r="O131" s="249"/>
      <c r="P131" s="249"/>
      <c r="Q131" s="249"/>
      <c r="R131" s="249"/>
      <c r="S131" s="249"/>
      <c r="T131" s="25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1" t="s">
        <v>193</v>
      </c>
      <c r="AU131" s="251" t="s">
        <v>135</v>
      </c>
      <c r="AV131" s="13" t="s">
        <v>135</v>
      </c>
      <c r="AW131" s="13" t="s">
        <v>40</v>
      </c>
      <c r="AX131" s="13" t="s">
        <v>21</v>
      </c>
      <c r="AY131" s="251" t="s">
        <v>128</v>
      </c>
    </row>
    <row r="132" s="2" customFormat="1" ht="16.5" customHeight="1">
      <c r="A132" s="40"/>
      <c r="B132" s="41"/>
      <c r="C132" s="220" t="s">
        <v>247</v>
      </c>
      <c r="D132" s="220" t="s">
        <v>131</v>
      </c>
      <c r="E132" s="221" t="s">
        <v>248</v>
      </c>
      <c r="F132" s="222" t="s">
        <v>249</v>
      </c>
      <c r="G132" s="223" t="s">
        <v>236</v>
      </c>
      <c r="H132" s="224">
        <v>16.449999999999999</v>
      </c>
      <c r="I132" s="225"/>
      <c r="J132" s="226">
        <f>ROUND(I132*H132,2)</f>
        <v>0</v>
      </c>
      <c r="K132" s="222" t="s">
        <v>32</v>
      </c>
      <c r="L132" s="46"/>
      <c r="M132" s="227" t="s">
        <v>32</v>
      </c>
      <c r="N132" s="228" t="s">
        <v>50</v>
      </c>
      <c r="O132" s="8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1" t="s">
        <v>155</v>
      </c>
      <c r="AT132" s="231" t="s">
        <v>131</v>
      </c>
      <c r="AU132" s="231" t="s">
        <v>135</v>
      </c>
      <c r="AY132" s="18" t="s">
        <v>128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135</v>
      </c>
      <c r="BK132" s="232">
        <f>ROUND(I132*H132,2)</f>
        <v>0</v>
      </c>
      <c r="BL132" s="18" t="s">
        <v>155</v>
      </c>
      <c r="BM132" s="231" t="s">
        <v>250</v>
      </c>
    </row>
    <row r="133" s="12" customFormat="1" ht="22.8" customHeight="1">
      <c r="A133" s="12"/>
      <c r="B133" s="204"/>
      <c r="C133" s="205"/>
      <c r="D133" s="206" t="s">
        <v>77</v>
      </c>
      <c r="E133" s="218" t="s">
        <v>251</v>
      </c>
      <c r="F133" s="218" t="s">
        <v>252</v>
      </c>
      <c r="G133" s="205"/>
      <c r="H133" s="205"/>
      <c r="I133" s="208"/>
      <c r="J133" s="219">
        <f>BK133</f>
        <v>0</v>
      </c>
      <c r="K133" s="205"/>
      <c r="L133" s="210"/>
      <c r="M133" s="211"/>
      <c r="N133" s="212"/>
      <c r="O133" s="212"/>
      <c r="P133" s="213">
        <f>P134</f>
        <v>0</v>
      </c>
      <c r="Q133" s="212"/>
      <c r="R133" s="213">
        <f>R134</f>
        <v>0</v>
      </c>
      <c r="S133" s="212"/>
      <c r="T133" s="214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21</v>
      </c>
      <c r="AT133" s="216" t="s">
        <v>77</v>
      </c>
      <c r="AU133" s="216" t="s">
        <v>21</v>
      </c>
      <c r="AY133" s="215" t="s">
        <v>128</v>
      </c>
      <c r="BK133" s="217">
        <f>BK134</f>
        <v>0</v>
      </c>
    </row>
    <row r="134" s="2" customFormat="1" ht="24" customHeight="1">
      <c r="A134" s="40"/>
      <c r="B134" s="41"/>
      <c r="C134" s="220" t="s">
        <v>253</v>
      </c>
      <c r="D134" s="220" t="s">
        <v>131</v>
      </c>
      <c r="E134" s="221" t="s">
        <v>254</v>
      </c>
      <c r="F134" s="222" t="s">
        <v>255</v>
      </c>
      <c r="G134" s="223" t="s">
        <v>236</v>
      </c>
      <c r="H134" s="224">
        <v>9.9060000000000006</v>
      </c>
      <c r="I134" s="225"/>
      <c r="J134" s="226">
        <f>ROUND(I134*H134,2)</f>
        <v>0</v>
      </c>
      <c r="K134" s="222" t="s">
        <v>32</v>
      </c>
      <c r="L134" s="46"/>
      <c r="M134" s="227" t="s">
        <v>32</v>
      </c>
      <c r="N134" s="228" t="s">
        <v>50</v>
      </c>
      <c r="O134" s="8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1" t="s">
        <v>155</v>
      </c>
      <c r="AT134" s="231" t="s">
        <v>131</v>
      </c>
      <c r="AU134" s="231" t="s">
        <v>135</v>
      </c>
      <c r="AY134" s="18" t="s">
        <v>128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135</v>
      </c>
      <c r="BK134" s="232">
        <f>ROUND(I134*H134,2)</f>
        <v>0</v>
      </c>
      <c r="BL134" s="18" t="s">
        <v>155</v>
      </c>
      <c r="BM134" s="231" t="s">
        <v>256</v>
      </c>
    </row>
    <row r="135" s="12" customFormat="1" ht="25.92" customHeight="1">
      <c r="A135" s="12"/>
      <c r="B135" s="204"/>
      <c r="C135" s="205"/>
      <c r="D135" s="206" t="s">
        <v>77</v>
      </c>
      <c r="E135" s="207" t="s">
        <v>257</v>
      </c>
      <c r="F135" s="207" t="s">
        <v>258</v>
      </c>
      <c r="G135" s="205"/>
      <c r="H135" s="205"/>
      <c r="I135" s="208"/>
      <c r="J135" s="209">
        <f>BK135</f>
        <v>0</v>
      </c>
      <c r="K135" s="205"/>
      <c r="L135" s="210"/>
      <c r="M135" s="211"/>
      <c r="N135" s="212"/>
      <c r="O135" s="212"/>
      <c r="P135" s="213">
        <f>P136+P148+P152+P184+P215+P217+P238+P256+P280+P286</f>
        <v>0</v>
      </c>
      <c r="Q135" s="212"/>
      <c r="R135" s="213">
        <f>R136+R148+R152+R184+R215+R217+R238+R256+R280+R286</f>
        <v>21.18063377</v>
      </c>
      <c r="S135" s="212"/>
      <c r="T135" s="214">
        <f>T136+T148+T152+T184+T215+T217+T238+T256+T280+T286</f>
        <v>14.577633499999999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5" t="s">
        <v>135</v>
      </c>
      <c r="AT135" s="216" t="s">
        <v>77</v>
      </c>
      <c r="AU135" s="216" t="s">
        <v>78</v>
      </c>
      <c r="AY135" s="215" t="s">
        <v>128</v>
      </c>
      <c r="BK135" s="217">
        <f>BK136+BK148+BK152+BK184+BK215+BK217+BK238+BK256+BK280+BK286</f>
        <v>0</v>
      </c>
    </row>
    <row r="136" s="12" customFormat="1" ht="22.8" customHeight="1">
      <c r="A136" s="12"/>
      <c r="B136" s="204"/>
      <c r="C136" s="205"/>
      <c r="D136" s="206" t="s">
        <v>77</v>
      </c>
      <c r="E136" s="218" t="s">
        <v>259</v>
      </c>
      <c r="F136" s="218" t="s">
        <v>260</v>
      </c>
      <c r="G136" s="205"/>
      <c r="H136" s="205"/>
      <c r="I136" s="208"/>
      <c r="J136" s="219">
        <f>BK136</f>
        <v>0</v>
      </c>
      <c r="K136" s="205"/>
      <c r="L136" s="210"/>
      <c r="M136" s="211"/>
      <c r="N136" s="212"/>
      <c r="O136" s="212"/>
      <c r="P136" s="213">
        <f>SUM(P137:P147)</f>
        <v>0</v>
      </c>
      <c r="Q136" s="212"/>
      <c r="R136" s="213">
        <f>SUM(R137:R147)</f>
        <v>3.6000000000000001E-05</v>
      </c>
      <c r="S136" s="212"/>
      <c r="T136" s="214">
        <f>SUM(T137:T147)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135</v>
      </c>
      <c r="AT136" s="216" t="s">
        <v>77</v>
      </c>
      <c r="AU136" s="216" t="s">
        <v>21</v>
      </c>
      <c r="AY136" s="215" t="s">
        <v>128</v>
      </c>
      <c r="BK136" s="217">
        <f>SUM(BK137:BK147)</f>
        <v>0</v>
      </c>
    </row>
    <row r="137" s="2" customFormat="1" ht="24" customHeight="1">
      <c r="A137" s="40"/>
      <c r="B137" s="41"/>
      <c r="C137" s="220" t="s">
        <v>261</v>
      </c>
      <c r="D137" s="220" t="s">
        <v>131</v>
      </c>
      <c r="E137" s="221" t="s">
        <v>262</v>
      </c>
      <c r="F137" s="222" t="s">
        <v>263</v>
      </c>
      <c r="G137" s="223" t="s">
        <v>188</v>
      </c>
      <c r="H137" s="224">
        <v>25.68</v>
      </c>
      <c r="I137" s="225"/>
      <c r="J137" s="226">
        <f>ROUND(I137*H137,2)</f>
        <v>0</v>
      </c>
      <c r="K137" s="222" t="s">
        <v>147</v>
      </c>
      <c r="L137" s="46"/>
      <c r="M137" s="227" t="s">
        <v>32</v>
      </c>
      <c r="N137" s="228" t="s">
        <v>50</v>
      </c>
      <c r="O137" s="8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1" t="s">
        <v>229</v>
      </c>
      <c r="AT137" s="231" t="s">
        <v>131</v>
      </c>
      <c r="AU137" s="231" t="s">
        <v>135</v>
      </c>
      <c r="AY137" s="18" t="s">
        <v>128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135</v>
      </c>
      <c r="BK137" s="232">
        <f>ROUND(I137*H137,2)</f>
        <v>0</v>
      </c>
      <c r="BL137" s="18" t="s">
        <v>229</v>
      </c>
      <c r="BM137" s="231" t="s">
        <v>264</v>
      </c>
    </row>
    <row r="138" s="13" customFormat="1">
      <c r="A138" s="13"/>
      <c r="B138" s="240"/>
      <c r="C138" s="241"/>
      <c r="D138" s="242" t="s">
        <v>193</v>
      </c>
      <c r="E138" s="243" t="s">
        <v>32</v>
      </c>
      <c r="F138" s="244" t="s">
        <v>265</v>
      </c>
      <c r="G138" s="241"/>
      <c r="H138" s="245">
        <v>25.68</v>
      </c>
      <c r="I138" s="246"/>
      <c r="J138" s="241"/>
      <c r="K138" s="241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193</v>
      </c>
      <c r="AU138" s="251" t="s">
        <v>135</v>
      </c>
      <c r="AV138" s="13" t="s">
        <v>135</v>
      </c>
      <c r="AW138" s="13" t="s">
        <v>40</v>
      </c>
      <c r="AX138" s="13" t="s">
        <v>21</v>
      </c>
      <c r="AY138" s="251" t="s">
        <v>128</v>
      </c>
    </row>
    <row r="139" s="2" customFormat="1" ht="16.5" customHeight="1">
      <c r="A139" s="40"/>
      <c r="B139" s="41"/>
      <c r="C139" s="263" t="s">
        <v>8</v>
      </c>
      <c r="D139" s="263" t="s">
        <v>210</v>
      </c>
      <c r="E139" s="264" t="s">
        <v>266</v>
      </c>
      <c r="F139" s="265" t="s">
        <v>267</v>
      </c>
      <c r="G139" s="266" t="s">
        <v>268</v>
      </c>
      <c r="H139" s="267">
        <v>0.0089999999999999993</v>
      </c>
      <c r="I139" s="268"/>
      <c r="J139" s="269">
        <f>ROUND(I139*H139,2)</f>
        <v>0</v>
      </c>
      <c r="K139" s="265" t="s">
        <v>147</v>
      </c>
      <c r="L139" s="270"/>
      <c r="M139" s="271" t="s">
        <v>32</v>
      </c>
      <c r="N139" s="272" t="s">
        <v>50</v>
      </c>
      <c r="O139" s="86"/>
      <c r="P139" s="229">
        <f>O139*H139</f>
        <v>0</v>
      </c>
      <c r="Q139" s="229">
        <v>0.001</v>
      </c>
      <c r="R139" s="229">
        <f>Q139*H139</f>
        <v>9.0000000000000002E-06</v>
      </c>
      <c r="S139" s="229">
        <v>0</v>
      </c>
      <c r="T139" s="23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1" t="s">
        <v>269</v>
      </c>
      <c r="AT139" s="231" t="s">
        <v>210</v>
      </c>
      <c r="AU139" s="231" t="s">
        <v>135</v>
      </c>
      <c r="AY139" s="18" t="s">
        <v>128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135</v>
      </c>
      <c r="BK139" s="232">
        <f>ROUND(I139*H139,2)</f>
        <v>0</v>
      </c>
      <c r="BL139" s="18" t="s">
        <v>229</v>
      </c>
      <c r="BM139" s="231" t="s">
        <v>270</v>
      </c>
    </row>
    <row r="140" s="13" customFormat="1">
      <c r="A140" s="13"/>
      <c r="B140" s="240"/>
      <c r="C140" s="241"/>
      <c r="D140" s="242" t="s">
        <v>193</v>
      </c>
      <c r="E140" s="241"/>
      <c r="F140" s="244" t="s">
        <v>271</v>
      </c>
      <c r="G140" s="241"/>
      <c r="H140" s="245">
        <v>0.0089999999999999993</v>
      </c>
      <c r="I140" s="246"/>
      <c r="J140" s="241"/>
      <c r="K140" s="241"/>
      <c r="L140" s="247"/>
      <c r="M140" s="248"/>
      <c r="N140" s="249"/>
      <c r="O140" s="249"/>
      <c r="P140" s="249"/>
      <c r="Q140" s="249"/>
      <c r="R140" s="249"/>
      <c r="S140" s="249"/>
      <c r="T140" s="25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1" t="s">
        <v>193</v>
      </c>
      <c r="AU140" s="251" t="s">
        <v>135</v>
      </c>
      <c r="AV140" s="13" t="s">
        <v>135</v>
      </c>
      <c r="AW140" s="13" t="s">
        <v>4</v>
      </c>
      <c r="AX140" s="13" t="s">
        <v>21</v>
      </c>
      <c r="AY140" s="251" t="s">
        <v>128</v>
      </c>
    </row>
    <row r="141" s="2" customFormat="1" ht="24" customHeight="1">
      <c r="A141" s="40"/>
      <c r="B141" s="41"/>
      <c r="C141" s="220" t="s">
        <v>229</v>
      </c>
      <c r="D141" s="220" t="s">
        <v>131</v>
      </c>
      <c r="E141" s="221" t="s">
        <v>272</v>
      </c>
      <c r="F141" s="222" t="s">
        <v>273</v>
      </c>
      <c r="G141" s="223" t="s">
        <v>188</v>
      </c>
      <c r="H141" s="224">
        <v>77.352000000000004</v>
      </c>
      <c r="I141" s="225"/>
      <c r="J141" s="226">
        <f>ROUND(I141*H141,2)</f>
        <v>0</v>
      </c>
      <c r="K141" s="222" t="s">
        <v>147</v>
      </c>
      <c r="L141" s="46"/>
      <c r="M141" s="227" t="s">
        <v>32</v>
      </c>
      <c r="N141" s="228" t="s">
        <v>50</v>
      </c>
      <c r="O141" s="86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1" t="s">
        <v>229</v>
      </c>
      <c r="AT141" s="231" t="s">
        <v>131</v>
      </c>
      <c r="AU141" s="231" t="s">
        <v>135</v>
      </c>
      <c r="AY141" s="18" t="s">
        <v>128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135</v>
      </c>
      <c r="BK141" s="232">
        <f>ROUND(I141*H141,2)</f>
        <v>0</v>
      </c>
      <c r="BL141" s="18" t="s">
        <v>229</v>
      </c>
      <c r="BM141" s="231" t="s">
        <v>274</v>
      </c>
    </row>
    <row r="142" s="13" customFormat="1">
      <c r="A142" s="13"/>
      <c r="B142" s="240"/>
      <c r="C142" s="241"/>
      <c r="D142" s="242" t="s">
        <v>193</v>
      </c>
      <c r="E142" s="243" t="s">
        <v>32</v>
      </c>
      <c r="F142" s="244" t="s">
        <v>275</v>
      </c>
      <c r="G142" s="241"/>
      <c r="H142" s="245">
        <v>37.488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193</v>
      </c>
      <c r="AU142" s="251" t="s">
        <v>135</v>
      </c>
      <c r="AV142" s="13" t="s">
        <v>135</v>
      </c>
      <c r="AW142" s="13" t="s">
        <v>40</v>
      </c>
      <c r="AX142" s="13" t="s">
        <v>78</v>
      </c>
      <c r="AY142" s="251" t="s">
        <v>128</v>
      </c>
    </row>
    <row r="143" s="13" customFormat="1">
      <c r="A143" s="13"/>
      <c r="B143" s="240"/>
      <c r="C143" s="241"/>
      <c r="D143" s="242" t="s">
        <v>193</v>
      </c>
      <c r="E143" s="243" t="s">
        <v>32</v>
      </c>
      <c r="F143" s="244" t="s">
        <v>276</v>
      </c>
      <c r="G143" s="241"/>
      <c r="H143" s="245">
        <v>39.863999999999997</v>
      </c>
      <c r="I143" s="246"/>
      <c r="J143" s="241"/>
      <c r="K143" s="241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193</v>
      </c>
      <c r="AU143" s="251" t="s">
        <v>135</v>
      </c>
      <c r="AV143" s="13" t="s">
        <v>135</v>
      </c>
      <c r="AW143" s="13" t="s">
        <v>40</v>
      </c>
      <c r="AX143" s="13" t="s">
        <v>78</v>
      </c>
      <c r="AY143" s="251" t="s">
        <v>128</v>
      </c>
    </row>
    <row r="144" s="14" customFormat="1">
      <c r="A144" s="14"/>
      <c r="B144" s="252"/>
      <c r="C144" s="253"/>
      <c r="D144" s="242" t="s">
        <v>193</v>
      </c>
      <c r="E144" s="254" t="s">
        <v>32</v>
      </c>
      <c r="F144" s="255" t="s">
        <v>206</v>
      </c>
      <c r="G144" s="253"/>
      <c r="H144" s="256">
        <v>77.352000000000004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2" t="s">
        <v>193</v>
      </c>
      <c r="AU144" s="262" t="s">
        <v>135</v>
      </c>
      <c r="AV144" s="14" t="s">
        <v>155</v>
      </c>
      <c r="AW144" s="14" t="s">
        <v>40</v>
      </c>
      <c r="AX144" s="14" t="s">
        <v>21</v>
      </c>
      <c r="AY144" s="262" t="s">
        <v>128</v>
      </c>
    </row>
    <row r="145" s="2" customFormat="1" ht="16.5" customHeight="1">
      <c r="A145" s="40"/>
      <c r="B145" s="41"/>
      <c r="C145" s="263" t="s">
        <v>277</v>
      </c>
      <c r="D145" s="263" t="s">
        <v>210</v>
      </c>
      <c r="E145" s="264" t="s">
        <v>266</v>
      </c>
      <c r="F145" s="265" t="s">
        <v>267</v>
      </c>
      <c r="G145" s="266" t="s">
        <v>268</v>
      </c>
      <c r="H145" s="267">
        <v>0.027</v>
      </c>
      <c r="I145" s="268"/>
      <c r="J145" s="269">
        <f>ROUND(I145*H145,2)</f>
        <v>0</v>
      </c>
      <c r="K145" s="265" t="s">
        <v>147</v>
      </c>
      <c r="L145" s="270"/>
      <c r="M145" s="271" t="s">
        <v>32</v>
      </c>
      <c r="N145" s="272" t="s">
        <v>50</v>
      </c>
      <c r="O145" s="86"/>
      <c r="P145" s="229">
        <f>O145*H145</f>
        <v>0</v>
      </c>
      <c r="Q145" s="229">
        <v>0.001</v>
      </c>
      <c r="R145" s="229">
        <f>Q145*H145</f>
        <v>2.6999999999999999E-05</v>
      </c>
      <c r="S145" s="229">
        <v>0</v>
      </c>
      <c r="T145" s="23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1" t="s">
        <v>269</v>
      </c>
      <c r="AT145" s="231" t="s">
        <v>210</v>
      </c>
      <c r="AU145" s="231" t="s">
        <v>135</v>
      </c>
      <c r="AY145" s="18" t="s">
        <v>128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135</v>
      </c>
      <c r="BK145" s="232">
        <f>ROUND(I145*H145,2)</f>
        <v>0</v>
      </c>
      <c r="BL145" s="18" t="s">
        <v>229</v>
      </c>
      <c r="BM145" s="231" t="s">
        <v>278</v>
      </c>
    </row>
    <row r="146" s="13" customFormat="1">
      <c r="A146" s="13"/>
      <c r="B146" s="240"/>
      <c r="C146" s="241"/>
      <c r="D146" s="242" t="s">
        <v>193</v>
      </c>
      <c r="E146" s="241"/>
      <c r="F146" s="244" t="s">
        <v>279</v>
      </c>
      <c r="G146" s="241"/>
      <c r="H146" s="245">
        <v>0.027</v>
      </c>
      <c r="I146" s="246"/>
      <c r="J146" s="241"/>
      <c r="K146" s="241"/>
      <c r="L146" s="247"/>
      <c r="M146" s="248"/>
      <c r="N146" s="249"/>
      <c r="O146" s="249"/>
      <c r="P146" s="249"/>
      <c r="Q146" s="249"/>
      <c r="R146" s="249"/>
      <c r="S146" s="249"/>
      <c r="T146" s="25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1" t="s">
        <v>193</v>
      </c>
      <c r="AU146" s="251" t="s">
        <v>135</v>
      </c>
      <c r="AV146" s="13" t="s">
        <v>135</v>
      </c>
      <c r="AW146" s="13" t="s">
        <v>4</v>
      </c>
      <c r="AX146" s="13" t="s">
        <v>21</v>
      </c>
      <c r="AY146" s="251" t="s">
        <v>128</v>
      </c>
    </row>
    <row r="147" s="2" customFormat="1" ht="24" customHeight="1">
      <c r="A147" s="40"/>
      <c r="B147" s="41"/>
      <c r="C147" s="220" t="s">
        <v>280</v>
      </c>
      <c r="D147" s="220" t="s">
        <v>131</v>
      </c>
      <c r="E147" s="221" t="s">
        <v>281</v>
      </c>
      <c r="F147" s="222" t="s">
        <v>282</v>
      </c>
      <c r="G147" s="223" t="s">
        <v>236</v>
      </c>
      <c r="H147" s="224">
        <v>0</v>
      </c>
      <c r="I147" s="225"/>
      <c r="J147" s="226">
        <f>ROUND(I147*H147,2)</f>
        <v>0</v>
      </c>
      <c r="K147" s="222" t="s">
        <v>147</v>
      </c>
      <c r="L147" s="46"/>
      <c r="M147" s="227" t="s">
        <v>32</v>
      </c>
      <c r="N147" s="228" t="s">
        <v>50</v>
      </c>
      <c r="O147" s="86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1" t="s">
        <v>229</v>
      </c>
      <c r="AT147" s="231" t="s">
        <v>131</v>
      </c>
      <c r="AU147" s="231" t="s">
        <v>135</v>
      </c>
      <c r="AY147" s="18" t="s">
        <v>128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135</v>
      </c>
      <c r="BK147" s="232">
        <f>ROUND(I147*H147,2)</f>
        <v>0</v>
      </c>
      <c r="BL147" s="18" t="s">
        <v>229</v>
      </c>
      <c r="BM147" s="231" t="s">
        <v>283</v>
      </c>
    </row>
    <row r="148" s="12" customFormat="1" ht="22.8" customHeight="1">
      <c r="A148" s="12"/>
      <c r="B148" s="204"/>
      <c r="C148" s="205"/>
      <c r="D148" s="206" t="s">
        <v>77</v>
      </c>
      <c r="E148" s="218" t="s">
        <v>284</v>
      </c>
      <c r="F148" s="218" t="s">
        <v>285</v>
      </c>
      <c r="G148" s="205"/>
      <c r="H148" s="205"/>
      <c r="I148" s="208"/>
      <c r="J148" s="219">
        <f>BK148</f>
        <v>0</v>
      </c>
      <c r="K148" s="205"/>
      <c r="L148" s="210"/>
      <c r="M148" s="211"/>
      <c r="N148" s="212"/>
      <c r="O148" s="212"/>
      <c r="P148" s="213">
        <f>SUM(P149:P151)</f>
        <v>0</v>
      </c>
      <c r="Q148" s="212"/>
      <c r="R148" s="213">
        <f>SUM(R149:R151)</f>
        <v>0.031199999999999999</v>
      </c>
      <c r="S148" s="212"/>
      <c r="T148" s="214">
        <f>SUM(T149:T151)</f>
        <v>0.0012000000000000001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5" t="s">
        <v>135</v>
      </c>
      <c r="AT148" s="216" t="s">
        <v>77</v>
      </c>
      <c r="AU148" s="216" t="s">
        <v>21</v>
      </c>
      <c r="AY148" s="215" t="s">
        <v>128</v>
      </c>
      <c r="BK148" s="217">
        <f>SUM(BK149:BK151)</f>
        <v>0</v>
      </c>
    </row>
    <row r="149" s="2" customFormat="1" ht="16.5" customHeight="1">
      <c r="A149" s="40"/>
      <c r="B149" s="41"/>
      <c r="C149" s="220" t="s">
        <v>286</v>
      </c>
      <c r="D149" s="220" t="s">
        <v>131</v>
      </c>
      <c r="E149" s="221" t="s">
        <v>287</v>
      </c>
      <c r="F149" s="222" t="s">
        <v>288</v>
      </c>
      <c r="G149" s="223" t="s">
        <v>133</v>
      </c>
      <c r="H149" s="224">
        <v>24</v>
      </c>
      <c r="I149" s="225"/>
      <c r="J149" s="226">
        <f>ROUND(I149*H149,2)</f>
        <v>0</v>
      </c>
      <c r="K149" s="222" t="s">
        <v>147</v>
      </c>
      <c r="L149" s="46"/>
      <c r="M149" s="227" t="s">
        <v>32</v>
      </c>
      <c r="N149" s="228" t="s">
        <v>50</v>
      </c>
      <c r="O149" s="86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1" t="s">
        <v>229</v>
      </c>
      <c r="AT149" s="231" t="s">
        <v>131</v>
      </c>
      <c r="AU149" s="231" t="s">
        <v>135</v>
      </c>
      <c r="AY149" s="18" t="s">
        <v>128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135</v>
      </c>
      <c r="BK149" s="232">
        <f>ROUND(I149*H149,2)</f>
        <v>0</v>
      </c>
      <c r="BL149" s="18" t="s">
        <v>229</v>
      </c>
      <c r="BM149" s="231" t="s">
        <v>289</v>
      </c>
    </row>
    <row r="150" s="2" customFormat="1" ht="16.5" customHeight="1">
      <c r="A150" s="40"/>
      <c r="B150" s="41"/>
      <c r="C150" s="220" t="s">
        <v>290</v>
      </c>
      <c r="D150" s="220" t="s">
        <v>131</v>
      </c>
      <c r="E150" s="221" t="s">
        <v>291</v>
      </c>
      <c r="F150" s="222" t="s">
        <v>292</v>
      </c>
      <c r="G150" s="223" t="s">
        <v>133</v>
      </c>
      <c r="H150" s="224">
        <v>24</v>
      </c>
      <c r="I150" s="225"/>
      <c r="J150" s="226">
        <f>ROUND(I150*H150,2)</f>
        <v>0</v>
      </c>
      <c r="K150" s="222" t="s">
        <v>147</v>
      </c>
      <c r="L150" s="46"/>
      <c r="M150" s="227" t="s">
        <v>32</v>
      </c>
      <c r="N150" s="228" t="s">
        <v>50</v>
      </c>
      <c r="O150" s="86"/>
      <c r="P150" s="229">
        <f>O150*H150</f>
        <v>0</v>
      </c>
      <c r="Q150" s="229">
        <v>0</v>
      </c>
      <c r="R150" s="229">
        <f>Q150*H150</f>
        <v>0</v>
      </c>
      <c r="S150" s="229">
        <v>5.0000000000000002E-05</v>
      </c>
      <c r="T150" s="230">
        <f>S150*H150</f>
        <v>0.0012000000000000001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1" t="s">
        <v>229</v>
      </c>
      <c r="AT150" s="231" t="s">
        <v>131</v>
      </c>
      <c r="AU150" s="231" t="s">
        <v>135</v>
      </c>
      <c r="AY150" s="18" t="s">
        <v>128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135</v>
      </c>
      <c r="BK150" s="232">
        <f>ROUND(I150*H150,2)</f>
        <v>0</v>
      </c>
      <c r="BL150" s="18" t="s">
        <v>229</v>
      </c>
      <c r="BM150" s="231" t="s">
        <v>293</v>
      </c>
    </row>
    <row r="151" s="2" customFormat="1" ht="16.5" customHeight="1">
      <c r="A151" s="40"/>
      <c r="B151" s="41"/>
      <c r="C151" s="263" t="s">
        <v>7</v>
      </c>
      <c r="D151" s="263" t="s">
        <v>210</v>
      </c>
      <c r="E151" s="264" t="s">
        <v>294</v>
      </c>
      <c r="F151" s="265" t="s">
        <v>295</v>
      </c>
      <c r="G151" s="266" t="s">
        <v>133</v>
      </c>
      <c r="H151" s="267">
        <v>24</v>
      </c>
      <c r="I151" s="268"/>
      <c r="J151" s="269">
        <f>ROUND(I151*H151,2)</f>
        <v>0</v>
      </c>
      <c r="K151" s="265" t="s">
        <v>147</v>
      </c>
      <c r="L151" s="270"/>
      <c r="M151" s="271" t="s">
        <v>32</v>
      </c>
      <c r="N151" s="272" t="s">
        <v>50</v>
      </c>
      <c r="O151" s="86"/>
      <c r="P151" s="229">
        <f>O151*H151</f>
        <v>0</v>
      </c>
      <c r="Q151" s="229">
        <v>0.0012999999999999999</v>
      </c>
      <c r="R151" s="229">
        <f>Q151*H151</f>
        <v>0.031199999999999999</v>
      </c>
      <c r="S151" s="229">
        <v>0</v>
      </c>
      <c r="T151" s="23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1" t="s">
        <v>269</v>
      </c>
      <c r="AT151" s="231" t="s">
        <v>210</v>
      </c>
      <c r="AU151" s="231" t="s">
        <v>135</v>
      </c>
      <c r="AY151" s="18" t="s">
        <v>128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135</v>
      </c>
      <c r="BK151" s="232">
        <f>ROUND(I151*H151,2)</f>
        <v>0</v>
      </c>
      <c r="BL151" s="18" t="s">
        <v>229</v>
      </c>
      <c r="BM151" s="231" t="s">
        <v>296</v>
      </c>
    </row>
    <row r="152" s="12" customFormat="1" ht="22.8" customHeight="1">
      <c r="A152" s="12"/>
      <c r="B152" s="204"/>
      <c r="C152" s="205"/>
      <c r="D152" s="206" t="s">
        <v>77</v>
      </c>
      <c r="E152" s="218" t="s">
        <v>297</v>
      </c>
      <c r="F152" s="218" t="s">
        <v>298</v>
      </c>
      <c r="G152" s="205"/>
      <c r="H152" s="205"/>
      <c r="I152" s="208"/>
      <c r="J152" s="219">
        <f>BK152</f>
        <v>0</v>
      </c>
      <c r="K152" s="205"/>
      <c r="L152" s="210"/>
      <c r="M152" s="211"/>
      <c r="N152" s="212"/>
      <c r="O152" s="212"/>
      <c r="P152" s="213">
        <f>SUM(P153:P183)</f>
        <v>0</v>
      </c>
      <c r="Q152" s="212"/>
      <c r="R152" s="213">
        <f>SUM(R153:R183)</f>
        <v>9.2113969499999993</v>
      </c>
      <c r="S152" s="212"/>
      <c r="T152" s="214">
        <f>SUM(T153:T183)</f>
        <v>6.7773975000000002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5" t="s">
        <v>135</v>
      </c>
      <c r="AT152" s="216" t="s">
        <v>77</v>
      </c>
      <c r="AU152" s="216" t="s">
        <v>21</v>
      </c>
      <c r="AY152" s="215" t="s">
        <v>128</v>
      </c>
      <c r="BK152" s="217">
        <f>SUM(BK153:BK183)</f>
        <v>0</v>
      </c>
    </row>
    <row r="153" s="2" customFormat="1" ht="24" customHeight="1">
      <c r="A153" s="40"/>
      <c r="B153" s="41"/>
      <c r="C153" s="220" t="s">
        <v>299</v>
      </c>
      <c r="D153" s="220" t="s">
        <v>131</v>
      </c>
      <c r="E153" s="221" t="s">
        <v>300</v>
      </c>
      <c r="F153" s="222" t="s">
        <v>301</v>
      </c>
      <c r="G153" s="223" t="s">
        <v>188</v>
      </c>
      <c r="H153" s="224">
        <v>28.710000000000001</v>
      </c>
      <c r="I153" s="225"/>
      <c r="J153" s="226">
        <f>ROUND(I153*H153,2)</f>
        <v>0</v>
      </c>
      <c r="K153" s="222" t="s">
        <v>147</v>
      </c>
      <c r="L153" s="46"/>
      <c r="M153" s="227" t="s">
        <v>32</v>
      </c>
      <c r="N153" s="228" t="s">
        <v>50</v>
      </c>
      <c r="O153" s="86"/>
      <c r="P153" s="229">
        <f>O153*H153</f>
        <v>0</v>
      </c>
      <c r="Q153" s="229">
        <v>0.025409999999999999</v>
      </c>
      <c r="R153" s="229">
        <f>Q153*H153</f>
        <v>0.72952110000000003</v>
      </c>
      <c r="S153" s="229">
        <v>0</v>
      </c>
      <c r="T153" s="230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1" t="s">
        <v>229</v>
      </c>
      <c r="AT153" s="231" t="s">
        <v>131</v>
      </c>
      <c r="AU153" s="231" t="s">
        <v>135</v>
      </c>
      <c r="AY153" s="18" t="s">
        <v>128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135</v>
      </c>
      <c r="BK153" s="232">
        <f>ROUND(I153*H153,2)</f>
        <v>0</v>
      </c>
      <c r="BL153" s="18" t="s">
        <v>229</v>
      </c>
      <c r="BM153" s="231" t="s">
        <v>302</v>
      </c>
    </row>
    <row r="154" s="13" customFormat="1">
      <c r="A154" s="13"/>
      <c r="B154" s="240"/>
      <c r="C154" s="241"/>
      <c r="D154" s="242" t="s">
        <v>193</v>
      </c>
      <c r="E154" s="243" t="s">
        <v>32</v>
      </c>
      <c r="F154" s="244" t="s">
        <v>303</v>
      </c>
      <c r="G154" s="241"/>
      <c r="H154" s="245">
        <v>28.710000000000001</v>
      </c>
      <c r="I154" s="246"/>
      <c r="J154" s="241"/>
      <c r="K154" s="241"/>
      <c r="L154" s="247"/>
      <c r="M154" s="248"/>
      <c r="N154" s="249"/>
      <c r="O154" s="249"/>
      <c r="P154" s="249"/>
      <c r="Q154" s="249"/>
      <c r="R154" s="249"/>
      <c r="S154" s="249"/>
      <c r="T154" s="25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1" t="s">
        <v>193</v>
      </c>
      <c r="AU154" s="251" t="s">
        <v>135</v>
      </c>
      <c r="AV154" s="13" t="s">
        <v>135</v>
      </c>
      <c r="AW154" s="13" t="s">
        <v>40</v>
      </c>
      <c r="AX154" s="13" t="s">
        <v>21</v>
      </c>
      <c r="AY154" s="251" t="s">
        <v>128</v>
      </c>
    </row>
    <row r="155" s="2" customFormat="1" ht="36" customHeight="1">
      <c r="A155" s="40"/>
      <c r="B155" s="41"/>
      <c r="C155" s="220" t="s">
        <v>304</v>
      </c>
      <c r="D155" s="220" t="s">
        <v>131</v>
      </c>
      <c r="E155" s="221" t="s">
        <v>305</v>
      </c>
      <c r="F155" s="222" t="s">
        <v>306</v>
      </c>
      <c r="G155" s="223" t="s">
        <v>188</v>
      </c>
      <c r="H155" s="224">
        <v>130.51499999999999</v>
      </c>
      <c r="I155" s="225"/>
      <c r="J155" s="226">
        <f>ROUND(I155*H155,2)</f>
        <v>0</v>
      </c>
      <c r="K155" s="222" t="s">
        <v>147</v>
      </c>
      <c r="L155" s="46"/>
      <c r="M155" s="227" t="s">
        <v>32</v>
      </c>
      <c r="N155" s="228" t="s">
        <v>50</v>
      </c>
      <c r="O155" s="86"/>
      <c r="P155" s="229">
        <f>O155*H155</f>
        <v>0</v>
      </c>
      <c r="Q155" s="229">
        <v>0.045359999999999998</v>
      </c>
      <c r="R155" s="229">
        <f>Q155*H155</f>
        <v>5.9201603999999994</v>
      </c>
      <c r="S155" s="229">
        <v>0</v>
      </c>
      <c r="T155" s="230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1" t="s">
        <v>229</v>
      </c>
      <c r="AT155" s="231" t="s">
        <v>131</v>
      </c>
      <c r="AU155" s="231" t="s">
        <v>135</v>
      </c>
      <c r="AY155" s="18" t="s">
        <v>128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135</v>
      </c>
      <c r="BK155" s="232">
        <f>ROUND(I155*H155,2)</f>
        <v>0</v>
      </c>
      <c r="BL155" s="18" t="s">
        <v>229</v>
      </c>
      <c r="BM155" s="231" t="s">
        <v>307</v>
      </c>
    </row>
    <row r="156" s="13" customFormat="1">
      <c r="A156" s="13"/>
      <c r="B156" s="240"/>
      <c r="C156" s="241"/>
      <c r="D156" s="242" t="s">
        <v>193</v>
      </c>
      <c r="E156" s="243" t="s">
        <v>32</v>
      </c>
      <c r="F156" s="244" t="s">
        <v>308</v>
      </c>
      <c r="G156" s="241"/>
      <c r="H156" s="245">
        <v>83.655000000000001</v>
      </c>
      <c r="I156" s="246"/>
      <c r="J156" s="241"/>
      <c r="K156" s="241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193</v>
      </c>
      <c r="AU156" s="251" t="s">
        <v>135</v>
      </c>
      <c r="AV156" s="13" t="s">
        <v>135</v>
      </c>
      <c r="AW156" s="13" t="s">
        <v>40</v>
      </c>
      <c r="AX156" s="13" t="s">
        <v>78</v>
      </c>
      <c r="AY156" s="251" t="s">
        <v>128</v>
      </c>
    </row>
    <row r="157" s="13" customFormat="1">
      <c r="A157" s="13"/>
      <c r="B157" s="240"/>
      <c r="C157" s="241"/>
      <c r="D157" s="242" t="s">
        <v>193</v>
      </c>
      <c r="E157" s="243" t="s">
        <v>32</v>
      </c>
      <c r="F157" s="244" t="s">
        <v>309</v>
      </c>
      <c r="G157" s="241"/>
      <c r="H157" s="245">
        <v>46.859999999999999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193</v>
      </c>
      <c r="AU157" s="251" t="s">
        <v>135</v>
      </c>
      <c r="AV157" s="13" t="s">
        <v>135</v>
      </c>
      <c r="AW157" s="13" t="s">
        <v>40</v>
      </c>
      <c r="AX157" s="13" t="s">
        <v>78</v>
      </c>
      <c r="AY157" s="251" t="s">
        <v>128</v>
      </c>
    </row>
    <row r="158" s="14" customFormat="1">
      <c r="A158" s="14"/>
      <c r="B158" s="252"/>
      <c r="C158" s="253"/>
      <c r="D158" s="242" t="s">
        <v>193</v>
      </c>
      <c r="E158" s="254" t="s">
        <v>32</v>
      </c>
      <c r="F158" s="255" t="s">
        <v>206</v>
      </c>
      <c r="G158" s="253"/>
      <c r="H158" s="256">
        <v>130.51499999999999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2" t="s">
        <v>193</v>
      </c>
      <c r="AU158" s="262" t="s">
        <v>135</v>
      </c>
      <c r="AV158" s="14" t="s">
        <v>155</v>
      </c>
      <c r="AW158" s="14" t="s">
        <v>40</v>
      </c>
      <c r="AX158" s="14" t="s">
        <v>21</v>
      </c>
      <c r="AY158" s="262" t="s">
        <v>128</v>
      </c>
    </row>
    <row r="159" s="2" customFormat="1" ht="36" customHeight="1">
      <c r="A159" s="40"/>
      <c r="B159" s="41"/>
      <c r="C159" s="220" t="s">
        <v>310</v>
      </c>
      <c r="D159" s="220" t="s">
        <v>131</v>
      </c>
      <c r="E159" s="221" t="s">
        <v>311</v>
      </c>
      <c r="F159" s="222" t="s">
        <v>312</v>
      </c>
      <c r="G159" s="223" t="s">
        <v>188</v>
      </c>
      <c r="H159" s="224">
        <v>46.859999999999999</v>
      </c>
      <c r="I159" s="225"/>
      <c r="J159" s="226">
        <f>ROUND(I159*H159,2)</f>
        <v>0</v>
      </c>
      <c r="K159" s="222" t="s">
        <v>147</v>
      </c>
      <c r="L159" s="46"/>
      <c r="M159" s="227" t="s">
        <v>32</v>
      </c>
      <c r="N159" s="228" t="s">
        <v>50</v>
      </c>
      <c r="O159" s="86"/>
      <c r="P159" s="229">
        <f>O159*H159</f>
        <v>0</v>
      </c>
      <c r="Q159" s="229">
        <v>0.045359999999999998</v>
      </c>
      <c r="R159" s="229">
        <f>Q159*H159</f>
        <v>2.1255695999999999</v>
      </c>
      <c r="S159" s="229">
        <v>0</v>
      </c>
      <c r="T159" s="230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1" t="s">
        <v>229</v>
      </c>
      <c r="AT159" s="231" t="s">
        <v>131</v>
      </c>
      <c r="AU159" s="231" t="s">
        <v>135</v>
      </c>
      <c r="AY159" s="18" t="s">
        <v>128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135</v>
      </c>
      <c r="BK159" s="232">
        <f>ROUND(I159*H159,2)</f>
        <v>0</v>
      </c>
      <c r="BL159" s="18" t="s">
        <v>229</v>
      </c>
      <c r="BM159" s="231" t="s">
        <v>313</v>
      </c>
    </row>
    <row r="160" s="13" customFormat="1">
      <c r="A160" s="13"/>
      <c r="B160" s="240"/>
      <c r="C160" s="241"/>
      <c r="D160" s="242" t="s">
        <v>193</v>
      </c>
      <c r="E160" s="243" t="s">
        <v>32</v>
      </c>
      <c r="F160" s="244" t="s">
        <v>309</v>
      </c>
      <c r="G160" s="241"/>
      <c r="H160" s="245">
        <v>46.859999999999999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193</v>
      </c>
      <c r="AU160" s="251" t="s">
        <v>135</v>
      </c>
      <c r="AV160" s="13" t="s">
        <v>135</v>
      </c>
      <c r="AW160" s="13" t="s">
        <v>40</v>
      </c>
      <c r="AX160" s="13" t="s">
        <v>78</v>
      </c>
      <c r="AY160" s="251" t="s">
        <v>128</v>
      </c>
    </row>
    <row r="161" s="14" customFormat="1">
      <c r="A161" s="14"/>
      <c r="B161" s="252"/>
      <c r="C161" s="253"/>
      <c r="D161" s="242" t="s">
        <v>193</v>
      </c>
      <c r="E161" s="254" t="s">
        <v>32</v>
      </c>
      <c r="F161" s="255" t="s">
        <v>206</v>
      </c>
      <c r="G161" s="253"/>
      <c r="H161" s="256">
        <v>46.859999999999999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2" t="s">
        <v>193</v>
      </c>
      <c r="AU161" s="262" t="s">
        <v>135</v>
      </c>
      <c r="AV161" s="14" t="s">
        <v>155</v>
      </c>
      <c r="AW161" s="14" t="s">
        <v>40</v>
      </c>
      <c r="AX161" s="14" t="s">
        <v>21</v>
      </c>
      <c r="AY161" s="262" t="s">
        <v>128</v>
      </c>
    </row>
    <row r="162" s="2" customFormat="1" ht="24" customHeight="1">
      <c r="A162" s="40"/>
      <c r="B162" s="41"/>
      <c r="C162" s="220" t="s">
        <v>314</v>
      </c>
      <c r="D162" s="220" t="s">
        <v>131</v>
      </c>
      <c r="E162" s="221" t="s">
        <v>315</v>
      </c>
      <c r="F162" s="222" t="s">
        <v>316</v>
      </c>
      <c r="G162" s="223" t="s">
        <v>317</v>
      </c>
      <c r="H162" s="224">
        <v>74.939999999999998</v>
      </c>
      <c r="I162" s="225"/>
      <c r="J162" s="226">
        <f>ROUND(I162*H162,2)</f>
        <v>0</v>
      </c>
      <c r="K162" s="222" t="s">
        <v>147</v>
      </c>
      <c r="L162" s="46"/>
      <c r="M162" s="227" t="s">
        <v>32</v>
      </c>
      <c r="N162" s="228" t="s">
        <v>50</v>
      </c>
      <c r="O162" s="86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1" t="s">
        <v>229</v>
      </c>
      <c r="AT162" s="231" t="s">
        <v>131</v>
      </c>
      <c r="AU162" s="231" t="s">
        <v>135</v>
      </c>
      <c r="AY162" s="18" t="s">
        <v>128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135</v>
      </c>
      <c r="BK162" s="232">
        <f>ROUND(I162*H162,2)</f>
        <v>0</v>
      </c>
      <c r="BL162" s="18" t="s">
        <v>229</v>
      </c>
      <c r="BM162" s="231" t="s">
        <v>318</v>
      </c>
    </row>
    <row r="163" s="13" customFormat="1">
      <c r="A163" s="13"/>
      <c r="B163" s="240"/>
      <c r="C163" s="241"/>
      <c r="D163" s="242" t="s">
        <v>193</v>
      </c>
      <c r="E163" s="243" t="s">
        <v>32</v>
      </c>
      <c r="F163" s="244" t="s">
        <v>319</v>
      </c>
      <c r="G163" s="241"/>
      <c r="H163" s="245">
        <v>74.939999999999998</v>
      </c>
      <c r="I163" s="246"/>
      <c r="J163" s="241"/>
      <c r="K163" s="241"/>
      <c r="L163" s="247"/>
      <c r="M163" s="248"/>
      <c r="N163" s="249"/>
      <c r="O163" s="249"/>
      <c r="P163" s="249"/>
      <c r="Q163" s="249"/>
      <c r="R163" s="249"/>
      <c r="S163" s="249"/>
      <c r="T163" s="25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1" t="s">
        <v>193</v>
      </c>
      <c r="AU163" s="251" t="s">
        <v>135</v>
      </c>
      <c r="AV163" s="13" t="s">
        <v>135</v>
      </c>
      <c r="AW163" s="13" t="s">
        <v>40</v>
      </c>
      <c r="AX163" s="13" t="s">
        <v>78</v>
      </c>
      <c r="AY163" s="251" t="s">
        <v>128</v>
      </c>
    </row>
    <row r="164" s="14" customFormat="1">
      <c r="A164" s="14"/>
      <c r="B164" s="252"/>
      <c r="C164" s="253"/>
      <c r="D164" s="242" t="s">
        <v>193</v>
      </c>
      <c r="E164" s="254" t="s">
        <v>32</v>
      </c>
      <c r="F164" s="255" t="s">
        <v>206</v>
      </c>
      <c r="G164" s="253"/>
      <c r="H164" s="256">
        <v>74.939999999999998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2" t="s">
        <v>193</v>
      </c>
      <c r="AU164" s="262" t="s">
        <v>135</v>
      </c>
      <c r="AV164" s="14" t="s">
        <v>155</v>
      </c>
      <c r="AW164" s="14" t="s">
        <v>40</v>
      </c>
      <c r="AX164" s="14" t="s">
        <v>21</v>
      </c>
      <c r="AY164" s="262" t="s">
        <v>128</v>
      </c>
    </row>
    <row r="165" s="2" customFormat="1" ht="24" customHeight="1">
      <c r="A165" s="40"/>
      <c r="B165" s="41"/>
      <c r="C165" s="220" t="s">
        <v>320</v>
      </c>
      <c r="D165" s="220" t="s">
        <v>131</v>
      </c>
      <c r="E165" s="221" t="s">
        <v>321</v>
      </c>
      <c r="F165" s="222" t="s">
        <v>322</v>
      </c>
      <c r="G165" s="223" t="s">
        <v>188</v>
      </c>
      <c r="H165" s="224">
        <v>412.17000000000002</v>
      </c>
      <c r="I165" s="225"/>
      <c r="J165" s="226">
        <f>ROUND(I165*H165,2)</f>
        <v>0</v>
      </c>
      <c r="K165" s="222" t="s">
        <v>147</v>
      </c>
      <c r="L165" s="46"/>
      <c r="M165" s="227" t="s">
        <v>32</v>
      </c>
      <c r="N165" s="228" t="s">
        <v>50</v>
      </c>
      <c r="O165" s="86"/>
      <c r="P165" s="229">
        <f>O165*H165</f>
        <v>0</v>
      </c>
      <c r="Q165" s="229">
        <v>0.00020000000000000001</v>
      </c>
      <c r="R165" s="229">
        <f>Q165*H165</f>
        <v>0.082434000000000007</v>
      </c>
      <c r="S165" s="229">
        <v>0</v>
      </c>
      <c r="T165" s="230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1" t="s">
        <v>229</v>
      </c>
      <c r="AT165" s="231" t="s">
        <v>131</v>
      </c>
      <c r="AU165" s="231" t="s">
        <v>135</v>
      </c>
      <c r="AY165" s="18" t="s">
        <v>128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135</v>
      </c>
      <c r="BK165" s="232">
        <f>ROUND(I165*H165,2)</f>
        <v>0</v>
      </c>
      <c r="BL165" s="18" t="s">
        <v>229</v>
      </c>
      <c r="BM165" s="231" t="s">
        <v>323</v>
      </c>
    </row>
    <row r="166" s="13" customFormat="1">
      <c r="A166" s="13"/>
      <c r="B166" s="240"/>
      <c r="C166" s="241"/>
      <c r="D166" s="242" t="s">
        <v>193</v>
      </c>
      <c r="E166" s="243" t="s">
        <v>32</v>
      </c>
      <c r="F166" s="244" t="s">
        <v>324</v>
      </c>
      <c r="G166" s="241"/>
      <c r="H166" s="245">
        <v>412.17000000000002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193</v>
      </c>
      <c r="AU166" s="251" t="s">
        <v>135</v>
      </c>
      <c r="AV166" s="13" t="s">
        <v>135</v>
      </c>
      <c r="AW166" s="13" t="s">
        <v>40</v>
      </c>
      <c r="AX166" s="13" t="s">
        <v>78</v>
      </c>
      <c r="AY166" s="251" t="s">
        <v>128</v>
      </c>
    </row>
    <row r="167" s="14" customFormat="1">
      <c r="A167" s="14"/>
      <c r="B167" s="252"/>
      <c r="C167" s="253"/>
      <c r="D167" s="242" t="s">
        <v>193</v>
      </c>
      <c r="E167" s="254" t="s">
        <v>32</v>
      </c>
      <c r="F167" s="255" t="s">
        <v>206</v>
      </c>
      <c r="G167" s="253"/>
      <c r="H167" s="256">
        <v>412.17000000000002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2" t="s">
        <v>193</v>
      </c>
      <c r="AU167" s="262" t="s">
        <v>135</v>
      </c>
      <c r="AV167" s="14" t="s">
        <v>155</v>
      </c>
      <c r="AW167" s="14" t="s">
        <v>40</v>
      </c>
      <c r="AX167" s="14" t="s">
        <v>21</v>
      </c>
      <c r="AY167" s="262" t="s">
        <v>128</v>
      </c>
    </row>
    <row r="168" s="2" customFormat="1" ht="24" customHeight="1">
      <c r="A168" s="40"/>
      <c r="B168" s="41"/>
      <c r="C168" s="220" t="s">
        <v>325</v>
      </c>
      <c r="D168" s="220" t="s">
        <v>131</v>
      </c>
      <c r="E168" s="221" t="s">
        <v>326</v>
      </c>
      <c r="F168" s="222" t="s">
        <v>327</v>
      </c>
      <c r="G168" s="223" t="s">
        <v>317</v>
      </c>
      <c r="H168" s="224">
        <v>33</v>
      </c>
      <c r="I168" s="225"/>
      <c r="J168" s="226">
        <f>ROUND(I168*H168,2)</f>
        <v>0</v>
      </c>
      <c r="K168" s="222" t="s">
        <v>147</v>
      </c>
      <c r="L168" s="46"/>
      <c r="M168" s="227" t="s">
        <v>32</v>
      </c>
      <c r="N168" s="228" t="s">
        <v>50</v>
      </c>
      <c r="O168" s="86"/>
      <c r="P168" s="229">
        <f>O168*H168</f>
        <v>0</v>
      </c>
      <c r="Q168" s="229">
        <v>0.00036000000000000002</v>
      </c>
      <c r="R168" s="229">
        <f>Q168*H168</f>
        <v>0.01188</v>
      </c>
      <c r="S168" s="229">
        <v>0</v>
      </c>
      <c r="T168" s="230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1" t="s">
        <v>229</v>
      </c>
      <c r="AT168" s="231" t="s">
        <v>131</v>
      </c>
      <c r="AU168" s="231" t="s">
        <v>135</v>
      </c>
      <c r="AY168" s="18" t="s">
        <v>128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135</v>
      </c>
      <c r="BK168" s="232">
        <f>ROUND(I168*H168,2)</f>
        <v>0</v>
      </c>
      <c r="BL168" s="18" t="s">
        <v>229</v>
      </c>
      <c r="BM168" s="231" t="s">
        <v>328</v>
      </c>
    </row>
    <row r="169" s="13" customFormat="1">
      <c r="A169" s="13"/>
      <c r="B169" s="240"/>
      <c r="C169" s="241"/>
      <c r="D169" s="242" t="s">
        <v>193</v>
      </c>
      <c r="E169" s="243" t="s">
        <v>32</v>
      </c>
      <c r="F169" s="244" t="s">
        <v>329</v>
      </c>
      <c r="G169" s="241"/>
      <c r="H169" s="245">
        <v>33</v>
      </c>
      <c r="I169" s="246"/>
      <c r="J169" s="241"/>
      <c r="K169" s="241"/>
      <c r="L169" s="247"/>
      <c r="M169" s="248"/>
      <c r="N169" s="249"/>
      <c r="O169" s="249"/>
      <c r="P169" s="249"/>
      <c r="Q169" s="249"/>
      <c r="R169" s="249"/>
      <c r="S169" s="249"/>
      <c r="T169" s="25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193</v>
      </c>
      <c r="AU169" s="251" t="s">
        <v>135</v>
      </c>
      <c r="AV169" s="13" t="s">
        <v>135</v>
      </c>
      <c r="AW169" s="13" t="s">
        <v>40</v>
      </c>
      <c r="AX169" s="13" t="s">
        <v>78</v>
      </c>
      <c r="AY169" s="251" t="s">
        <v>128</v>
      </c>
    </row>
    <row r="170" s="14" customFormat="1">
      <c r="A170" s="14"/>
      <c r="B170" s="252"/>
      <c r="C170" s="253"/>
      <c r="D170" s="242" t="s">
        <v>193</v>
      </c>
      <c r="E170" s="254" t="s">
        <v>32</v>
      </c>
      <c r="F170" s="255" t="s">
        <v>206</v>
      </c>
      <c r="G170" s="253"/>
      <c r="H170" s="256">
        <v>33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2" t="s">
        <v>193</v>
      </c>
      <c r="AU170" s="262" t="s">
        <v>135</v>
      </c>
      <c r="AV170" s="14" t="s">
        <v>155</v>
      </c>
      <c r="AW170" s="14" t="s">
        <v>40</v>
      </c>
      <c r="AX170" s="14" t="s">
        <v>21</v>
      </c>
      <c r="AY170" s="262" t="s">
        <v>128</v>
      </c>
    </row>
    <row r="171" s="2" customFormat="1" ht="24" customHeight="1">
      <c r="A171" s="40"/>
      <c r="B171" s="41"/>
      <c r="C171" s="220" t="s">
        <v>330</v>
      </c>
      <c r="D171" s="220" t="s">
        <v>131</v>
      </c>
      <c r="E171" s="221" t="s">
        <v>331</v>
      </c>
      <c r="F171" s="222" t="s">
        <v>332</v>
      </c>
      <c r="G171" s="223" t="s">
        <v>188</v>
      </c>
      <c r="H171" s="224">
        <v>83.655000000000001</v>
      </c>
      <c r="I171" s="225"/>
      <c r="J171" s="226">
        <f>ROUND(I171*H171,2)</f>
        <v>0</v>
      </c>
      <c r="K171" s="222" t="s">
        <v>147</v>
      </c>
      <c r="L171" s="46"/>
      <c r="M171" s="227" t="s">
        <v>32</v>
      </c>
      <c r="N171" s="228" t="s">
        <v>50</v>
      </c>
      <c r="O171" s="86"/>
      <c r="P171" s="229">
        <f>O171*H171</f>
        <v>0</v>
      </c>
      <c r="Q171" s="229">
        <v>0.0016100000000000001</v>
      </c>
      <c r="R171" s="229">
        <f>Q171*H171</f>
        <v>0.13468455000000001</v>
      </c>
      <c r="S171" s="229">
        <v>0</v>
      </c>
      <c r="T171" s="230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1" t="s">
        <v>229</v>
      </c>
      <c r="AT171" s="231" t="s">
        <v>131</v>
      </c>
      <c r="AU171" s="231" t="s">
        <v>135</v>
      </c>
      <c r="AY171" s="18" t="s">
        <v>128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135</v>
      </c>
      <c r="BK171" s="232">
        <f>ROUND(I171*H171,2)</f>
        <v>0</v>
      </c>
      <c r="BL171" s="18" t="s">
        <v>229</v>
      </c>
      <c r="BM171" s="231" t="s">
        <v>333</v>
      </c>
    </row>
    <row r="172" s="13" customFormat="1">
      <c r="A172" s="13"/>
      <c r="B172" s="240"/>
      <c r="C172" s="241"/>
      <c r="D172" s="242" t="s">
        <v>193</v>
      </c>
      <c r="E172" s="243" t="s">
        <v>32</v>
      </c>
      <c r="F172" s="244" t="s">
        <v>308</v>
      </c>
      <c r="G172" s="241"/>
      <c r="H172" s="245">
        <v>83.655000000000001</v>
      </c>
      <c r="I172" s="246"/>
      <c r="J172" s="241"/>
      <c r="K172" s="241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193</v>
      </c>
      <c r="AU172" s="251" t="s">
        <v>135</v>
      </c>
      <c r="AV172" s="13" t="s">
        <v>135</v>
      </c>
      <c r="AW172" s="13" t="s">
        <v>40</v>
      </c>
      <c r="AX172" s="13" t="s">
        <v>78</v>
      </c>
      <c r="AY172" s="251" t="s">
        <v>128</v>
      </c>
    </row>
    <row r="173" s="14" customFormat="1">
      <c r="A173" s="14"/>
      <c r="B173" s="252"/>
      <c r="C173" s="253"/>
      <c r="D173" s="242" t="s">
        <v>193</v>
      </c>
      <c r="E173" s="254" t="s">
        <v>32</v>
      </c>
      <c r="F173" s="255" t="s">
        <v>206</v>
      </c>
      <c r="G173" s="253"/>
      <c r="H173" s="256">
        <v>83.655000000000001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2" t="s">
        <v>193</v>
      </c>
      <c r="AU173" s="262" t="s">
        <v>135</v>
      </c>
      <c r="AV173" s="14" t="s">
        <v>155</v>
      </c>
      <c r="AW173" s="14" t="s">
        <v>40</v>
      </c>
      <c r="AX173" s="14" t="s">
        <v>21</v>
      </c>
      <c r="AY173" s="262" t="s">
        <v>128</v>
      </c>
    </row>
    <row r="174" s="2" customFormat="1" ht="16.5" customHeight="1">
      <c r="A174" s="40"/>
      <c r="B174" s="41"/>
      <c r="C174" s="220" t="s">
        <v>334</v>
      </c>
      <c r="D174" s="220" t="s">
        <v>131</v>
      </c>
      <c r="E174" s="221" t="s">
        <v>335</v>
      </c>
      <c r="F174" s="222" t="s">
        <v>336</v>
      </c>
      <c r="G174" s="223" t="s">
        <v>188</v>
      </c>
      <c r="H174" s="224">
        <v>204.59999999999999</v>
      </c>
      <c r="I174" s="225"/>
      <c r="J174" s="226">
        <f>ROUND(I174*H174,2)</f>
        <v>0</v>
      </c>
      <c r="K174" s="222" t="s">
        <v>147</v>
      </c>
      <c r="L174" s="46"/>
      <c r="M174" s="227" t="s">
        <v>32</v>
      </c>
      <c r="N174" s="228" t="s">
        <v>50</v>
      </c>
      <c r="O174" s="86"/>
      <c r="P174" s="229">
        <f>O174*H174</f>
        <v>0</v>
      </c>
      <c r="Q174" s="229">
        <v>0</v>
      </c>
      <c r="R174" s="229">
        <f>Q174*H174</f>
        <v>0</v>
      </c>
      <c r="S174" s="229">
        <v>0.03175</v>
      </c>
      <c r="T174" s="230">
        <f>S174*H174</f>
        <v>6.4960500000000003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1" t="s">
        <v>229</v>
      </c>
      <c r="AT174" s="231" t="s">
        <v>131</v>
      </c>
      <c r="AU174" s="231" t="s">
        <v>135</v>
      </c>
      <c r="AY174" s="18" t="s">
        <v>128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135</v>
      </c>
      <c r="BK174" s="232">
        <f>ROUND(I174*H174,2)</f>
        <v>0</v>
      </c>
      <c r="BL174" s="18" t="s">
        <v>229</v>
      </c>
      <c r="BM174" s="231" t="s">
        <v>337</v>
      </c>
    </row>
    <row r="175" s="13" customFormat="1">
      <c r="A175" s="13"/>
      <c r="B175" s="240"/>
      <c r="C175" s="241"/>
      <c r="D175" s="242" t="s">
        <v>193</v>
      </c>
      <c r="E175" s="243" t="s">
        <v>32</v>
      </c>
      <c r="F175" s="244" t="s">
        <v>338</v>
      </c>
      <c r="G175" s="241"/>
      <c r="H175" s="245">
        <v>204.59999999999999</v>
      </c>
      <c r="I175" s="246"/>
      <c r="J175" s="241"/>
      <c r="K175" s="241"/>
      <c r="L175" s="247"/>
      <c r="M175" s="248"/>
      <c r="N175" s="249"/>
      <c r="O175" s="249"/>
      <c r="P175" s="249"/>
      <c r="Q175" s="249"/>
      <c r="R175" s="249"/>
      <c r="S175" s="249"/>
      <c r="T175" s="25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1" t="s">
        <v>193</v>
      </c>
      <c r="AU175" s="251" t="s">
        <v>135</v>
      </c>
      <c r="AV175" s="13" t="s">
        <v>135</v>
      </c>
      <c r="AW175" s="13" t="s">
        <v>40</v>
      </c>
      <c r="AX175" s="13" t="s">
        <v>21</v>
      </c>
      <c r="AY175" s="251" t="s">
        <v>128</v>
      </c>
    </row>
    <row r="176" s="2" customFormat="1" ht="24" customHeight="1">
      <c r="A176" s="40"/>
      <c r="B176" s="41"/>
      <c r="C176" s="220" t="s">
        <v>339</v>
      </c>
      <c r="D176" s="220" t="s">
        <v>131</v>
      </c>
      <c r="E176" s="221" t="s">
        <v>340</v>
      </c>
      <c r="F176" s="222" t="s">
        <v>341</v>
      </c>
      <c r="G176" s="223" t="s">
        <v>188</v>
      </c>
      <c r="H176" s="224">
        <v>16.309999999999999</v>
      </c>
      <c r="I176" s="225"/>
      <c r="J176" s="226">
        <f>ROUND(I176*H176,2)</f>
        <v>0</v>
      </c>
      <c r="K176" s="222" t="s">
        <v>147</v>
      </c>
      <c r="L176" s="46"/>
      <c r="M176" s="227" t="s">
        <v>32</v>
      </c>
      <c r="N176" s="228" t="s">
        <v>50</v>
      </c>
      <c r="O176" s="86"/>
      <c r="P176" s="229">
        <f>O176*H176</f>
        <v>0</v>
      </c>
      <c r="Q176" s="229">
        <v>0.01223</v>
      </c>
      <c r="R176" s="229">
        <f>Q176*H176</f>
        <v>0.19947129999999999</v>
      </c>
      <c r="S176" s="229">
        <v>0</v>
      </c>
      <c r="T176" s="230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1" t="s">
        <v>229</v>
      </c>
      <c r="AT176" s="231" t="s">
        <v>131</v>
      </c>
      <c r="AU176" s="231" t="s">
        <v>135</v>
      </c>
      <c r="AY176" s="18" t="s">
        <v>128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135</v>
      </c>
      <c r="BK176" s="232">
        <f>ROUND(I176*H176,2)</f>
        <v>0</v>
      </c>
      <c r="BL176" s="18" t="s">
        <v>229</v>
      </c>
      <c r="BM176" s="231" t="s">
        <v>342</v>
      </c>
    </row>
    <row r="177" s="13" customFormat="1">
      <c r="A177" s="13"/>
      <c r="B177" s="240"/>
      <c r="C177" s="241"/>
      <c r="D177" s="242" t="s">
        <v>193</v>
      </c>
      <c r="E177" s="243" t="s">
        <v>32</v>
      </c>
      <c r="F177" s="244" t="s">
        <v>343</v>
      </c>
      <c r="G177" s="241"/>
      <c r="H177" s="245">
        <v>16.309999999999999</v>
      </c>
      <c r="I177" s="246"/>
      <c r="J177" s="241"/>
      <c r="K177" s="241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193</v>
      </c>
      <c r="AU177" s="251" t="s">
        <v>135</v>
      </c>
      <c r="AV177" s="13" t="s">
        <v>135</v>
      </c>
      <c r="AW177" s="13" t="s">
        <v>40</v>
      </c>
      <c r="AX177" s="13" t="s">
        <v>78</v>
      </c>
      <c r="AY177" s="251" t="s">
        <v>128</v>
      </c>
    </row>
    <row r="178" s="14" customFormat="1">
      <c r="A178" s="14"/>
      <c r="B178" s="252"/>
      <c r="C178" s="253"/>
      <c r="D178" s="242" t="s">
        <v>193</v>
      </c>
      <c r="E178" s="254" t="s">
        <v>32</v>
      </c>
      <c r="F178" s="255" t="s">
        <v>206</v>
      </c>
      <c r="G178" s="253"/>
      <c r="H178" s="256">
        <v>16.309999999999999</v>
      </c>
      <c r="I178" s="257"/>
      <c r="J178" s="253"/>
      <c r="K178" s="253"/>
      <c r="L178" s="258"/>
      <c r="M178" s="259"/>
      <c r="N178" s="260"/>
      <c r="O178" s="260"/>
      <c r="P178" s="260"/>
      <c r="Q178" s="260"/>
      <c r="R178" s="260"/>
      <c r="S178" s="260"/>
      <c r="T178" s="26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2" t="s">
        <v>193</v>
      </c>
      <c r="AU178" s="262" t="s">
        <v>135</v>
      </c>
      <c r="AV178" s="14" t="s">
        <v>155</v>
      </c>
      <c r="AW178" s="14" t="s">
        <v>40</v>
      </c>
      <c r="AX178" s="14" t="s">
        <v>21</v>
      </c>
      <c r="AY178" s="262" t="s">
        <v>128</v>
      </c>
    </row>
    <row r="179" s="2" customFormat="1" ht="24" customHeight="1">
      <c r="A179" s="40"/>
      <c r="B179" s="41"/>
      <c r="C179" s="220" t="s">
        <v>344</v>
      </c>
      <c r="D179" s="220" t="s">
        <v>131</v>
      </c>
      <c r="E179" s="221" t="s">
        <v>345</v>
      </c>
      <c r="F179" s="222" t="s">
        <v>346</v>
      </c>
      <c r="G179" s="223" t="s">
        <v>317</v>
      </c>
      <c r="H179" s="224">
        <v>23.25</v>
      </c>
      <c r="I179" s="225"/>
      <c r="J179" s="226">
        <f>ROUND(I179*H179,2)</f>
        <v>0</v>
      </c>
      <c r="K179" s="222" t="s">
        <v>147</v>
      </c>
      <c r="L179" s="46"/>
      <c r="M179" s="227" t="s">
        <v>32</v>
      </c>
      <c r="N179" s="228" t="s">
        <v>50</v>
      </c>
      <c r="O179" s="86"/>
      <c r="P179" s="229">
        <f>O179*H179</f>
        <v>0</v>
      </c>
      <c r="Q179" s="229">
        <v>0.00025999999999999998</v>
      </c>
      <c r="R179" s="229">
        <f>Q179*H179</f>
        <v>0.0060449999999999992</v>
      </c>
      <c r="S179" s="229">
        <v>0</v>
      </c>
      <c r="T179" s="230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1" t="s">
        <v>229</v>
      </c>
      <c r="AT179" s="231" t="s">
        <v>131</v>
      </c>
      <c r="AU179" s="231" t="s">
        <v>135</v>
      </c>
      <c r="AY179" s="18" t="s">
        <v>128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135</v>
      </c>
      <c r="BK179" s="232">
        <f>ROUND(I179*H179,2)</f>
        <v>0</v>
      </c>
      <c r="BL179" s="18" t="s">
        <v>229</v>
      </c>
      <c r="BM179" s="231" t="s">
        <v>347</v>
      </c>
    </row>
    <row r="180" s="13" customFormat="1">
      <c r="A180" s="13"/>
      <c r="B180" s="240"/>
      <c r="C180" s="241"/>
      <c r="D180" s="242" t="s">
        <v>193</v>
      </c>
      <c r="E180" s="243" t="s">
        <v>32</v>
      </c>
      <c r="F180" s="244" t="s">
        <v>348</v>
      </c>
      <c r="G180" s="241"/>
      <c r="H180" s="245">
        <v>23.25</v>
      </c>
      <c r="I180" s="246"/>
      <c r="J180" s="241"/>
      <c r="K180" s="241"/>
      <c r="L180" s="247"/>
      <c r="M180" s="248"/>
      <c r="N180" s="249"/>
      <c r="O180" s="249"/>
      <c r="P180" s="249"/>
      <c r="Q180" s="249"/>
      <c r="R180" s="249"/>
      <c r="S180" s="249"/>
      <c r="T180" s="25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193</v>
      </c>
      <c r="AU180" s="251" t="s">
        <v>135</v>
      </c>
      <c r="AV180" s="13" t="s">
        <v>135</v>
      </c>
      <c r="AW180" s="13" t="s">
        <v>40</v>
      </c>
      <c r="AX180" s="13" t="s">
        <v>78</v>
      </c>
      <c r="AY180" s="251" t="s">
        <v>128</v>
      </c>
    </row>
    <row r="181" s="14" customFormat="1">
      <c r="A181" s="14"/>
      <c r="B181" s="252"/>
      <c r="C181" s="253"/>
      <c r="D181" s="242" t="s">
        <v>193</v>
      </c>
      <c r="E181" s="254" t="s">
        <v>32</v>
      </c>
      <c r="F181" s="255" t="s">
        <v>206</v>
      </c>
      <c r="G181" s="253"/>
      <c r="H181" s="256">
        <v>23.25</v>
      </c>
      <c r="I181" s="257"/>
      <c r="J181" s="253"/>
      <c r="K181" s="253"/>
      <c r="L181" s="258"/>
      <c r="M181" s="259"/>
      <c r="N181" s="260"/>
      <c r="O181" s="260"/>
      <c r="P181" s="260"/>
      <c r="Q181" s="260"/>
      <c r="R181" s="260"/>
      <c r="S181" s="260"/>
      <c r="T181" s="26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2" t="s">
        <v>193</v>
      </c>
      <c r="AU181" s="262" t="s">
        <v>135</v>
      </c>
      <c r="AV181" s="14" t="s">
        <v>155</v>
      </c>
      <c r="AW181" s="14" t="s">
        <v>40</v>
      </c>
      <c r="AX181" s="14" t="s">
        <v>21</v>
      </c>
      <c r="AY181" s="262" t="s">
        <v>128</v>
      </c>
    </row>
    <row r="182" s="2" customFormat="1" ht="24" customHeight="1">
      <c r="A182" s="40"/>
      <c r="B182" s="41"/>
      <c r="C182" s="220" t="s">
        <v>269</v>
      </c>
      <c r="D182" s="220" t="s">
        <v>131</v>
      </c>
      <c r="E182" s="221" t="s">
        <v>349</v>
      </c>
      <c r="F182" s="222" t="s">
        <v>350</v>
      </c>
      <c r="G182" s="223" t="s">
        <v>188</v>
      </c>
      <c r="H182" s="224">
        <v>16.309999999999999</v>
      </c>
      <c r="I182" s="225"/>
      <c r="J182" s="226">
        <f>ROUND(I182*H182,2)</f>
        <v>0</v>
      </c>
      <c r="K182" s="222" t="s">
        <v>147</v>
      </c>
      <c r="L182" s="46"/>
      <c r="M182" s="227" t="s">
        <v>32</v>
      </c>
      <c r="N182" s="228" t="s">
        <v>50</v>
      </c>
      <c r="O182" s="86"/>
      <c r="P182" s="229">
        <f>O182*H182</f>
        <v>0</v>
      </c>
      <c r="Q182" s="229">
        <v>0.00010000000000000001</v>
      </c>
      <c r="R182" s="229">
        <f>Q182*H182</f>
        <v>0.0016309999999999999</v>
      </c>
      <c r="S182" s="229">
        <v>0</v>
      </c>
      <c r="T182" s="230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1" t="s">
        <v>229</v>
      </c>
      <c r="AT182" s="231" t="s">
        <v>131</v>
      </c>
      <c r="AU182" s="231" t="s">
        <v>135</v>
      </c>
      <c r="AY182" s="18" t="s">
        <v>128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135</v>
      </c>
      <c r="BK182" s="232">
        <f>ROUND(I182*H182,2)</f>
        <v>0</v>
      </c>
      <c r="BL182" s="18" t="s">
        <v>229</v>
      </c>
      <c r="BM182" s="231" t="s">
        <v>351</v>
      </c>
    </row>
    <row r="183" s="2" customFormat="1" ht="24" customHeight="1">
      <c r="A183" s="40"/>
      <c r="B183" s="41"/>
      <c r="C183" s="220" t="s">
        <v>352</v>
      </c>
      <c r="D183" s="220" t="s">
        <v>131</v>
      </c>
      <c r="E183" s="221" t="s">
        <v>353</v>
      </c>
      <c r="F183" s="222" t="s">
        <v>354</v>
      </c>
      <c r="G183" s="223" t="s">
        <v>188</v>
      </c>
      <c r="H183" s="224">
        <v>16.309999999999999</v>
      </c>
      <c r="I183" s="225"/>
      <c r="J183" s="226">
        <f>ROUND(I183*H183,2)</f>
        <v>0</v>
      </c>
      <c r="K183" s="222" t="s">
        <v>147</v>
      </c>
      <c r="L183" s="46"/>
      <c r="M183" s="227" t="s">
        <v>32</v>
      </c>
      <c r="N183" s="228" t="s">
        <v>50</v>
      </c>
      <c r="O183" s="86"/>
      <c r="P183" s="229">
        <f>O183*H183</f>
        <v>0</v>
      </c>
      <c r="Q183" s="229">
        <v>0</v>
      </c>
      <c r="R183" s="229">
        <f>Q183*H183</f>
        <v>0</v>
      </c>
      <c r="S183" s="229">
        <v>0.017250000000000001</v>
      </c>
      <c r="T183" s="230">
        <f>S183*H183</f>
        <v>0.28134750000000003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1" t="s">
        <v>229</v>
      </c>
      <c r="AT183" s="231" t="s">
        <v>131</v>
      </c>
      <c r="AU183" s="231" t="s">
        <v>135</v>
      </c>
      <c r="AY183" s="18" t="s">
        <v>128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8" t="s">
        <v>135</v>
      </c>
      <c r="BK183" s="232">
        <f>ROUND(I183*H183,2)</f>
        <v>0</v>
      </c>
      <c r="BL183" s="18" t="s">
        <v>229</v>
      </c>
      <c r="BM183" s="231" t="s">
        <v>355</v>
      </c>
    </row>
    <row r="184" s="12" customFormat="1" ht="22.8" customHeight="1">
      <c r="A184" s="12"/>
      <c r="B184" s="204"/>
      <c r="C184" s="205"/>
      <c r="D184" s="206" t="s">
        <v>77</v>
      </c>
      <c r="E184" s="218" t="s">
        <v>356</v>
      </c>
      <c r="F184" s="218" t="s">
        <v>357</v>
      </c>
      <c r="G184" s="205"/>
      <c r="H184" s="205"/>
      <c r="I184" s="208"/>
      <c r="J184" s="219">
        <f>BK184</f>
        <v>0</v>
      </c>
      <c r="K184" s="205"/>
      <c r="L184" s="210"/>
      <c r="M184" s="211"/>
      <c r="N184" s="212"/>
      <c r="O184" s="212"/>
      <c r="P184" s="213">
        <f>SUM(P185:P214)</f>
        <v>0</v>
      </c>
      <c r="Q184" s="212"/>
      <c r="R184" s="213">
        <f>SUM(R185:R214)</f>
        <v>1.2861600000000002</v>
      </c>
      <c r="S184" s="212"/>
      <c r="T184" s="214">
        <f>SUM(T185:T214)</f>
        <v>4.7976000000000001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5" t="s">
        <v>135</v>
      </c>
      <c r="AT184" s="216" t="s">
        <v>77</v>
      </c>
      <c r="AU184" s="216" t="s">
        <v>21</v>
      </c>
      <c r="AY184" s="215" t="s">
        <v>128</v>
      </c>
      <c r="BK184" s="217">
        <f>SUM(BK185:BK214)</f>
        <v>0</v>
      </c>
    </row>
    <row r="185" s="2" customFormat="1" ht="16.5" customHeight="1">
      <c r="A185" s="40"/>
      <c r="B185" s="41"/>
      <c r="C185" s="220" t="s">
        <v>358</v>
      </c>
      <c r="D185" s="220" t="s">
        <v>131</v>
      </c>
      <c r="E185" s="221" t="s">
        <v>359</v>
      </c>
      <c r="F185" s="222" t="s">
        <v>360</v>
      </c>
      <c r="G185" s="223" t="s">
        <v>188</v>
      </c>
      <c r="H185" s="224">
        <v>6.4800000000000004</v>
      </c>
      <c r="I185" s="225"/>
      <c r="J185" s="226">
        <f>ROUND(I185*H185,2)</f>
        <v>0</v>
      </c>
      <c r="K185" s="222" t="s">
        <v>147</v>
      </c>
      <c r="L185" s="46"/>
      <c r="M185" s="227" t="s">
        <v>32</v>
      </c>
      <c r="N185" s="228" t="s">
        <v>50</v>
      </c>
      <c r="O185" s="86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1" t="s">
        <v>229</v>
      </c>
      <c r="AT185" s="231" t="s">
        <v>131</v>
      </c>
      <c r="AU185" s="231" t="s">
        <v>135</v>
      </c>
      <c r="AY185" s="18" t="s">
        <v>128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135</v>
      </c>
      <c r="BK185" s="232">
        <f>ROUND(I185*H185,2)</f>
        <v>0</v>
      </c>
      <c r="BL185" s="18" t="s">
        <v>229</v>
      </c>
      <c r="BM185" s="231" t="s">
        <v>361</v>
      </c>
    </row>
    <row r="186" s="2" customFormat="1" ht="16.5" customHeight="1">
      <c r="A186" s="40"/>
      <c r="B186" s="41"/>
      <c r="C186" s="263" t="s">
        <v>362</v>
      </c>
      <c r="D186" s="263" t="s">
        <v>210</v>
      </c>
      <c r="E186" s="264" t="s">
        <v>363</v>
      </c>
      <c r="F186" s="265" t="s">
        <v>364</v>
      </c>
      <c r="G186" s="266" t="s">
        <v>133</v>
      </c>
      <c r="H186" s="267">
        <v>12</v>
      </c>
      <c r="I186" s="268"/>
      <c r="J186" s="269">
        <f>ROUND(I186*H186,2)</f>
        <v>0</v>
      </c>
      <c r="K186" s="265" t="s">
        <v>147</v>
      </c>
      <c r="L186" s="270"/>
      <c r="M186" s="271" t="s">
        <v>32</v>
      </c>
      <c r="N186" s="272" t="s">
        <v>50</v>
      </c>
      <c r="O186" s="86"/>
      <c r="P186" s="229">
        <f>O186*H186</f>
        <v>0</v>
      </c>
      <c r="Q186" s="229">
        <v>0.0011000000000000001</v>
      </c>
      <c r="R186" s="229">
        <f>Q186*H186</f>
        <v>0.0132</v>
      </c>
      <c r="S186" s="229">
        <v>0</v>
      </c>
      <c r="T186" s="230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1" t="s">
        <v>269</v>
      </c>
      <c r="AT186" s="231" t="s">
        <v>210</v>
      </c>
      <c r="AU186" s="231" t="s">
        <v>135</v>
      </c>
      <c r="AY186" s="18" t="s">
        <v>128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135</v>
      </c>
      <c r="BK186" s="232">
        <f>ROUND(I186*H186,2)</f>
        <v>0</v>
      </c>
      <c r="BL186" s="18" t="s">
        <v>229</v>
      </c>
      <c r="BM186" s="231" t="s">
        <v>365</v>
      </c>
    </row>
    <row r="187" s="2" customFormat="1" ht="24" customHeight="1">
      <c r="A187" s="40"/>
      <c r="B187" s="41"/>
      <c r="C187" s="220" t="s">
        <v>366</v>
      </c>
      <c r="D187" s="220" t="s">
        <v>131</v>
      </c>
      <c r="E187" s="221" t="s">
        <v>367</v>
      </c>
      <c r="F187" s="222" t="s">
        <v>368</v>
      </c>
      <c r="G187" s="223" t="s">
        <v>133</v>
      </c>
      <c r="H187" s="224">
        <v>24</v>
      </c>
      <c r="I187" s="225"/>
      <c r="J187" s="226">
        <f>ROUND(I187*H187,2)</f>
        <v>0</v>
      </c>
      <c r="K187" s="222" t="s">
        <v>32</v>
      </c>
      <c r="L187" s="46"/>
      <c r="M187" s="227" t="s">
        <v>32</v>
      </c>
      <c r="N187" s="228" t="s">
        <v>50</v>
      </c>
      <c r="O187" s="86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1" t="s">
        <v>229</v>
      </c>
      <c r="AT187" s="231" t="s">
        <v>131</v>
      </c>
      <c r="AU187" s="231" t="s">
        <v>135</v>
      </c>
      <c r="AY187" s="18" t="s">
        <v>128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8" t="s">
        <v>135</v>
      </c>
      <c r="BK187" s="232">
        <f>ROUND(I187*H187,2)</f>
        <v>0</v>
      </c>
      <c r="BL187" s="18" t="s">
        <v>229</v>
      </c>
      <c r="BM187" s="231" t="s">
        <v>369</v>
      </c>
    </row>
    <row r="188" s="2" customFormat="1" ht="16.5" customHeight="1">
      <c r="A188" s="40"/>
      <c r="B188" s="41"/>
      <c r="C188" s="263" t="s">
        <v>370</v>
      </c>
      <c r="D188" s="263" t="s">
        <v>210</v>
      </c>
      <c r="E188" s="264" t="s">
        <v>371</v>
      </c>
      <c r="F188" s="265" t="s">
        <v>372</v>
      </c>
      <c r="G188" s="266" t="s">
        <v>133</v>
      </c>
      <c r="H188" s="267">
        <v>24</v>
      </c>
      <c r="I188" s="268"/>
      <c r="J188" s="269">
        <f>ROUND(I188*H188,2)</f>
        <v>0</v>
      </c>
      <c r="K188" s="265" t="s">
        <v>147</v>
      </c>
      <c r="L188" s="270"/>
      <c r="M188" s="271" t="s">
        <v>32</v>
      </c>
      <c r="N188" s="272" t="s">
        <v>50</v>
      </c>
      <c r="O188" s="86"/>
      <c r="P188" s="229">
        <f>O188*H188</f>
        <v>0</v>
      </c>
      <c r="Q188" s="229">
        <v>0.0155</v>
      </c>
      <c r="R188" s="229">
        <f>Q188*H188</f>
        <v>0.372</v>
      </c>
      <c r="S188" s="229">
        <v>0</v>
      </c>
      <c r="T188" s="230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31" t="s">
        <v>269</v>
      </c>
      <c r="AT188" s="231" t="s">
        <v>210</v>
      </c>
      <c r="AU188" s="231" t="s">
        <v>135</v>
      </c>
      <c r="AY188" s="18" t="s">
        <v>128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135</v>
      </c>
      <c r="BK188" s="232">
        <f>ROUND(I188*H188,2)</f>
        <v>0</v>
      </c>
      <c r="BL188" s="18" t="s">
        <v>229</v>
      </c>
      <c r="BM188" s="231" t="s">
        <v>373</v>
      </c>
    </row>
    <row r="189" s="2" customFormat="1" ht="24" customHeight="1">
      <c r="A189" s="40"/>
      <c r="B189" s="41"/>
      <c r="C189" s="220" t="s">
        <v>374</v>
      </c>
      <c r="D189" s="220" t="s">
        <v>131</v>
      </c>
      <c r="E189" s="221" t="s">
        <v>375</v>
      </c>
      <c r="F189" s="222" t="s">
        <v>376</v>
      </c>
      <c r="G189" s="223" t="s">
        <v>133</v>
      </c>
      <c r="H189" s="224">
        <v>24</v>
      </c>
      <c r="I189" s="225"/>
      <c r="J189" s="226">
        <f>ROUND(I189*H189,2)</f>
        <v>0</v>
      </c>
      <c r="K189" s="222" t="s">
        <v>147</v>
      </c>
      <c r="L189" s="46"/>
      <c r="M189" s="227" t="s">
        <v>32</v>
      </c>
      <c r="N189" s="228" t="s">
        <v>50</v>
      </c>
      <c r="O189" s="86"/>
      <c r="P189" s="229">
        <f>O189*H189</f>
        <v>0</v>
      </c>
      <c r="Q189" s="229">
        <v>0</v>
      </c>
      <c r="R189" s="229">
        <f>Q189*H189</f>
        <v>0</v>
      </c>
      <c r="S189" s="229">
        <v>0.024</v>
      </c>
      <c r="T189" s="230">
        <f>S189*H189</f>
        <v>0.57600000000000007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1" t="s">
        <v>229</v>
      </c>
      <c r="AT189" s="231" t="s">
        <v>131</v>
      </c>
      <c r="AU189" s="231" t="s">
        <v>135</v>
      </c>
      <c r="AY189" s="18" t="s">
        <v>128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135</v>
      </c>
      <c r="BK189" s="232">
        <f>ROUND(I189*H189,2)</f>
        <v>0</v>
      </c>
      <c r="BL189" s="18" t="s">
        <v>229</v>
      </c>
      <c r="BM189" s="231" t="s">
        <v>377</v>
      </c>
    </row>
    <row r="190" s="2" customFormat="1" ht="24" customHeight="1">
      <c r="A190" s="40"/>
      <c r="B190" s="41"/>
      <c r="C190" s="220" t="s">
        <v>378</v>
      </c>
      <c r="D190" s="220" t="s">
        <v>131</v>
      </c>
      <c r="E190" s="221" t="s">
        <v>379</v>
      </c>
      <c r="F190" s="222" t="s">
        <v>380</v>
      </c>
      <c r="G190" s="223" t="s">
        <v>133</v>
      </c>
      <c r="H190" s="224">
        <v>24</v>
      </c>
      <c r="I190" s="225"/>
      <c r="J190" s="226">
        <f>ROUND(I190*H190,2)</f>
        <v>0</v>
      </c>
      <c r="K190" s="222" t="s">
        <v>147</v>
      </c>
      <c r="L190" s="46"/>
      <c r="M190" s="227" t="s">
        <v>32</v>
      </c>
      <c r="N190" s="228" t="s">
        <v>50</v>
      </c>
      <c r="O190" s="86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1" t="s">
        <v>229</v>
      </c>
      <c r="AT190" s="231" t="s">
        <v>131</v>
      </c>
      <c r="AU190" s="231" t="s">
        <v>135</v>
      </c>
      <c r="AY190" s="18" t="s">
        <v>128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135</v>
      </c>
      <c r="BK190" s="232">
        <f>ROUND(I190*H190,2)</f>
        <v>0</v>
      </c>
      <c r="BL190" s="18" t="s">
        <v>229</v>
      </c>
      <c r="BM190" s="231" t="s">
        <v>381</v>
      </c>
    </row>
    <row r="191" s="2" customFormat="1" ht="24" customHeight="1">
      <c r="A191" s="40"/>
      <c r="B191" s="41"/>
      <c r="C191" s="220" t="s">
        <v>382</v>
      </c>
      <c r="D191" s="220" t="s">
        <v>131</v>
      </c>
      <c r="E191" s="221" t="s">
        <v>383</v>
      </c>
      <c r="F191" s="222" t="s">
        <v>384</v>
      </c>
      <c r="G191" s="223" t="s">
        <v>133</v>
      </c>
      <c r="H191" s="224">
        <v>24</v>
      </c>
      <c r="I191" s="225"/>
      <c r="J191" s="226">
        <f>ROUND(I191*H191,2)</f>
        <v>0</v>
      </c>
      <c r="K191" s="222" t="s">
        <v>147</v>
      </c>
      <c r="L191" s="46"/>
      <c r="M191" s="227" t="s">
        <v>32</v>
      </c>
      <c r="N191" s="228" t="s">
        <v>50</v>
      </c>
      <c r="O191" s="86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1" t="s">
        <v>229</v>
      </c>
      <c r="AT191" s="231" t="s">
        <v>131</v>
      </c>
      <c r="AU191" s="231" t="s">
        <v>135</v>
      </c>
      <c r="AY191" s="18" t="s">
        <v>128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135</v>
      </c>
      <c r="BK191" s="232">
        <f>ROUND(I191*H191,2)</f>
        <v>0</v>
      </c>
      <c r="BL191" s="18" t="s">
        <v>229</v>
      </c>
      <c r="BM191" s="231" t="s">
        <v>385</v>
      </c>
    </row>
    <row r="192" s="2" customFormat="1" ht="24" customHeight="1">
      <c r="A192" s="40"/>
      <c r="B192" s="41"/>
      <c r="C192" s="220" t="s">
        <v>29</v>
      </c>
      <c r="D192" s="220" t="s">
        <v>131</v>
      </c>
      <c r="E192" s="221" t="s">
        <v>386</v>
      </c>
      <c r="F192" s="222" t="s">
        <v>387</v>
      </c>
      <c r="G192" s="223" t="s">
        <v>133</v>
      </c>
      <c r="H192" s="224">
        <v>12</v>
      </c>
      <c r="I192" s="225"/>
      <c r="J192" s="226">
        <f>ROUND(I192*H192,2)</f>
        <v>0</v>
      </c>
      <c r="K192" s="222" t="s">
        <v>147</v>
      </c>
      <c r="L192" s="46"/>
      <c r="M192" s="227" t="s">
        <v>32</v>
      </c>
      <c r="N192" s="228" t="s">
        <v>50</v>
      </c>
      <c r="O192" s="86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1" t="s">
        <v>229</v>
      </c>
      <c r="AT192" s="231" t="s">
        <v>131</v>
      </c>
      <c r="AU192" s="231" t="s">
        <v>135</v>
      </c>
      <c r="AY192" s="18" t="s">
        <v>128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135</v>
      </c>
      <c r="BK192" s="232">
        <f>ROUND(I192*H192,2)</f>
        <v>0</v>
      </c>
      <c r="BL192" s="18" t="s">
        <v>229</v>
      </c>
      <c r="BM192" s="231" t="s">
        <v>388</v>
      </c>
    </row>
    <row r="193" s="2" customFormat="1" ht="16.5" customHeight="1">
      <c r="A193" s="40"/>
      <c r="B193" s="41"/>
      <c r="C193" s="220" t="s">
        <v>389</v>
      </c>
      <c r="D193" s="220" t="s">
        <v>131</v>
      </c>
      <c r="E193" s="221" t="s">
        <v>390</v>
      </c>
      <c r="F193" s="222" t="s">
        <v>391</v>
      </c>
      <c r="G193" s="223" t="s">
        <v>133</v>
      </c>
      <c r="H193" s="224">
        <v>12</v>
      </c>
      <c r="I193" s="225"/>
      <c r="J193" s="226">
        <f>ROUND(I193*H193,2)</f>
        <v>0</v>
      </c>
      <c r="K193" s="222" t="s">
        <v>147</v>
      </c>
      <c r="L193" s="46"/>
      <c r="M193" s="227" t="s">
        <v>32</v>
      </c>
      <c r="N193" s="228" t="s">
        <v>50</v>
      </c>
      <c r="O193" s="86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1" t="s">
        <v>229</v>
      </c>
      <c r="AT193" s="231" t="s">
        <v>131</v>
      </c>
      <c r="AU193" s="231" t="s">
        <v>135</v>
      </c>
      <c r="AY193" s="18" t="s">
        <v>128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8" t="s">
        <v>135</v>
      </c>
      <c r="BK193" s="232">
        <f>ROUND(I193*H193,2)</f>
        <v>0</v>
      </c>
      <c r="BL193" s="18" t="s">
        <v>229</v>
      </c>
      <c r="BM193" s="231" t="s">
        <v>392</v>
      </c>
    </row>
    <row r="194" s="2" customFormat="1" ht="24" customHeight="1">
      <c r="A194" s="40"/>
      <c r="B194" s="41"/>
      <c r="C194" s="220" t="s">
        <v>393</v>
      </c>
      <c r="D194" s="220" t="s">
        <v>131</v>
      </c>
      <c r="E194" s="221" t="s">
        <v>394</v>
      </c>
      <c r="F194" s="222" t="s">
        <v>395</v>
      </c>
      <c r="G194" s="223" t="s">
        <v>133</v>
      </c>
      <c r="H194" s="224">
        <v>24</v>
      </c>
      <c r="I194" s="225"/>
      <c r="J194" s="226">
        <f>ROUND(I194*H194,2)</f>
        <v>0</v>
      </c>
      <c r="K194" s="222" t="s">
        <v>147</v>
      </c>
      <c r="L194" s="46"/>
      <c r="M194" s="227" t="s">
        <v>32</v>
      </c>
      <c r="N194" s="228" t="s">
        <v>50</v>
      </c>
      <c r="O194" s="86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1" t="s">
        <v>229</v>
      </c>
      <c r="AT194" s="231" t="s">
        <v>131</v>
      </c>
      <c r="AU194" s="231" t="s">
        <v>135</v>
      </c>
      <c r="AY194" s="18" t="s">
        <v>128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135</v>
      </c>
      <c r="BK194" s="232">
        <f>ROUND(I194*H194,2)</f>
        <v>0</v>
      </c>
      <c r="BL194" s="18" t="s">
        <v>229</v>
      </c>
      <c r="BM194" s="231" t="s">
        <v>396</v>
      </c>
    </row>
    <row r="195" s="2" customFormat="1" ht="16.5" customHeight="1">
      <c r="A195" s="40"/>
      <c r="B195" s="41"/>
      <c r="C195" s="220" t="s">
        <v>397</v>
      </c>
      <c r="D195" s="220" t="s">
        <v>131</v>
      </c>
      <c r="E195" s="221" t="s">
        <v>398</v>
      </c>
      <c r="F195" s="222" t="s">
        <v>399</v>
      </c>
      <c r="G195" s="223" t="s">
        <v>133</v>
      </c>
      <c r="H195" s="224">
        <v>12</v>
      </c>
      <c r="I195" s="225"/>
      <c r="J195" s="226">
        <f>ROUND(I195*H195,2)</f>
        <v>0</v>
      </c>
      <c r="K195" s="222" t="s">
        <v>147</v>
      </c>
      <c r="L195" s="46"/>
      <c r="M195" s="227" t="s">
        <v>32</v>
      </c>
      <c r="N195" s="228" t="s">
        <v>50</v>
      </c>
      <c r="O195" s="86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1" t="s">
        <v>229</v>
      </c>
      <c r="AT195" s="231" t="s">
        <v>131</v>
      </c>
      <c r="AU195" s="231" t="s">
        <v>135</v>
      </c>
      <c r="AY195" s="18" t="s">
        <v>128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135</v>
      </c>
      <c r="BK195" s="232">
        <f>ROUND(I195*H195,2)</f>
        <v>0</v>
      </c>
      <c r="BL195" s="18" t="s">
        <v>229</v>
      </c>
      <c r="BM195" s="231" t="s">
        <v>400</v>
      </c>
    </row>
    <row r="196" s="2" customFormat="1" ht="16.5" customHeight="1">
      <c r="A196" s="40"/>
      <c r="B196" s="41"/>
      <c r="C196" s="220" t="s">
        <v>401</v>
      </c>
      <c r="D196" s="220" t="s">
        <v>131</v>
      </c>
      <c r="E196" s="221" t="s">
        <v>402</v>
      </c>
      <c r="F196" s="222" t="s">
        <v>403</v>
      </c>
      <c r="G196" s="223" t="s">
        <v>133</v>
      </c>
      <c r="H196" s="224">
        <v>12</v>
      </c>
      <c r="I196" s="225"/>
      <c r="J196" s="226">
        <f>ROUND(I196*H196,2)</f>
        <v>0</v>
      </c>
      <c r="K196" s="222" t="s">
        <v>147</v>
      </c>
      <c r="L196" s="46"/>
      <c r="M196" s="227" t="s">
        <v>32</v>
      </c>
      <c r="N196" s="228" t="s">
        <v>50</v>
      </c>
      <c r="O196" s="86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1" t="s">
        <v>229</v>
      </c>
      <c r="AT196" s="231" t="s">
        <v>131</v>
      </c>
      <c r="AU196" s="231" t="s">
        <v>135</v>
      </c>
      <c r="AY196" s="18" t="s">
        <v>128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8" t="s">
        <v>135</v>
      </c>
      <c r="BK196" s="232">
        <f>ROUND(I196*H196,2)</f>
        <v>0</v>
      </c>
      <c r="BL196" s="18" t="s">
        <v>229</v>
      </c>
      <c r="BM196" s="231" t="s">
        <v>404</v>
      </c>
    </row>
    <row r="197" s="2" customFormat="1" ht="16.5" customHeight="1">
      <c r="A197" s="40"/>
      <c r="B197" s="41"/>
      <c r="C197" s="220" t="s">
        <v>405</v>
      </c>
      <c r="D197" s="220" t="s">
        <v>131</v>
      </c>
      <c r="E197" s="221" t="s">
        <v>406</v>
      </c>
      <c r="F197" s="222" t="s">
        <v>407</v>
      </c>
      <c r="G197" s="223" t="s">
        <v>133</v>
      </c>
      <c r="H197" s="224">
        <v>12</v>
      </c>
      <c r="I197" s="225"/>
      <c r="J197" s="226">
        <f>ROUND(I197*H197,2)</f>
        <v>0</v>
      </c>
      <c r="K197" s="222" t="s">
        <v>147</v>
      </c>
      <c r="L197" s="46"/>
      <c r="M197" s="227" t="s">
        <v>32</v>
      </c>
      <c r="N197" s="228" t="s">
        <v>50</v>
      </c>
      <c r="O197" s="86"/>
      <c r="P197" s="229">
        <f>O197*H197</f>
        <v>0</v>
      </c>
      <c r="Q197" s="229">
        <v>8.0000000000000007E-05</v>
      </c>
      <c r="R197" s="229">
        <f>Q197*H197</f>
        <v>0.00096000000000000013</v>
      </c>
      <c r="S197" s="229">
        <v>0</v>
      </c>
      <c r="T197" s="230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1" t="s">
        <v>229</v>
      </c>
      <c r="AT197" s="231" t="s">
        <v>131</v>
      </c>
      <c r="AU197" s="231" t="s">
        <v>135</v>
      </c>
      <c r="AY197" s="18" t="s">
        <v>128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135</v>
      </c>
      <c r="BK197" s="232">
        <f>ROUND(I197*H197,2)</f>
        <v>0</v>
      </c>
      <c r="BL197" s="18" t="s">
        <v>229</v>
      </c>
      <c r="BM197" s="231" t="s">
        <v>408</v>
      </c>
    </row>
    <row r="198" s="2" customFormat="1" ht="16.5" customHeight="1">
      <c r="A198" s="40"/>
      <c r="B198" s="41"/>
      <c r="C198" s="220" t="s">
        <v>409</v>
      </c>
      <c r="D198" s="220" t="s">
        <v>131</v>
      </c>
      <c r="E198" s="221" t="s">
        <v>410</v>
      </c>
      <c r="F198" s="222" t="s">
        <v>411</v>
      </c>
      <c r="G198" s="223" t="s">
        <v>133</v>
      </c>
      <c r="H198" s="224">
        <v>60</v>
      </c>
      <c r="I198" s="225"/>
      <c r="J198" s="226">
        <f>ROUND(I198*H198,2)</f>
        <v>0</v>
      </c>
      <c r="K198" s="222" t="s">
        <v>147</v>
      </c>
      <c r="L198" s="46"/>
      <c r="M198" s="227" t="s">
        <v>32</v>
      </c>
      <c r="N198" s="228" t="s">
        <v>50</v>
      </c>
      <c r="O198" s="86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1" t="s">
        <v>229</v>
      </c>
      <c r="AT198" s="231" t="s">
        <v>131</v>
      </c>
      <c r="AU198" s="231" t="s">
        <v>135</v>
      </c>
      <c r="AY198" s="18" t="s">
        <v>128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135</v>
      </c>
      <c r="BK198" s="232">
        <f>ROUND(I198*H198,2)</f>
        <v>0</v>
      </c>
      <c r="BL198" s="18" t="s">
        <v>229</v>
      </c>
      <c r="BM198" s="231" t="s">
        <v>412</v>
      </c>
    </row>
    <row r="199" s="2" customFormat="1" ht="16.5" customHeight="1">
      <c r="A199" s="40"/>
      <c r="B199" s="41"/>
      <c r="C199" s="220" t="s">
        <v>413</v>
      </c>
      <c r="D199" s="220" t="s">
        <v>131</v>
      </c>
      <c r="E199" s="221" t="s">
        <v>414</v>
      </c>
      <c r="F199" s="222" t="s">
        <v>415</v>
      </c>
      <c r="G199" s="223" t="s">
        <v>133</v>
      </c>
      <c r="H199" s="224">
        <v>72</v>
      </c>
      <c r="I199" s="225"/>
      <c r="J199" s="226">
        <f>ROUND(I199*H199,2)</f>
        <v>0</v>
      </c>
      <c r="K199" s="222" t="s">
        <v>147</v>
      </c>
      <c r="L199" s="46"/>
      <c r="M199" s="227" t="s">
        <v>32</v>
      </c>
      <c r="N199" s="228" t="s">
        <v>50</v>
      </c>
      <c r="O199" s="86"/>
      <c r="P199" s="229">
        <f>O199*H199</f>
        <v>0</v>
      </c>
      <c r="Q199" s="229">
        <v>0</v>
      </c>
      <c r="R199" s="229">
        <f>Q199*H199</f>
        <v>0</v>
      </c>
      <c r="S199" s="229">
        <v>0</v>
      </c>
      <c r="T199" s="230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31" t="s">
        <v>229</v>
      </c>
      <c r="AT199" s="231" t="s">
        <v>131</v>
      </c>
      <c r="AU199" s="231" t="s">
        <v>135</v>
      </c>
      <c r="AY199" s="18" t="s">
        <v>128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8" t="s">
        <v>135</v>
      </c>
      <c r="BK199" s="232">
        <f>ROUND(I199*H199,2)</f>
        <v>0</v>
      </c>
      <c r="BL199" s="18" t="s">
        <v>229</v>
      </c>
      <c r="BM199" s="231" t="s">
        <v>416</v>
      </c>
    </row>
    <row r="200" s="2" customFormat="1" ht="16.5" customHeight="1">
      <c r="A200" s="40"/>
      <c r="B200" s="41"/>
      <c r="C200" s="263" t="s">
        <v>417</v>
      </c>
      <c r="D200" s="263" t="s">
        <v>210</v>
      </c>
      <c r="E200" s="264" t="s">
        <v>418</v>
      </c>
      <c r="F200" s="265" t="s">
        <v>419</v>
      </c>
      <c r="G200" s="266" t="s">
        <v>133</v>
      </c>
      <c r="H200" s="267">
        <v>12</v>
      </c>
      <c r="I200" s="268"/>
      <c r="J200" s="269">
        <f>ROUND(I200*H200,2)</f>
        <v>0</v>
      </c>
      <c r="K200" s="265" t="s">
        <v>32</v>
      </c>
      <c r="L200" s="270"/>
      <c r="M200" s="271" t="s">
        <v>32</v>
      </c>
      <c r="N200" s="272" t="s">
        <v>50</v>
      </c>
      <c r="O200" s="86"/>
      <c r="P200" s="229">
        <f>O200*H200</f>
        <v>0</v>
      </c>
      <c r="Q200" s="229">
        <v>0.027</v>
      </c>
      <c r="R200" s="229">
        <f>Q200*H200</f>
        <v>0.32400000000000001</v>
      </c>
      <c r="S200" s="229">
        <v>0</v>
      </c>
      <c r="T200" s="230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1" t="s">
        <v>269</v>
      </c>
      <c r="AT200" s="231" t="s">
        <v>210</v>
      </c>
      <c r="AU200" s="231" t="s">
        <v>135</v>
      </c>
      <c r="AY200" s="18" t="s">
        <v>128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135</v>
      </c>
      <c r="BK200" s="232">
        <f>ROUND(I200*H200,2)</f>
        <v>0</v>
      </c>
      <c r="BL200" s="18" t="s">
        <v>229</v>
      </c>
      <c r="BM200" s="231" t="s">
        <v>420</v>
      </c>
    </row>
    <row r="201" s="2" customFormat="1" ht="16.5" customHeight="1">
      <c r="A201" s="40"/>
      <c r="B201" s="41"/>
      <c r="C201" s="263" t="s">
        <v>421</v>
      </c>
      <c r="D201" s="263" t="s">
        <v>210</v>
      </c>
      <c r="E201" s="264" t="s">
        <v>422</v>
      </c>
      <c r="F201" s="265" t="s">
        <v>423</v>
      </c>
      <c r="G201" s="266" t="s">
        <v>133</v>
      </c>
      <c r="H201" s="267">
        <v>12</v>
      </c>
      <c r="I201" s="268"/>
      <c r="J201" s="269">
        <f>ROUND(I201*H201,2)</f>
        <v>0</v>
      </c>
      <c r="K201" s="265" t="s">
        <v>147</v>
      </c>
      <c r="L201" s="270"/>
      <c r="M201" s="271" t="s">
        <v>32</v>
      </c>
      <c r="N201" s="272" t="s">
        <v>50</v>
      </c>
      <c r="O201" s="86"/>
      <c r="P201" s="229">
        <f>O201*H201</f>
        <v>0</v>
      </c>
      <c r="Q201" s="229">
        <v>0.0044999999999999997</v>
      </c>
      <c r="R201" s="229">
        <f>Q201*H201</f>
        <v>0.053999999999999992</v>
      </c>
      <c r="S201" s="229">
        <v>0</v>
      </c>
      <c r="T201" s="230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1" t="s">
        <v>269</v>
      </c>
      <c r="AT201" s="231" t="s">
        <v>210</v>
      </c>
      <c r="AU201" s="231" t="s">
        <v>135</v>
      </c>
      <c r="AY201" s="18" t="s">
        <v>128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135</v>
      </c>
      <c r="BK201" s="232">
        <f>ROUND(I201*H201,2)</f>
        <v>0</v>
      </c>
      <c r="BL201" s="18" t="s">
        <v>229</v>
      </c>
      <c r="BM201" s="231" t="s">
        <v>424</v>
      </c>
    </row>
    <row r="202" s="2" customFormat="1" ht="16.5" customHeight="1">
      <c r="A202" s="40"/>
      <c r="B202" s="41"/>
      <c r="C202" s="220" t="s">
        <v>425</v>
      </c>
      <c r="D202" s="220" t="s">
        <v>131</v>
      </c>
      <c r="E202" s="221" t="s">
        <v>426</v>
      </c>
      <c r="F202" s="222" t="s">
        <v>427</v>
      </c>
      <c r="G202" s="223" t="s">
        <v>428</v>
      </c>
      <c r="H202" s="224">
        <v>21.600000000000001</v>
      </c>
      <c r="I202" s="225"/>
      <c r="J202" s="226">
        <f>ROUND(I202*H202,2)</f>
        <v>0</v>
      </c>
      <c r="K202" s="222" t="s">
        <v>147</v>
      </c>
      <c r="L202" s="46"/>
      <c r="M202" s="227" t="s">
        <v>32</v>
      </c>
      <c r="N202" s="228" t="s">
        <v>50</v>
      </c>
      <c r="O202" s="86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31" t="s">
        <v>229</v>
      </c>
      <c r="AT202" s="231" t="s">
        <v>131</v>
      </c>
      <c r="AU202" s="231" t="s">
        <v>135</v>
      </c>
      <c r="AY202" s="18" t="s">
        <v>128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135</v>
      </c>
      <c r="BK202" s="232">
        <f>ROUND(I202*H202,2)</f>
        <v>0</v>
      </c>
      <c r="BL202" s="18" t="s">
        <v>229</v>
      </c>
      <c r="BM202" s="231" t="s">
        <v>429</v>
      </c>
    </row>
    <row r="203" s="2" customFormat="1" ht="16.5" customHeight="1">
      <c r="A203" s="40"/>
      <c r="B203" s="41"/>
      <c r="C203" s="220" t="s">
        <v>430</v>
      </c>
      <c r="D203" s="220" t="s">
        <v>131</v>
      </c>
      <c r="E203" s="221" t="s">
        <v>431</v>
      </c>
      <c r="F203" s="222" t="s">
        <v>432</v>
      </c>
      <c r="G203" s="223" t="s">
        <v>133</v>
      </c>
      <c r="H203" s="224">
        <v>96</v>
      </c>
      <c r="I203" s="225"/>
      <c r="J203" s="226">
        <f>ROUND(I203*H203,2)</f>
        <v>0</v>
      </c>
      <c r="K203" s="222" t="s">
        <v>147</v>
      </c>
      <c r="L203" s="46"/>
      <c r="M203" s="227" t="s">
        <v>32</v>
      </c>
      <c r="N203" s="228" t="s">
        <v>50</v>
      </c>
      <c r="O203" s="86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1" t="s">
        <v>229</v>
      </c>
      <c r="AT203" s="231" t="s">
        <v>131</v>
      </c>
      <c r="AU203" s="231" t="s">
        <v>135</v>
      </c>
      <c r="AY203" s="18" t="s">
        <v>128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135</v>
      </c>
      <c r="BK203" s="232">
        <f>ROUND(I203*H203,2)</f>
        <v>0</v>
      </c>
      <c r="BL203" s="18" t="s">
        <v>229</v>
      </c>
      <c r="BM203" s="231" t="s">
        <v>433</v>
      </c>
    </row>
    <row r="204" s="2" customFormat="1" ht="16.5" customHeight="1">
      <c r="A204" s="40"/>
      <c r="B204" s="41"/>
      <c r="C204" s="220" t="s">
        <v>434</v>
      </c>
      <c r="D204" s="220" t="s">
        <v>131</v>
      </c>
      <c r="E204" s="221" t="s">
        <v>435</v>
      </c>
      <c r="F204" s="222" t="s">
        <v>436</v>
      </c>
      <c r="G204" s="223" t="s">
        <v>133</v>
      </c>
      <c r="H204" s="224">
        <v>96</v>
      </c>
      <c r="I204" s="225"/>
      <c r="J204" s="226">
        <f>ROUND(I204*H204,2)</f>
        <v>0</v>
      </c>
      <c r="K204" s="222" t="s">
        <v>147</v>
      </c>
      <c r="L204" s="46"/>
      <c r="M204" s="227" t="s">
        <v>32</v>
      </c>
      <c r="N204" s="228" t="s">
        <v>50</v>
      </c>
      <c r="O204" s="86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1" t="s">
        <v>229</v>
      </c>
      <c r="AT204" s="231" t="s">
        <v>131</v>
      </c>
      <c r="AU204" s="231" t="s">
        <v>135</v>
      </c>
      <c r="AY204" s="18" t="s">
        <v>128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135</v>
      </c>
      <c r="BK204" s="232">
        <f>ROUND(I204*H204,2)</f>
        <v>0</v>
      </c>
      <c r="BL204" s="18" t="s">
        <v>229</v>
      </c>
      <c r="BM204" s="231" t="s">
        <v>437</v>
      </c>
    </row>
    <row r="205" s="2" customFormat="1" ht="24" customHeight="1">
      <c r="A205" s="40"/>
      <c r="B205" s="41"/>
      <c r="C205" s="220" t="s">
        <v>438</v>
      </c>
      <c r="D205" s="220" t="s">
        <v>131</v>
      </c>
      <c r="E205" s="221" t="s">
        <v>439</v>
      </c>
      <c r="F205" s="222" t="s">
        <v>440</v>
      </c>
      <c r="G205" s="223" t="s">
        <v>133</v>
      </c>
      <c r="H205" s="224">
        <v>12</v>
      </c>
      <c r="I205" s="225"/>
      <c r="J205" s="226">
        <f>ROUND(I205*H205,2)</f>
        <v>0</v>
      </c>
      <c r="K205" s="222" t="s">
        <v>147</v>
      </c>
      <c r="L205" s="46"/>
      <c r="M205" s="227" t="s">
        <v>32</v>
      </c>
      <c r="N205" s="228" t="s">
        <v>50</v>
      </c>
      <c r="O205" s="86"/>
      <c r="P205" s="229">
        <f>O205*H205</f>
        <v>0</v>
      </c>
      <c r="Q205" s="229">
        <v>0</v>
      </c>
      <c r="R205" s="229">
        <f>Q205*H205</f>
        <v>0</v>
      </c>
      <c r="S205" s="229">
        <v>0.13100000000000001</v>
      </c>
      <c r="T205" s="230">
        <f>S205*H205</f>
        <v>1.5720000000000001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1" t="s">
        <v>229</v>
      </c>
      <c r="AT205" s="231" t="s">
        <v>131</v>
      </c>
      <c r="AU205" s="231" t="s">
        <v>135</v>
      </c>
      <c r="AY205" s="18" t="s">
        <v>128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135</v>
      </c>
      <c r="BK205" s="232">
        <f>ROUND(I205*H205,2)</f>
        <v>0</v>
      </c>
      <c r="BL205" s="18" t="s">
        <v>229</v>
      </c>
      <c r="BM205" s="231" t="s">
        <v>441</v>
      </c>
    </row>
    <row r="206" s="2" customFormat="1" ht="16.5" customHeight="1">
      <c r="A206" s="40"/>
      <c r="B206" s="41"/>
      <c r="C206" s="220" t="s">
        <v>442</v>
      </c>
      <c r="D206" s="220" t="s">
        <v>131</v>
      </c>
      <c r="E206" s="221" t="s">
        <v>443</v>
      </c>
      <c r="F206" s="222" t="s">
        <v>444</v>
      </c>
      <c r="G206" s="223" t="s">
        <v>133</v>
      </c>
      <c r="H206" s="224">
        <v>12</v>
      </c>
      <c r="I206" s="225"/>
      <c r="J206" s="226">
        <f>ROUND(I206*H206,2)</f>
        <v>0</v>
      </c>
      <c r="K206" s="222" t="s">
        <v>147</v>
      </c>
      <c r="L206" s="46"/>
      <c r="M206" s="227" t="s">
        <v>32</v>
      </c>
      <c r="N206" s="228" t="s">
        <v>50</v>
      </c>
      <c r="O206" s="86"/>
      <c r="P206" s="229">
        <f>O206*H206</f>
        <v>0</v>
      </c>
      <c r="Q206" s="229">
        <v>0</v>
      </c>
      <c r="R206" s="229">
        <f>Q206*H206</f>
        <v>0</v>
      </c>
      <c r="S206" s="229">
        <v>0</v>
      </c>
      <c r="T206" s="230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31" t="s">
        <v>229</v>
      </c>
      <c r="AT206" s="231" t="s">
        <v>131</v>
      </c>
      <c r="AU206" s="231" t="s">
        <v>135</v>
      </c>
      <c r="AY206" s="18" t="s">
        <v>128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8" t="s">
        <v>135</v>
      </c>
      <c r="BK206" s="232">
        <f>ROUND(I206*H206,2)</f>
        <v>0</v>
      </c>
      <c r="BL206" s="18" t="s">
        <v>229</v>
      </c>
      <c r="BM206" s="231" t="s">
        <v>445</v>
      </c>
    </row>
    <row r="207" s="2" customFormat="1" ht="16.5" customHeight="1">
      <c r="A207" s="40"/>
      <c r="B207" s="41"/>
      <c r="C207" s="220" t="s">
        <v>446</v>
      </c>
      <c r="D207" s="220" t="s">
        <v>131</v>
      </c>
      <c r="E207" s="221" t="s">
        <v>447</v>
      </c>
      <c r="F207" s="222" t="s">
        <v>448</v>
      </c>
      <c r="G207" s="223" t="s">
        <v>133</v>
      </c>
      <c r="H207" s="224">
        <v>24</v>
      </c>
      <c r="I207" s="225"/>
      <c r="J207" s="226">
        <f>ROUND(I207*H207,2)</f>
        <v>0</v>
      </c>
      <c r="K207" s="222" t="s">
        <v>147</v>
      </c>
      <c r="L207" s="46"/>
      <c r="M207" s="227" t="s">
        <v>32</v>
      </c>
      <c r="N207" s="228" t="s">
        <v>50</v>
      </c>
      <c r="O207" s="86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1" t="s">
        <v>229</v>
      </c>
      <c r="AT207" s="231" t="s">
        <v>131</v>
      </c>
      <c r="AU207" s="231" t="s">
        <v>135</v>
      </c>
      <c r="AY207" s="18" t="s">
        <v>128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135</v>
      </c>
      <c r="BK207" s="232">
        <f>ROUND(I207*H207,2)</f>
        <v>0</v>
      </c>
      <c r="BL207" s="18" t="s">
        <v>229</v>
      </c>
      <c r="BM207" s="231" t="s">
        <v>449</v>
      </c>
    </row>
    <row r="208" s="2" customFormat="1" ht="16.5" customHeight="1">
      <c r="A208" s="40"/>
      <c r="B208" s="41"/>
      <c r="C208" s="220" t="s">
        <v>450</v>
      </c>
      <c r="D208" s="220" t="s">
        <v>131</v>
      </c>
      <c r="E208" s="221" t="s">
        <v>451</v>
      </c>
      <c r="F208" s="222" t="s">
        <v>452</v>
      </c>
      <c r="G208" s="223" t="s">
        <v>133</v>
      </c>
      <c r="H208" s="224">
        <v>12</v>
      </c>
      <c r="I208" s="225"/>
      <c r="J208" s="226">
        <f>ROUND(I208*H208,2)</f>
        <v>0</v>
      </c>
      <c r="K208" s="222" t="s">
        <v>147</v>
      </c>
      <c r="L208" s="46"/>
      <c r="M208" s="227" t="s">
        <v>32</v>
      </c>
      <c r="N208" s="228" t="s">
        <v>50</v>
      </c>
      <c r="O208" s="86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1" t="s">
        <v>229</v>
      </c>
      <c r="AT208" s="231" t="s">
        <v>131</v>
      </c>
      <c r="AU208" s="231" t="s">
        <v>135</v>
      </c>
      <c r="AY208" s="18" t="s">
        <v>128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135</v>
      </c>
      <c r="BK208" s="232">
        <f>ROUND(I208*H208,2)</f>
        <v>0</v>
      </c>
      <c r="BL208" s="18" t="s">
        <v>229</v>
      </c>
      <c r="BM208" s="231" t="s">
        <v>453</v>
      </c>
    </row>
    <row r="209" s="2" customFormat="1" ht="16.5" customHeight="1">
      <c r="A209" s="40"/>
      <c r="B209" s="41"/>
      <c r="C209" s="220" t="s">
        <v>454</v>
      </c>
      <c r="D209" s="220" t="s">
        <v>131</v>
      </c>
      <c r="E209" s="221" t="s">
        <v>455</v>
      </c>
      <c r="F209" s="222" t="s">
        <v>456</v>
      </c>
      <c r="G209" s="223" t="s">
        <v>133</v>
      </c>
      <c r="H209" s="224">
        <v>12</v>
      </c>
      <c r="I209" s="225"/>
      <c r="J209" s="226">
        <f>ROUND(I209*H209,2)</f>
        <v>0</v>
      </c>
      <c r="K209" s="222" t="s">
        <v>147</v>
      </c>
      <c r="L209" s="46"/>
      <c r="M209" s="227" t="s">
        <v>32</v>
      </c>
      <c r="N209" s="228" t="s">
        <v>50</v>
      </c>
      <c r="O209" s="86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31" t="s">
        <v>229</v>
      </c>
      <c r="AT209" s="231" t="s">
        <v>131</v>
      </c>
      <c r="AU209" s="231" t="s">
        <v>135</v>
      </c>
      <c r="AY209" s="18" t="s">
        <v>128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135</v>
      </c>
      <c r="BK209" s="232">
        <f>ROUND(I209*H209,2)</f>
        <v>0</v>
      </c>
      <c r="BL209" s="18" t="s">
        <v>229</v>
      </c>
      <c r="BM209" s="231" t="s">
        <v>457</v>
      </c>
    </row>
    <row r="210" s="2" customFormat="1" ht="16.5" customHeight="1">
      <c r="A210" s="40"/>
      <c r="B210" s="41"/>
      <c r="C210" s="220" t="s">
        <v>458</v>
      </c>
      <c r="D210" s="220" t="s">
        <v>131</v>
      </c>
      <c r="E210" s="221" t="s">
        <v>459</v>
      </c>
      <c r="F210" s="222" t="s">
        <v>460</v>
      </c>
      <c r="G210" s="223" t="s">
        <v>133</v>
      </c>
      <c r="H210" s="224">
        <v>24</v>
      </c>
      <c r="I210" s="225"/>
      <c r="J210" s="226">
        <f>ROUND(I210*H210,2)</f>
        <v>0</v>
      </c>
      <c r="K210" s="222" t="s">
        <v>147</v>
      </c>
      <c r="L210" s="46"/>
      <c r="M210" s="227" t="s">
        <v>32</v>
      </c>
      <c r="N210" s="228" t="s">
        <v>50</v>
      </c>
      <c r="O210" s="86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1" t="s">
        <v>229</v>
      </c>
      <c r="AT210" s="231" t="s">
        <v>131</v>
      </c>
      <c r="AU210" s="231" t="s">
        <v>135</v>
      </c>
      <c r="AY210" s="18" t="s">
        <v>128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135</v>
      </c>
      <c r="BK210" s="232">
        <f>ROUND(I210*H210,2)</f>
        <v>0</v>
      </c>
      <c r="BL210" s="18" t="s">
        <v>229</v>
      </c>
      <c r="BM210" s="231" t="s">
        <v>461</v>
      </c>
    </row>
    <row r="211" s="2" customFormat="1" ht="16.5" customHeight="1">
      <c r="A211" s="40"/>
      <c r="B211" s="41"/>
      <c r="C211" s="263" t="s">
        <v>462</v>
      </c>
      <c r="D211" s="263" t="s">
        <v>210</v>
      </c>
      <c r="E211" s="264" t="s">
        <v>463</v>
      </c>
      <c r="F211" s="265" t="s">
        <v>464</v>
      </c>
      <c r="G211" s="266" t="s">
        <v>133</v>
      </c>
      <c r="H211" s="267">
        <v>24</v>
      </c>
      <c r="I211" s="268"/>
      <c r="J211" s="269">
        <f>ROUND(I211*H211,2)</f>
        <v>0</v>
      </c>
      <c r="K211" s="265" t="s">
        <v>32</v>
      </c>
      <c r="L211" s="270"/>
      <c r="M211" s="271" t="s">
        <v>32</v>
      </c>
      <c r="N211" s="272" t="s">
        <v>50</v>
      </c>
      <c r="O211" s="86"/>
      <c r="P211" s="229">
        <f>O211*H211</f>
        <v>0</v>
      </c>
      <c r="Q211" s="229">
        <v>0.015900000000000001</v>
      </c>
      <c r="R211" s="229">
        <f>Q211*H211</f>
        <v>0.38160000000000005</v>
      </c>
      <c r="S211" s="229">
        <v>0</v>
      </c>
      <c r="T211" s="230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31" t="s">
        <v>269</v>
      </c>
      <c r="AT211" s="231" t="s">
        <v>210</v>
      </c>
      <c r="AU211" s="231" t="s">
        <v>135</v>
      </c>
      <c r="AY211" s="18" t="s">
        <v>128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8" t="s">
        <v>135</v>
      </c>
      <c r="BK211" s="232">
        <f>ROUND(I211*H211,2)</f>
        <v>0</v>
      </c>
      <c r="BL211" s="18" t="s">
        <v>229</v>
      </c>
      <c r="BM211" s="231" t="s">
        <v>465</v>
      </c>
    </row>
    <row r="212" s="2" customFormat="1" ht="16.5" customHeight="1">
      <c r="A212" s="40"/>
      <c r="B212" s="41"/>
      <c r="C212" s="263" t="s">
        <v>466</v>
      </c>
      <c r="D212" s="263" t="s">
        <v>210</v>
      </c>
      <c r="E212" s="264" t="s">
        <v>467</v>
      </c>
      <c r="F212" s="265" t="s">
        <v>468</v>
      </c>
      <c r="G212" s="266" t="s">
        <v>133</v>
      </c>
      <c r="H212" s="267">
        <v>12</v>
      </c>
      <c r="I212" s="268"/>
      <c r="J212" s="269">
        <f>ROUND(I212*H212,2)</f>
        <v>0</v>
      </c>
      <c r="K212" s="265" t="s">
        <v>147</v>
      </c>
      <c r="L212" s="270"/>
      <c r="M212" s="271" t="s">
        <v>32</v>
      </c>
      <c r="N212" s="272" t="s">
        <v>50</v>
      </c>
      <c r="O212" s="86"/>
      <c r="P212" s="229">
        <f>O212*H212</f>
        <v>0</v>
      </c>
      <c r="Q212" s="229">
        <v>0.0117</v>
      </c>
      <c r="R212" s="229">
        <f>Q212*H212</f>
        <v>0.1404</v>
      </c>
      <c r="S212" s="229">
        <v>0</v>
      </c>
      <c r="T212" s="230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1" t="s">
        <v>269</v>
      </c>
      <c r="AT212" s="231" t="s">
        <v>210</v>
      </c>
      <c r="AU212" s="231" t="s">
        <v>135</v>
      </c>
      <c r="AY212" s="18" t="s">
        <v>128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135</v>
      </c>
      <c r="BK212" s="232">
        <f>ROUND(I212*H212,2)</f>
        <v>0</v>
      </c>
      <c r="BL212" s="18" t="s">
        <v>229</v>
      </c>
      <c r="BM212" s="231" t="s">
        <v>469</v>
      </c>
    </row>
    <row r="213" s="2" customFormat="1" ht="16.5" customHeight="1">
      <c r="A213" s="40"/>
      <c r="B213" s="41"/>
      <c r="C213" s="220" t="s">
        <v>470</v>
      </c>
      <c r="D213" s="220" t="s">
        <v>131</v>
      </c>
      <c r="E213" s="221" t="s">
        <v>471</v>
      </c>
      <c r="F213" s="222" t="s">
        <v>472</v>
      </c>
      <c r="G213" s="223" t="s">
        <v>133</v>
      </c>
      <c r="H213" s="224">
        <v>24</v>
      </c>
      <c r="I213" s="225"/>
      <c r="J213" s="226">
        <f>ROUND(I213*H213,2)</f>
        <v>0</v>
      </c>
      <c r="K213" s="222" t="s">
        <v>147</v>
      </c>
      <c r="L213" s="46"/>
      <c r="M213" s="227" t="s">
        <v>32</v>
      </c>
      <c r="N213" s="228" t="s">
        <v>50</v>
      </c>
      <c r="O213" s="86"/>
      <c r="P213" s="229">
        <f>O213*H213</f>
        <v>0</v>
      </c>
      <c r="Q213" s="229">
        <v>0</v>
      </c>
      <c r="R213" s="229">
        <f>Q213*H213</f>
        <v>0</v>
      </c>
      <c r="S213" s="229">
        <v>0.1104</v>
      </c>
      <c r="T213" s="230">
        <f>S213*H213</f>
        <v>2.6496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1" t="s">
        <v>229</v>
      </c>
      <c r="AT213" s="231" t="s">
        <v>131</v>
      </c>
      <c r="AU213" s="231" t="s">
        <v>135</v>
      </c>
      <c r="AY213" s="18" t="s">
        <v>128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135</v>
      </c>
      <c r="BK213" s="232">
        <f>ROUND(I213*H213,2)</f>
        <v>0</v>
      </c>
      <c r="BL213" s="18" t="s">
        <v>229</v>
      </c>
      <c r="BM213" s="231" t="s">
        <v>473</v>
      </c>
    </row>
    <row r="214" s="2" customFormat="1" ht="24" customHeight="1">
      <c r="A214" s="40"/>
      <c r="B214" s="41"/>
      <c r="C214" s="220" t="s">
        <v>474</v>
      </c>
      <c r="D214" s="220" t="s">
        <v>131</v>
      </c>
      <c r="E214" s="221" t="s">
        <v>475</v>
      </c>
      <c r="F214" s="222" t="s">
        <v>476</v>
      </c>
      <c r="G214" s="223" t="s">
        <v>477</v>
      </c>
      <c r="H214" s="273"/>
      <c r="I214" s="225"/>
      <c r="J214" s="226">
        <f>ROUND(I214*H214,2)</f>
        <v>0</v>
      </c>
      <c r="K214" s="222" t="s">
        <v>147</v>
      </c>
      <c r="L214" s="46"/>
      <c r="M214" s="227" t="s">
        <v>32</v>
      </c>
      <c r="N214" s="228" t="s">
        <v>50</v>
      </c>
      <c r="O214" s="86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31" t="s">
        <v>229</v>
      </c>
      <c r="AT214" s="231" t="s">
        <v>131</v>
      </c>
      <c r="AU214" s="231" t="s">
        <v>135</v>
      </c>
      <c r="AY214" s="18" t="s">
        <v>128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135</v>
      </c>
      <c r="BK214" s="232">
        <f>ROUND(I214*H214,2)</f>
        <v>0</v>
      </c>
      <c r="BL214" s="18" t="s">
        <v>229</v>
      </c>
      <c r="BM214" s="231" t="s">
        <v>478</v>
      </c>
    </row>
    <row r="215" s="12" customFormat="1" ht="22.8" customHeight="1">
      <c r="A215" s="12"/>
      <c r="B215" s="204"/>
      <c r="C215" s="205"/>
      <c r="D215" s="206" t="s">
        <v>77</v>
      </c>
      <c r="E215" s="218" t="s">
        <v>479</v>
      </c>
      <c r="F215" s="218" t="s">
        <v>480</v>
      </c>
      <c r="G215" s="205"/>
      <c r="H215" s="205"/>
      <c r="I215" s="208"/>
      <c r="J215" s="219">
        <f>BK215</f>
        <v>0</v>
      </c>
      <c r="K215" s="205"/>
      <c r="L215" s="210"/>
      <c r="M215" s="211"/>
      <c r="N215" s="212"/>
      <c r="O215" s="212"/>
      <c r="P215" s="213">
        <f>P216</f>
        <v>0</v>
      </c>
      <c r="Q215" s="212"/>
      <c r="R215" s="213">
        <f>R216</f>
        <v>0</v>
      </c>
      <c r="S215" s="212"/>
      <c r="T215" s="214">
        <f>T216</f>
        <v>0.312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5" t="s">
        <v>135</v>
      </c>
      <c r="AT215" s="216" t="s">
        <v>77</v>
      </c>
      <c r="AU215" s="216" t="s">
        <v>21</v>
      </c>
      <c r="AY215" s="215" t="s">
        <v>128</v>
      </c>
      <c r="BK215" s="217">
        <f>BK216</f>
        <v>0</v>
      </c>
    </row>
    <row r="216" s="2" customFormat="1" ht="16.5" customHeight="1">
      <c r="A216" s="40"/>
      <c r="B216" s="41"/>
      <c r="C216" s="220" t="s">
        <v>481</v>
      </c>
      <c r="D216" s="220" t="s">
        <v>131</v>
      </c>
      <c r="E216" s="221" t="s">
        <v>482</v>
      </c>
      <c r="F216" s="222" t="s">
        <v>483</v>
      </c>
      <c r="G216" s="223" t="s">
        <v>133</v>
      </c>
      <c r="H216" s="224">
        <v>24</v>
      </c>
      <c r="I216" s="225"/>
      <c r="J216" s="226">
        <f>ROUND(I216*H216,2)</f>
        <v>0</v>
      </c>
      <c r="K216" s="222" t="s">
        <v>147</v>
      </c>
      <c r="L216" s="46"/>
      <c r="M216" s="227" t="s">
        <v>32</v>
      </c>
      <c r="N216" s="228" t="s">
        <v>50</v>
      </c>
      <c r="O216" s="86"/>
      <c r="P216" s="229">
        <f>O216*H216</f>
        <v>0</v>
      </c>
      <c r="Q216" s="229">
        <v>0</v>
      </c>
      <c r="R216" s="229">
        <f>Q216*H216</f>
        <v>0</v>
      </c>
      <c r="S216" s="229">
        <v>0.012999999999999999</v>
      </c>
      <c r="T216" s="230">
        <f>S216*H216</f>
        <v>0.312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1" t="s">
        <v>229</v>
      </c>
      <c r="AT216" s="231" t="s">
        <v>131</v>
      </c>
      <c r="AU216" s="231" t="s">
        <v>135</v>
      </c>
      <c r="AY216" s="18" t="s">
        <v>128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8" t="s">
        <v>135</v>
      </c>
      <c r="BK216" s="232">
        <f>ROUND(I216*H216,2)</f>
        <v>0</v>
      </c>
      <c r="BL216" s="18" t="s">
        <v>229</v>
      </c>
      <c r="BM216" s="231" t="s">
        <v>484</v>
      </c>
    </row>
    <row r="217" s="12" customFormat="1" ht="22.8" customHeight="1">
      <c r="A217" s="12"/>
      <c r="B217" s="204"/>
      <c r="C217" s="205"/>
      <c r="D217" s="206" t="s">
        <v>77</v>
      </c>
      <c r="E217" s="218" t="s">
        <v>485</v>
      </c>
      <c r="F217" s="218" t="s">
        <v>486</v>
      </c>
      <c r="G217" s="205"/>
      <c r="H217" s="205"/>
      <c r="I217" s="208"/>
      <c r="J217" s="219">
        <f>BK217</f>
        <v>0</v>
      </c>
      <c r="K217" s="205"/>
      <c r="L217" s="210"/>
      <c r="M217" s="211"/>
      <c r="N217" s="212"/>
      <c r="O217" s="212"/>
      <c r="P217" s="213">
        <f>SUM(P218:P237)</f>
        <v>0</v>
      </c>
      <c r="Q217" s="212"/>
      <c r="R217" s="213">
        <f>SUM(R218:R237)</f>
        <v>5.18205238</v>
      </c>
      <c r="S217" s="212"/>
      <c r="T217" s="214">
        <f>SUM(T218:T237)</f>
        <v>0.43248399999999998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5" t="s">
        <v>135</v>
      </c>
      <c r="AT217" s="216" t="s">
        <v>77</v>
      </c>
      <c r="AU217" s="216" t="s">
        <v>21</v>
      </c>
      <c r="AY217" s="215" t="s">
        <v>128</v>
      </c>
      <c r="BK217" s="217">
        <f>SUM(BK218:BK237)</f>
        <v>0</v>
      </c>
    </row>
    <row r="218" s="2" customFormat="1" ht="16.5" customHeight="1">
      <c r="A218" s="40"/>
      <c r="B218" s="41"/>
      <c r="C218" s="220" t="s">
        <v>487</v>
      </c>
      <c r="D218" s="220" t="s">
        <v>131</v>
      </c>
      <c r="E218" s="221" t="s">
        <v>488</v>
      </c>
      <c r="F218" s="222" t="s">
        <v>489</v>
      </c>
      <c r="G218" s="223" t="s">
        <v>188</v>
      </c>
      <c r="H218" s="224">
        <v>5.2000000000000002</v>
      </c>
      <c r="I218" s="225"/>
      <c r="J218" s="226">
        <f>ROUND(I218*H218,2)</f>
        <v>0</v>
      </c>
      <c r="K218" s="222" t="s">
        <v>147</v>
      </c>
      <c r="L218" s="46"/>
      <c r="M218" s="227" t="s">
        <v>32</v>
      </c>
      <c r="N218" s="228" t="s">
        <v>50</v>
      </c>
      <c r="O218" s="86"/>
      <c r="P218" s="229">
        <f>O218*H218</f>
        <v>0</v>
      </c>
      <c r="Q218" s="229">
        <v>0</v>
      </c>
      <c r="R218" s="229">
        <f>Q218*H218</f>
        <v>0</v>
      </c>
      <c r="S218" s="229">
        <v>0.083169999999999994</v>
      </c>
      <c r="T218" s="230">
        <f>S218*H218</f>
        <v>0.43248399999999998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1" t="s">
        <v>229</v>
      </c>
      <c r="AT218" s="231" t="s">
        <v>131</v>
      </c>
      <c r="AU218" s="231" t="s">
        <v>135</v>
      </c>
      <c r="AY218" s="18" t="s">
        <v>128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135</v>
      </c>
      <c r="BK218" s="232">
        <f>ROUND(I218*H218,2)</f>
        <v>0</v>
      </c>
      <c r="BL218" s="18" t="s">
        <v>229</v>
      </c>
      <c r="BM218" s="231" t="s">
        <v>490</v>
      </c>
    </row>
    <row r="219" s="13" customFormat="1">
      <c r="A219" s="13"/>
      <c r="B219" s="240"/>
      <c r="C219" s="241"/>
      <c r="D219" s="242" t="s">
        <v>193</v>
      </c>
      <c r="E219" s="243" t="s">
        <v>32</v>
      </c>
      <c r="F219" s="244" t="s">
        <v>491</v>
      </c>
      <c r="G219" s="241"/>
      <c r="H219" s="245">
        <v>5.2000000000000002</v>
      </c>
      <c r="I219" s="246"/>
      <c r="J219" s="241"/>
      <c r="K219" s="241"/>
      <c r="L219" s="247"/>
      <c r="M219" s="248"/>
      <c r="N219" s="249"/>
      <c r="O219" s="249"/>
      <c r="P219" s="249"/>
      <c r="Q219" s="249"/>
      <c r="R219" s="249"/>
      <c r="S219" s="249"/>
      <c r="T219" s="25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1" t="s">
        <v>193</v>
      </c>
      <c r="AU219" s="251" t="s">
        <v>135</v>
      </c>
      <c r="AV219" s="13" t="s">
        <v>135</v>
      </c>
      <c r="AW219" s="13" t="s">
        <v>40</v>
      </c>
      <c r="AX219" s="13" t="s">
        <v>21</v>
      </c>
      <c r="AY219" s="251" t="s">
        <v>128</v>
      </c>
    </row>
    <row r="220" s="2" customFormat="1" ht="24" customHeight="1">
      <c r="A220" s="40"/>
      <c r="B220" s="41"/>
      <c r="C220" s="220" t="s">
        <v>492</v>
      </c>
      <c r="D220" s="220" t="s">
        <v>131</v>
      </c>
      <c r="E220" s="221" t="s">
        <v>493</v>
      </c>
      <c r="F220" s="222" t="s">
        <v>494</v>
      </c>
      <c r="G220" s="223" t="s">
        <v>188</v>
      </c>
      <c r="H220" s="224">
        <v>26.364000000000001</v>
      </c>
      <c r="I220" s="225"/>
      <c r="J220" s="226">
        <f>ROUND(I220*H220,2)</f>
        <v>0</v>
      </c>
      <c r="K220" s="222" t="s">
        <v>32</v>
      </c>
      <c r="L220" s="46"/>
      <c r="M220" s="227" t="s">
        <v>32</v>
      </c>
      <c r="N220" s="228" t="s">
        <v>50</v>
      </c>
      <c r="O220" s="86"/>
      <c r="P220" s="229">
        <f>O220*H220</f>
        <v>0</v>
      </c>
      <c r="Q220" s="229">
        <v>0.0039199999999999999</v>
      </c>
      <c r="R220" s="229">
        <f>Q220*H220</f>
        <v>0.10334688</v>
      </c>
      <c r="S220" s="229">
        <v>0</v>
      </c>
      <c r="T220" s="230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31" t="s">
        <v>229</v>
      </c>
      <c r="AT220" s="231" t="s">
        <v>131</v>
      </c>
      <c r="AU220" s="231" t="s">
        <v>135</v>
      </c>
      <c r="AY220" s="18" t="s">
        <v>128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135</v>
      </c>
      <c r="BK220" s="232">
        <f>ROUND(I220*H220,2)</f>
        <v>0</v>
      </c>
      <c r="BL220" s="18" t="s">
        <v>229</v>
      </c>
      <c r="BM220" s="231" t="s">
        <v>495</v>
      </c>
    </row>
    <row r="221" s="15" customFormat="1">
      <c r="A221" s="15"/>
      <c r="B221" s="274"/>
      <c r="C221" s="275"/>
      <c r="D221" s="242" t="s">
        <v>193</v>
      </c>
      <c r="E221" s="276" t="s">
        <v>32</v>
      </c>
      <c r="F221" s="277" t="s">
        <v>496</v>
      </c>
      <c r="G221" s="275"/>
      <c r="H221" s="276" t="s">
        <v>32</v>
      </c>
      <c r="I221" s="278"/>
      <c r="J221" s="275"/>
      <c r="K221" s="275"/>
      <c r="L221" s="279"/>
      <c r="M221" s="280"/>
      <c r="N221" s="281"/>
      <c r="O221" s="281"/>
      <c r="P221" s="281"/>
      <c r="Q221" s="281"/>
      <c r="R221" s="281"/>
      <c r="S221" s="281"/>
      <c r="T221" s="282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83" t="s">
        <v>193</v>
      </c>
      <c r="AU221" s="283" t="s">
        <v>135</v>
      </c>
      <c r="AV221" s="15" t="s">
        <v>21</v>
      </c>
      <c r="AW221" s="15" t="s">
        <v>40</v>
      </c>
      <c r="AX221" s="15" t="s">
        <v>78</v>
      </c>
      <c r="AY221" s="283" t="s">
        <v>128</v>
      </c>
    </row>
    <row r="222" s="13" customFormat="1">
      <c r="A222" s="13"/>
      <c r="B222" s="240"/>
      <c r="C222" s="241"/>
      <c r="D222" s="242" t="s">
        <v>193</v>
      </c>
      <c r="E222" s="243" t="s">
        <v>32</v>
      </c>
      <c r="F222" s="244" t="s">
        <v>497</v>
      </c>
      <c r="G222" s="241"/>
      <c r="H222" s="245">
        <v>15.401999999999999</v>
      </c>
      <c r="I222" s="246"/>
      <c r="J222" s="241"/>
      <c r="K222" s="241"/>
      <c r="L222" s="247"/>
      <c r="M222" s="248"/>
      <c r="N222" s="249"/>
      <c r="O222" s="249"/>
      <c r="P222" s="249"/>
      <c r="Q222" s="249"/>
      <c r="R222" s="249"/>
      <c r="S222" s="249"/>
      <c r="T222" s="25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1" t="s">
        <v>193</v>
      </c>
      <c r="AU222" s="251" t="s">
        <v>135</v>
      </c>
      <c r="AV222" s="13" t="s">
        <v>135</v>
      </c>
      <c r="AW222" s="13" t="s">
        <v>40</v>
      </c>
      <c r="AX222" s="13" t="s">
        <v>78</v>
      </c>
      <c r="AY222" s="251" t="s">
        <v>128</v>
      </c>
    </row>
    <row r="223" s="15" customFormat="1">
      <c r="A223" s="15"/>
      <c r="B223" s="274"/>
      <c r="C223" s="275"/>
      <c r="D223" s="242" t="s">
        <v>193</v>
      </c>
      <c r="E223" s="276" t="s">
        <v>32</v>
      </c>
      <c r="F223" s="277" t="s">
        <v>498</v>
      </c>
      <c r="G223" s="275"/>
      <c r="H223" s="276" t="s">
        <v>32</v>
      </c>
      <c r="I223" s="278"/>
      <c r="J223" s="275"/>
      <c r="K223" s="275"/>
      <c r="L223" s="279"/>
      <c r="M223" s="280"/>
      <c r="N223" s="281"/>
      <c r="O223" s="281"/>
      <c r="P223" s="281"/>
      <c r="Q223" s="281"/>
      <c r="R223" s="281"/>
      <c r="S223" s="281"/>
      <c r="T223" s="28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83" t="s">
        <v>193</v>
      </c>
      <c r="AU223" s="283" t="s">
        <v>135</v>
      </c>
      <c r="AV223" s="15" t="s">
        <v>21</v>
      </c>
      <c r="AW223" s="15" t="s">
        <v>40</v>
      </c>
      <c r="AX223" s="15" t="s">
        <v>78</v>
      </c>
      <c r="AY223" s="283" t="s">
        <v>128</v>
      </c>
    </row>
    <row r="224" s="13" customFormat="1">
      <c r="A224" s="13"/>
      <c r="B224" s="240"/>
      <c r="C224" s="241"/>
      <c r="D224" s="242" t="s">
        <v>193</v>
      </c>
      <c r="E224" s="243" t="s">
        <v>32</v>
      </c>
      <c r="F224" s="244" t="s">
        <v>499</v>
      </c>
      <c r="G224" s="241"/>
      <c r="H224" s="245">
        <v>10.962</v>
      </c>
      <c r="I224" s="246"/>
      <c r="J224" s="241"/>
      <c r="K224" s="241"/>
      <c r="L224" s="247"/>
      <c r="M224" s="248"/>
      <c r="N224" s="249"/>
      <c r="O224" s="249"/>
      <c r="P224" s="249"/>
      <c r="Q224" s="249"/>
      <c r="R224" s="249"/>
      <c r="S224" s="249"/>
      <c r="T224" s="25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1" t="s">
        <v>193</v>
      </c>
      <c r="AU224" s="251" t="s">
        <v>135</v>
      </c>
      <c r="AV224" s="13" t="s">
        <v>135</v>
      </c>
      <c r="AW224" s="13" t="s">
        <v>40</v>
      </c>
      <c r="AX224" s="13" t="s">
        <v>78</v>
      </c>
      <c r="AY224" s="251" t="s">
        <v>128</v>
      </c>
    </row>
    <row r="225" s="14" customFormat="1">
      <c r="A225" s="14"/>
      <c r="B225" s="252"/>
      <c r="C225" s="253"/>
      <c r="D225" s="242" t="s">
        <v>193</v>
      </c>
      <c r="E225" s="254" t="s">
        <v>32</v>
      </c>
      <c r="F225" s="255" t="s">
        <v>206</v>
      </c>
      <c r="G225" s="253"/>
      <c r="H225" s="256">
        <v>26.364000000000001</v>
      </c>
      <c r="I225" s="257"/>
      <c r="J225" s="253"/>
      <c r="K225" s="253"/>
      <c r="L225" s="258"/>
      <c r="M225" s="259"/>
      <c r="N225" s="260"/>
      <c r="O225" s="260"/>
      <c r="P225" s="260"/>
      <c r="Q225" s="260"/>
      <c r="R225" s="260"/>
      <c r="S225" s="260"/>
      <c r="T225" s="26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2" t="s">
        <v>193</v>
      </c>
      <c r="AU225" s="262" t="s">
        <v>135</v>
      </c>
      <c r="AV225" s="14" t="s">
        <v>155</v>
      </c>
      <c r="AW225" s="14" t="s">
        <v>40</v>
      </c>
      <c r="AX225" s="14" t="s">
        <v>21</v>
      </c>
      <c r="AY225" s="262" t="s">
        <v>128</v>
      </c>
    </row>
    <row r="226" s="2" customFormat="1" ht="16.5" customHeight="1">
      <c r="A226" s="40"/>
      <c r="B226" s="41"/>
      <c r="C226" s="220" t="s">
        <v>500</v>
      </c>
      <c r="D226" s="220" t="s">
        <v>131</v>
      </c>
      <c r="E226" s="221" t="s">
        <v>501</v>
      </c>
      <c r="F226" s="222" t="s">
        <v>502</v>
      </c>
      <c r="G226" s="223" t="s">
        <v>188</v>
      </c>
      <c r="H226" s="224">
        <v>26.370000000000001</v>
      </c>
      <c r="I226" s="225"/>
      <c r="J226" s="226">
        <f>ROUND(I226*H226,2)</f>
        <v>0</v>
      </c>
      <c r="K226" s="222" t="s">
        <v>32</v>
      </c>
      <c r="L226" s="46"/>
      <c r="M226" s="227" t="s">
        <v>32</v>
      </c>
      <c r="N226" s="228" t="s">
        <v>50</v>
      </c>
      <c r="O226" s="86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1" t="s">
        <v>229</v>
      </c>
      <c r="AT226" s="231" t="s">
        <v>131</v>
      </c>
      <c r="AU226" s="231" t="s">
        <v>135</v>
      </c>
      <c r="AY226" s="18" t="s">
        <v>128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135</v>
      </c>
      <c r="BK226" s="232">
        <f>ROUND(I226*H226,2)</f>
        <v>0</v>
      </c>
      <c r="BL226" s="18" t="s">
        <v>229</v>
      </c>
      <c r="BM226" s="231" t="s">
        <v>503</v>
      </c>
    </row>
    <row r="227" s="2" customFormat="1" ht="16.5" customHeight="1">
      <c r="A227" s="40"/>
      <c r="B227" s="41"/>
      <c r="C227" s="263" t="s">
        <v>504</v>
      </c>
      <c r="D227" s="263" t="s">
        <v>210</v>
      </c>
      <c r="E227" s="264" t="s">
        <v>505</v>
      </c>
      <c r="F227" s="265" t="s">
        <v>506</v>
      </c>
      <c r="G227" s="266" t="s">
        <v>188</v>
      </c>
      <c r="H227" s="267">
        <v>29.007000000000001</v>
      </c>
      <c r="I227" s="268"/>
      <c r="J227" s="269">
        <f>ROUND(I227*H227,2)</f>
        <v>0</v>
      </c>
      <c r="K227" s="265" t="s">
        <v>32</v>
      </c>
      <c r="L227" s="270"/>
      <c r="M227" s="271" t="s">
        <v>32</v>
      </c>
      <c r="N227" s="272" t="s">
        <v>50</v>
      </c>
      <c r="O227" s="86"/>
      <c r="P227" s="229">
        <f>O227*H227</f>
        <v>0</v>
      </c>
      <c r="Q227" s="229">
        <v>0.124</v>
      </c>
      <c r="R227" s="229">
        <f>Q227*H227</f>
        <v>3.5968680000000002</v>
      </c>
      <c r="S227" s="229">
        <v>0</v>
      </c>
      <c r="T227" s="230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31" t="s">
        <v>269</v>
      </c>
      <c r="AT227" s="231" t="s">
        <v>210</v>
      </c>
      <c r="AU227" s="231" t="s">
        <v>135</v>
      </c>
      <c r="AY227" s="18" t="s">
        <v>128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135</v>
      </c>
      <c r="BK227" s="232">
        <f>ROUND(I227*H227,2)</f>
        <v>0</v>
      </c>
      <c r="BL227" s="18" t="s">
        <v>229</v>
      </c>
      <c r="BM227" s="231" t="s">
        <v>507</v>
      </c>
    </row>
    <row r="228" s="13" customFormat="1">
      <c r="A228" s="13"/>
      <c r="B228" s="240"/>
      <c r="C228" s="241"/>
      <c r="D228" s="242" t="s">
        <v>193</v>
      </c>
      <c r="E228" s="241"/>
      <c r="F228" s="244" t="s">
        <v>508</v>
      </c>
      <c r="G228" s="241"/>
      <c r="H228" s="245">
        <v>29.007000000000001</v>
      </c>
      <c r="I228" s="246"/>
      <c r="J228" s="241"/>
      <c r="K228" s="241"/>
      <c r="L228" s="247"/>
      <c r="M228" s="248"/>
      <c r="N228" s="249"/>
      <c r="O228" s="249"/>
      <c r="P228" s="249"/>
      <c r="Q228" s="249"/>
      <c r="R228" s="249"/>
      <c r="S228" s="249"/>
      <c r="T228" s="25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1" t="s">
        <v>193</v>
      </c>
      <c r="AU228" s="251" t="s">
        <v>135</v>
      </c>
      <c r="AV228" s="13" t="s">
        <v>135</v>
      </c>
      <c r="AW228" s="13" t="s">
        <v>4</v>
      </c>
      <c r="AX228" s="13" t="s">
        <v>21</v>
      </c>
      <c r="AY228" s="251" t="s">
        <v>128</v>
      </c>
    </row>
    <row r="229" s="2" customFormat="1" ht="16.5" customHeight="1">
      <c r="A229" s="40"/>
      <c r="B229" s="41"/>
      <c r="C229" s="220" t="s">
        <v>509</v>
      </c>
      <c r="D229" s="220" t="s">
        <v>131</v>
      </c>
      <c r="E229" s="221" t="s">
        <v>510</v>
      </c>
      <c r="F229" s="222" t="s">
        <v>511</v>
      </c>
      <c r="G229" s="223" t="s">
        <v>188</v>
      </c>
      <c r="H229" s="224">
        <v>10.962</v>
      </c>
      <c r="I229" s="225"/>
      <c r="J229" s="226">
        <f>ROUND(I229*H229,2)</f>
        <v>0</v>
      </c>
      <c r="K229" s="222" t="s">
        <v>32</v>
      </c>
      <c r="L229" s="46"/>
      <c r="M229" s="227" t="s">
        <v>32</v>
      </c>
      <c r="N229" s="228" t="s">
        <v>50</v>
      </c>
      <c r="O229" s="86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31" t="s">
        <v>229</v>
      </c>
      <c r="AT229" s="231" t="s">
        <v>131</v>
      </c>
      <c r="AU229" s="231" t="s">
        <v>135</v>
      </c>
      <c r="AY229" s="18" t="s">
        <v>128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8" t="s">
        <v>135</v>
      </c>
      <c r="BK229" s="232">
        <f>ROUND(I229*H229,2)</f>
        <v>0</v>
      </c>
      <c r="BL229" s="18" t="s">
        <v>229</v>
      </c>
      <c r="BM229" s="231" t="s">
        <v>512</v>
      </c>
    </row>
    <row r="230" s="13" customFormat="1">
      <c r="A230" s="13"/>
      <c r="B230" s="240"/>
      <c r="C230" s="241"/>
      <c r="D230" s="242" t="s">
        <v>193</v>
      </c>
      <c r="E230" s="243" t="s">
        <v>32</v>
      </c>
      <c r="F230" s="244" t="s">
        <v>513</v>
      </c>
      <c r="G230" s="241"/>
      <c r="H230" s="245">
        <v>10.962</v>
      </c>
      <c r="I230" s="246"/>
      <c r="J230" s="241"/>
      <c r="K230" s="241"/>
      <c r="L230" s="247"/>
      <c r="M230" s="248"/>
      <c r="N230" s="249"/>
      <c r="O230" s="249"/>
      <c r="P230" s="249"/>
      <c r="Q230" s="249"/>
      <c r="R230" s="249"/>
      <c r="S230" s="249"/>
      <c r="T230" s="25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1" t="s">
        <v>193</v>
      </c>
      <c r="AU230" s="251" t="s">
        <v>135</v>
      </c>
      <c r="AV230" s="13" t="s">
        <v>135</v>
      </c>
      <c r="AW230" s="13" t="s">
        <v>40</v>
      </c>
      <c r="AX230" s="13" t="s">
        <v>78</v>
      </c>
      <c r="AY230" s="251" t="s">
        <v>128</v>
      </c>
    </row>
    <row r="231" s="14" customFormat="1">
      <c r="A231" s="14"/>
      <c r="B231" s="252"/>
      <c r="C231" s="253"/>
      <c r="D231" s="242" t="s">
        <v>193</v>
      </c>
      <c r="E231" s="254" t="s">
        <v>32</v>
      </c>
      <c r="F231" s="255" t="s">
        <v>206</v>
      </c>
      <c r="G231" s="253"/>
      <c r="H231" s="256">
        <v>10.962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2" t="s">
        <v>193</v>
      </c>
      <c r="AU231" s="262" t="s">
        <v>135</v>
      </c>
      <c r="AV231" s="14" t="s">
        <v>155</v>
      </c>
      <c r="AW231" s="14" t="s">
        <v>40</v>
      </c>
      <c r="AX231" s="14" t="s">
        <v>21</v>
      </c>
      <c r="AY231" s="262" t="s">
        <v>128</v>
      </c>
    </row>
    <row r="232" s="2" customFormat="1" ht="16.5" customHeight="1">
      <c r="A232" s="40"/>
      <c r="B232" s="41"/>
      <c r="C232" s="220" t="s">
        <v>514</v>
      </c>
      <c r="D232" s="220" t="s">
        <v>131</v>
      </c>
      <c r="E232" s="221" t="s">
        <v>515</v>
      </c>
      <c r="F232" s="222" t="s">
        <v>516</v>
      </c>
      <c r="G232" s="223" t="s">
        <v>188</v>
      </c>
      <c r="H232" s="224">
        <v>26.370000000000001</v>
      </c>
      <c r="I232" s="225"/>
      <c r="J232" s="226">
        <f>ROUND(I232*H232,2)</f>
        <v>0</v>
      </c>
      <c r="K232" s="222" t="s">
        <v>32</v>
      </c>
      <c r="L232" s="46"/>
      <c r="M232" s="227" t="s">
        <v>32</v>
      </c>
      <c r="N232" s="228" t="s">
        <v>50</v>
      </c>
      <c r="O232" s="86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31" t="s">
        <v>229</v>
      </c>
      <c r="AT232" s="231" t="s">
        <v>131</v>
      </c>
      <c r="AU232" s="231" t="s">
        <v>135</v>
      </c>
      <c r="AY232" s="18" t="s">
        <v>128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8" t="s">
        <v>135</v>
      </c>
      <c r="BK232" s="232">
        <f>ROUND(I232*H232,2)</f>
        <v>0</v>
      </c>
      <c r="BL232" s="18" t="s">
        <v>229</v>
      </c>
      <c r="BM232" s="231" t="s">
        <v>517</v>
      </c>
    </row>
    <row r="233" s="2" customFormat="1" ht="16.5" customHeight="1">
      <c r="A233" s="40"/>
      <c r="B233" s="41"/>
      <c r="C233" s="220" t="s">
        <v>518</v>
      </c>
      <c r="D233" s="220" t="s">
        <v>131</v>
      </c>
      <c r="E233" s="221" t="s">
        <v>519</v>
      </c>
      <c r="F233" s="222" t="s">
        <v>520</v>
      </c>
      <c r="G233" s="223" t="s">
        <v>188</v>
      </c>
      <c r="H233" s="224">
        <v>26.370000000000001</v>
      </c>
      <c r="I233" s="225"/>
      <c r="J233" s="226">
        <f>ROUND(I233*H233,2)</f>
        <v>0</v>
      </c>
      <c r="K233" s="222" t="s">
        <v>32</v>
      </c>
      <c r="L233" s="46"/>
      <c r="M233" s="227" t="s">
        <v>32</v>
      </c>
      <c r="N233" s="228" t="s">
        <v>50</v>
      </c>
      <c r="O233" s="86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1" t="s">
        <v>229</v>
      </c>
      <c r="AT233" s="231" t="s">
        <v>131</v>
      </c>
      <c r="AU233" s="231" t="s">
        <v>135</v>
      </c>
      <c r="AY233" s="18" t="s">
        <v>128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135</v>
      </c>
      <c r="BK233" s="232">
        <f>ROUND(I233*H233,2)</f>
        <v>0</v>
      </c>
      <c r="BL233" s="18" t="s">
        <v>229</v>
      </c>
      <c r="BM233" s="231" t="s">
        <v>521</v>
      </c>
    </row>
    <row r="234" s="2" customFormat="1" ht="16.5" customHeight="1">
      <c r="A234" s="40"/>
      <c r="B234" s="41"/>
      <c r="C234" s="220" t="s">
        <v>522</v>
      </c>
      <c r="D234" s="220" t="s">
        <v>131</v>
      </c>
      <c r="E234" s="221" t="s">
        <v>523</v>
      </c>
      <c r="F234" s="222" t="s">
        <v>524</v>
      </c>
      <c r="G234" s="223" t="s">
        <v>188</v>
      </c>
      <c r="H234" s="224">
        <v>207.25</v>
      </c>
      <c r="I234" s="225"/>
      <c r="J234" s="226">
        <f>ROUND(I234*H234,2)</f>
        <v>0</v>
      </c>
      <c r="K234" s="222" t="s">
        <v>32</v>
      </c>
      <c r="L234" s="46"/>
      <c r="M234" s="227" t="s">
        <v>32</v>
      </c>
      <c r="N234" s="228" t="s">
        <v>50</v>
      </c>
      <c r="O234" s="86"/>
      <c r="P234" s="229">
        <f>O234*H234</f>
        <v>0</v>
      </c>
      <c r="Q234" s="229">
        <v>0.0071500000000000001</v>
      </c>
      <c r="R234" s="229">
        <f>Q234*H234</f>
        <v>1.4818374999999999</v>
      </c>
      <c r="S234" s="229">
        <v>0</v>
      </c>
      <c r="T234" s="230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31" t="s">
        <v>229</v>
      </c>
      <c r="AT234" s="231" t="s">
        <v>131</v>
      </c>
      <c r="AU234" s="231" t="s">
        <v>135</v>
      </c>
      <c r="AY234" s="18" t="s">
        <v>128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135</v>
      </c>
      <c r="BK234" s="232">
        <f>ROUND(I234*H234,2)</f>
        <v>0</v>
      </c>
      <c r="BL234" s="18" t="s">
        <v>229</v>
      </c>
      <c r="BM234" s="231" t="s">
        <v>525</v>
      </c>
    </row>
    <row r="235" s="13" customFormat="1">
      <c r="A235" s="13"/>
      <c r="B235" s="240"/>
      <c r="C235" s="241"/>
      <c r="D235" s="242" t="s">
        <v>193</v>
      </c>
      <c r="E235" s="243" t="s">
        <v>32</v>
      </c>
      <c r="F235" s="244" t="s">
        <v>526</v>
      </c>
      <c r="G235" s="241"/>
      <c r="H235" s="245">
        <v>207.25</v>
      </c>
      <c r="I235" s="246"/>
      <c r="J235" s="241"/>
      <c r="K235" s="241"/>
      <c r="L235" s="247"/>
      <c r="M235" s="248"/>
      <c r="N235" s="249"/>
      <c r="O235" s="249"/>
      <c r="P235" s="249"/>
      <c r="Q235" s="249"/>
      <c r="R235" s="249"/>
      <c r="S235" s="249"/>
      <c r="T235" s="25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1" t="s">
        <v>193</v>
      </c>
      <c r="AU235" s="251" t="s">
        <v>135</v>
      </c>
      <c r="AV235" s="13" t="s">
        <v>135</v>
      </c>
      <c r="AW235" s="13" t="s">
        <v>40</v>
      </c>
      <c r="AX235" s="13" t="s">
        <v>78</v>
      </c>
      <c r="AY235" s="251" t="s">
        <v>128</v>
      </c>
    </row>
    <row r="236" s="14" customFormat="1">
      <c r="A236" s="14"/>
      <c r="B236" s="252"/>
      <c r="C236" s="253"/>
      <c r="D236" s="242" t="s">
        <v>193</v>
      </c>
      <c r="E236" s="254" t="s">
        <v>32</v>
      </c>
      <c r="F236" s="255" t="s">
        <v>206</v>
      </c>
      <c r="G236" s="253"/>
      <c r="H236" s="256">
        <v>207.25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2" t="s">
        <v>193</v>
      </c>
      <c r="AU236" s="262" t="s">
        <v>135</v>
      </c>
      <c r="AV236" s="14" t="s">
        <v>155</v>
      </c>
      <c r="AW236" s="14" t="s">
        <v>40</v>
      </c>
      <c r="AX236" s="14" t="s">
        <v>21</v>
      </c>
      <c r="AY236" s="262" t="s">
        <v>128</v>
      </c>
    </row>
    <row r="237" s="2" customFormat="1" ht="24" customHeight="1">
      <c r="A237" s="40"/>
      <c r="B237" s="41"/>
      <c r="C237" s="220" t="s">
        <v>527</v>
      </c>
      <c r="D237" s="220" t="s">
        <v>131</v>
      </c>
      <c r="E237" s="221" t="s">
        <v>528</v>
      </c>
      <c r="F237" s="222" t="s">
        <v>529</v>
      </c>
      <c r="G237" s="223" t="s">
        <v>236</v>
      </c>
      <c r="H237" s="224">
        <v>10.087999999999999</v>
      </c>
      <c r="I237" s="225"/>
      <c r="J237" s="226">
        <f>ROUND(I237*H237,2)</f>
        <v>0</v>
      </c>
      <c r="K237" s="222" t="s">
        <v>32</v>
      </c>
      <c r="L237" s="46"/>
      <c r="M237" s="227" t="s">
        <v>32</v>
      </c>
      <c r="N237" s="228" t="s">
        <v>50</v>
      </c>
      <c r="O237" s="86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31" t="s">
        <v>229</v>
      </c>
      <c r="AT237" s="231" t="s">
        <v>131</v>
      </c>
      <c r="AU237" s="231" t="s">
        <v>135</v>
      </c>
      <c r="AY237" s="18" t="s">
        <v>128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135</v>
      </c>
      <c r="BK237" s="232">
        <f>ROUND(I237*H237,2)</f>
        <v>0</v>
      </c>
      <c r="BL237" s="18" t="s">
        <v>229</v>
      </c>
      <c r="BM237" s="231" t="s">
        <v>530</v>
      </c>
    </row>
    <row r="238" s="12" customFormat="1" ht="22.8" customHeight="1">
      <c r="A238" s="12"/>
      <c r="B238" s="204"/>
      <c r="C238" s="205"/>
      <c r="D238" s="206" t="s">
        <v>77</v>
      </c>
      <c r="E238" s="218" t="s">
        <v>531</v>
      </c>
      <c r="F238" s="218" t="s">
        <v>532</v>
      </c>
      <c r="G238" s="205"/>
      <c r="H238" s="205"/>
      <c r="I238" s="208"/>
      <c r="J238" s="219">
        <f>BK238</f>
        <v>0</v>
      </c>
      <c r="K238" s="205"/>
      <c r="L238" s="210"/>
      <c r="M238" s="211"/>
      <c r="N238" s="212"/>
      <c r="O238" s="212"/>
      <c r="P238" s="213">
        <f>SUM(P239:P255)</f>
        <v>0</v>
      </c>
      <c r="Q238" s="212"/>
      <c r="R238" s="213">
        <f>SUM(R239:R255)</f>
        <v>1.2576096400000001</v>
      </c>
      <c r="S238" s="212"/>
      <c r="T238" s="214">
        <f>SUM(T239:T255)</f>
        <v>0.65244000000000002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5" t="s">
        <v>135</v>
      </c>
      <c r="AT238" s="216" t="s">
        <v>77</v>
      </c>
      <c r="AU238" s="216" t="s">
        <v>21</v>
      </c>
      <c r="AY238" s="215" t="s">
        <v>128</v>
      </c>
      <c r="BK238" s="217">
        <f>SUM(BK239:BK255)</f>
        <v>0</v>
      </c>
    </row>
    <row r="239" s="2" customFormat="1" ht="16.5" customHeight="1">
      <c r="A239" s="40"/>
      <c r="B239" s="41"/>
      <c r="C239" s="220" t="s">
        <v>533</v>
      </c>
      <c r="D239" s="220" t="s">
        <v>131</v>
      </c>
      <c r="E239" s="221" t="s">
        <v>534</v>
      </c>
      <c r="F239" s="222" t="s">
        <v>535</v>
      </c>
      <c r="G239" s="223" t="s">
        <v>188</v>
      </c>
      <c r="H239" s="224">
        <v>217.47999999999999</v>
      </c>
      <c r="I239" s="225"/>
      <c r="J239" s="226">
        <f>ROUND(I239*H239,2)</f>
        <v>0</v>
      </c>
      <c r="K239" s="222" t="s">
        <v>147</v>
      </c>
      <c r="L239" s="46"/>
      <c r="M239" s="227" t="s">
        <v>32</v>
      </c>
      <c r="N239" s="228" t="s">
        <v>50</v>
      </c>
      <c r="O239" s="86"/>
      <c r="P239" s="229">
        <f>O239*H239</f>
        <v>0</v>
      </c>
      <c r="Q239" s="229">
        <v>0</v>
      </c>
      <c r="R239" s="229">
        <f>Q239*H239</f>
        <v>0</v>
      </c>
      <c r="S239" s="229">
        <v>0.0030000000000000001</v>
      </c>
      <c r="T239" s="230">
        <f>S239*H239</f>
        <v>0.65244000000000002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31" t="s">
        <v>229</v>
      </c>
      <c r="AT239" s="231" t="s">
        <v>131</v>
      </c>
      <c r="AU239" s="231" t="s">
        <v>135</v>
      </c>
      <c r="AY239" s="18" t="s">
        <v>128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8" t="s">
        <v>135</v>
      </c>
      <c r="BK239" s="232">
        <f>ROUND(I239*H239,2)</f>
        <v>0</v>
      </c>
      <c r="BL239" s="18" t="s">
        <v>229</v>
      </c>
      <c r="BM239" s="231" t="s">
        <v>536</v>
      </c>
    </row>
    <row r="240" s="13" customFormat="1">
      <c r="A240" s="13"/>
      <c r="B240" s="240"/>
      <c r="C240" s="241"/>
      <c r="D240" s="242" t="s">
        <v>193</v>
      </c>
      <c r="E240" s="243" t="s">
        <v>32</v>
      </c>
      <c r="F240" s="244" t="s">
        <v>537</v>
      </c>
      <c r="G240" s="241"/>
      <c r="H240" s="245">
        <v>217.47999999999999</v>
      </c>
      <c r="I240" s="246"/>
      <c r="J240" s="241"/>
      <c r="K240" s="241"/>
      <c r="L240" s="247"/>
      <c r="M240" s="248"/>
      <c r="N240" s="249"/>
      <c r="O240" s="249"/>
      <c r="P240" s="249"/>
      <c r="Q240" s="249"/>
      <c r="R240" s="249"/>
      <c r="S240" s="249"/>
      <c r="T240" s="25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1" t="s">
        <v>193</v>
      </c>
      <c r="AU240" s="251" t="s">
        <v>135</v>
      </c>
      <c r="AV240" s="13" t="s">
        <v>135</v>
      </c>
      <c r="AW240" s="13" t="s">
        <v>40</v>
      </c>
      <c r="AX240" s="13" t="s">
        <v>78</v>
      </c>
      <c r="AY240" s="251" t="s">
        <v>128</v>
      </c>
    </row>
    <row r="241" s="14" customFormat="1">
      <c r="A241" s="14"/>
      <c r="B241" s="252"/>
      <c r="C241" s="253"/>
      <c r="D241" s="242" t="s">
        <v>193</v>
      </c>
      <c r="E241" s="254" t="s">
        <v>32</v>
      </c>
      <c r="F241" s="255" t="s">
        <v>206</v>
      </c>
      <c r="G241" s="253"/>
      <c r="H241" s="256">
        <v>217.47999999999999</v>
      </c>
      <c r="I241" s="257"/>
      <c r="J241" s="253"/>
      <c r="K241" s="253"/>
      <c r="L241" s="258"/>
      <c r="M241" s="259"/>
      <c r="N241" s="260"/>
      <c r="O241" s="260"/>
      <c r="P241" s="260"/>
      <c r="Q241" s="260"/>
      <c r="R241" s="260"/>
      <c r="S241" s="260"/>
      <c r="T241" s="26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2" t="s">
        <v>193</v>
      </c>
      <c r="AU241" s="262" t="s">
        <v>135</v>
      </c>
      <c r="AV241" s="14" t="s">
        <v>155</v>
      </c>
      <c r="AW241" s="14" t="s">
        <v>40</v>
      </c>
      <c r="AX241" s="14" t="s">
        <v>21</v>
      </c>
      <c r="AY241" s="262" t="s">
        <v>128</v>
      </c>
    </row>
    <row r="242" s="2" customFormat="1" ht="16.5" customHeight="1">
      <c r="A242" s="40"/>
      <c r="B242" s="41"/>
      <c r="C242" s="220" t="s">
        <v>538</v>
      </c>
      <c r="D242" s="220" t="s">
        <v>131</v>
      </c>
      <c r="E242" s="221" t="s">
        <v>539</v>
      </c>
      <c r="F242" s="222" t="s">
        <v>540</v>
      </c>
      <c r="G242" s="223" t="s">
        <v>188</v>
      </c>
      <c r="H242" s="224">
        <v>180.88</v>
      </c>
      <c r="I242" s="225"/>
      <c r="J242" s="226">
        <f>ROUND(I242*H242,2)</f>
        <v>0</v>
      </c>
      <c r="K242" s="222" t="s">
        <v>147</v>
      </c>
      <c r="L242" s="46"/>
      <c r="M242" s="227" t="s">
        <v>32</v>
      </c>
      <c r="N242" s="228" t="s">
        <v>50</v>
      </c>
      <c r="O242" s="86"/>
      <c r="P242" s="229">
        <f>O242*H242</f>
        <v>0</v>
      </c>
      <c r="Q242" s="229">
        <v>0.00029999999999999997</v>
      </c>
      <c r="R242" s="229">
        <f>Q242*H242</f>
        <v>0.054263999999999993</v>
      </c>
      <c r="S242" s="229">
        <v>0</v>
      </c>
      <c r="T242" s="230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31" t="s">
        <v>229</v>
      </c>
      <c r="AT242" s="231" t="s">
        <v>131</v>
      </c>
      <c r="AU242" s="231" t="s">
        <v>135</v>
      </c>
      <c r="AY242" s="18" t="s">
        <v>128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135</v>
      </c>
      <c r="BK242" s="232">
        <f>ROUND(I242*H242,2)</f>
        <v>0</v>
      </c>
      <c r="BL242" s="18" t="s">
        <v>229</v>
      </c>
      <c r="BM242" s="231" t="s">
        <v>541</v>
      </c>
    </row>
    <row r="243" s="13" customFormat="1">
      <c r="A243" s="13"/>
      <c r="B243" s="240"/>
      <c r="C243" s="241"/>
      <c r="D243" s="242" t="s">
        <v>193</v>
      </c>
      <c r="E243" s="243" t="s">
        <v>32</v>
      </c>
      <c r="F243" s="244" t="s">
        <v>542</v>
      </c>
      <c r="G243" s="241"/>
      <c r="H243" s="245">
        <v>180.88</v>
      </c>
      <c r="I243" s="246"/>
      <c r="J243" s="241"/>
      <c r="K243" s="241"/>
      <c r="L243" s="247"/>
      <c r="M243" s="248"/>
      <c r="N243" s="249"/>
      <c r="O243" s="249"/>
      <c r="P243" s="249"/>
      <c r="Q243" s="249"/>
      <c r="R243" s="249"/>
      <c r="S243" s="249"/>
      <c r="T243" s="25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193</v>
      </c>
      <c r="AU243" s="251" t="s">
        <v>135</v>
      </c>
      <c r="AV243" s="13" t="s">
        <v>135</v>
      </c>
      <c r="AW243" s="13" t="s">
        <v>40</v>
      </c>
      <c r="AX243" s="13" t="s">
        <v>78</v>
      </c>
      <c r="AY243" s="251" t="s">
        <v>128</v>
      </c>
    </row>
    <row r="244" s="14" customFormat="1">
      <c r="A244" s="14"/>
      <c r="B244" s="252"/>
      <c r="C244" s="253"/>
      <c r="D244" s="242" t="s">
        <v>193</v>
      </c>
      <c r="E244" s="254" t="s">
        <v>32</v>
      </c>
      <c r="F244" s="255" t="s">
        <v>206</v>
      </c>
      <c r="G244" s="253"/>
      <c r="H244" s="256">
        <v>180.88</v>
      </c>
      <c r="I244" s="257"/>
      <c r="J244" s="253"/>
      <c r="K244" s="253"/>
      <c r="L244" s="258"/>
      <c r="M244" s="259"/>
      <c r="N244" s="260"/>
      <c r="O244" s="260"/>
      <c r="P244" s="260"/>
      <c r="Q244" s="260"/>
      <c r="R244" s="260"/>
      <c r="S244" s="260"/>
      <c r="T244" s="26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2" t="s">
        <v>193</v>
      </c>
      <c r="AU244" s="262" t="s">
        <v>135</v>
      </c>
      <c r="AV244" s="14" t="s">
        <v>155</v>
      </c>
      <c r="AW244" s="14" t="s">
        <v>40</v>
      </c>
      <c r="AX244" s="14" t="s">
        <v>21</v>
      </c>
      <c r="AY244" s="262" t="s">
        <v>128</v>
      </c>
    </row>
    <row r="245" s="2" customFormat="1" ht="24" customHeight="1">
      <c r="A245" s="40"/>
      <c r="B245" s="41"/>
      <c r="C245" s="263" t="s">
        <v>543</v>
      </c>
      <c r="D245" s="263" t="s">
        <v>210</v>
      </c>
      <c r="E245" s="264" t="s">
        <v>544</v>
      </c>
      <c r="F245" s="265" t="s">
        <v>545</v>
      </c>
      <c r="G245" s="266" t="s">
        <v>188</v>
      </c>
      <c r="H245" s="267">
        <v>198.96799999999999</v>
      </c>
      <c r="I245" s="268"/>
      <c r="J245" s="269">
        <f>ROUND(I245*H245,2)</f>
        <v>0</v>
      </c>
      <c r="K245" s="265" t="s">
        <v>147</v>
      </c>
      <c r="L245" s="270"/>
      <c r="M245" s="271" t="s">
        <v>32</v>
      </c>
      <c r="N245" s="272" t="s">
        <v>50</v>
      </c>
      <c r="O245" s="86"/>
      <c r="P245" s="229">
        <f>O245*H245</f>
        <v>0</v>
      </c>
      <c r="Q245" s="229">
        <v>0.0051000000000000004</v>
      </c>
      <c r="R245" s="229">
        <f>Q245*H245</f>
        <v>1.0147368000000001</v>
      </c>
      <c r="S245" s="229">
        <v>0</v>
      </c>
      <c r="T245" s="230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31" t="s">
        <v>269</v>
      </c>
      <c r="AT245" s="231" t="s">
        <v>210</v>
      </c>
      <c r="AU245" s="231" t="s">
        <v>135</v>
      </c>
      <c r="AY245" s="18" t="s">
        <v>128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135</v>
      </c>
      <c r="BK245" s="232">
        <f>ROUND(I245*H245,2)</f>
        <v>0</v>
      </c>
      <c r="BL245" s="18" t="s">
        <v>229</v>
      </c>
      <c r="BM245" s="231" t="s">
        <v>546</v>
      </c>
    </row>
    <row r="246" s="13" customFormat="1">
      <c r="A246" s="13"/>
      <c r="B246" s="240"/>
      <c r="C246" s="241"/>
      <c r="D246" s="242" t="s">
        <v>193</v>
      </c>
      <c r="E246" s="241"/>
      <c r="F246" s="244" t="s">
        <v>547</v>
      </c>
      <c r="G246" s="241"/>
      <c r="H246" s="245">
        <v>198.96799999999999</v>
      </c>
      <c r="I246" s="246"/>
      <c r="J246" s="241"/>
      <c r="K246" s="241"/>
      <c r="L246" s="247"/>
      <c r="M246" s="248"/>
      <c r="N246" s="249"/>
      <c r="O246" s="249"/>
      <c r="P246" s="249"/>
      <c r="Q246" s="249"/>
      <c r="R246" s="249"/>
      <c r="S246" s="249"/>
      <c r="T246" s="25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1" t="s">
        <v>193</v>
      </c>
      <c r="AU246" s="251" t="s">
        <v>135</v>
      </c>
      <c r="AV246" s="13" t="s">
        <v>135</v>
      </c>
      <c r="AW246" s="13" t="s">
        <v>4</v>
      </c>
      <c r="AX246" s="13" t="s">
        <v>21</v>
      </c>
      <c r="AY246" s="251" t="s">
        <v>128</v>
      </c>
    </row>
    <row r="247" s="2" customFormat="1" ht="16.5" customHeight="1">
      <c r="A247" s="40"/>
      <c r="B247" s="41"/>
      <c r="C247" s="220" t="s">
        <v>548</v>
      </c>
      <c r="D247" s="220" t="s">
        <v>131</v>
      </c>
      <c r="E247" s="221" t="s">
        <v>549</v>
      </c>
      <c r="F247" s="222" t="s">
        <v>550</v>
      </c>
      <c r="G247" s="223" t="s">
        <v>317</v>
      </c>
      <c r="H247" s="224">
        <v>236.16</v>
      </c>
      <c r="I247" s="225"/>
      <c r="J247" s="226">
        <f>ROUND(I247*H247,2)</f>
        <v>0</v>
      </c>
      <c r="K247" s="222" t="s">
        <v>147</v>
      </c>
      <c r="L247" s="46"/>
      <c r="M247" s="227" t="s">
        <v>32</v>
      </c>
      <c r="N247" s="228" t="s">
        <v>50</v>
      </c>
      <c r="O247" s="86"/>
      <c r="P247" s="229">
        <f>O247*H247</f>
        <v>0</v>
      </c>
      <c r="Q247" s="229">
        <v>1.0000000000000001E-05</v>
      </c>
      <c r="R247" s="229">
        <f>Q247*H247</f>
        <v>0.0023616000000000002</v>
      </c>
      <c r="S247" s="229">
        <v>0</v>
      </c>
      <c r="T247" s="230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1" t="s">
        <v>229</v>
      </c>
      <c r="AT247" s="231" t="s">
        <v>131</v>
      </c>
      <c r="AU247" s="231" t="s">
        <v>135</v>
      </c>
      <c r="AY247" s="18" t="s">
        <v>128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135</v>
      </c>
      <c r="BK247" s="232">
        <f>ROUND(I247*H247,2)</f>
        <v>0</v>
      </c>
      <c r="BL247" s="18" t="s">
        <v>229</v>
      </c>
      <c r="BM247" s="231" t="s">
        <v>551</v>
      </c>
    </row>
    <row r="248" s="13" customFormat="1">
      <c r="A248" s="13"/>
      <c r="B248" s="240"/>
      <c r="C248" s="241"/>
      <c r="D248" s="242" t="s">
        <v>193</v>
      </c>
      <c r="E248" s="243" t="s">
        <v>32</v>
      </c>
      <c r="F248" s="244" t="s">
        <v>552</v>
      </c>
      <c r="G248" s="241"/>
      <c r="H248" s="245">
        <v>73.439999999999998</v>
      </c>
      <c r="I248" s="246"/>
      <c r="J248" s="241"/>
      <c r="K248" s="241"/>
      <c r="L248" s="247"/>
      <c r="M248" s="248"/>
      <c r="N248" s="249"/>
      <c r="O248" s="249"/>
      <c r="P248" s="249"/>
      <c r="Q248" s="249"/>
      <c r="R248" s="249"/>
      <c r="S248" s="249"/>
      <c r="T248" s="25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193</v>
      </c>
      <c r="AU248" s="251" t="s">
        <v>135</v>
      </c>
      <c r="AV248" s="13" t="s">
        <v>135</v>
      </c>
      <c r="AW248" s="13" t="s">
        <v>40</v>
      </c>
      <c r="AX248" s="13" t="s">
        <v>78</v>
      </c>
      <c r="AY248" s="251" t="s">
        <v>128</v>
      </c>
    </row>
    <row r="249" s="13" customFormat="1">
      <c r="A249" s="13"/>
      <c r="B249" s="240"/>
      <c r="C249" s="241"/>
      <c r="D249" s="242" t="s">
        <v>193</v>
      </c>
      <c r="E249" s="243" t="s">
        <v>32</v>
      </c>
      <c r="F249" s="244" t="s">
        <v>553</v>
      </c>
      <c r="G249" s="241"/>
      <c r="H249" s="245">
        <v>162.72</v>
      </c>
      <c r="I249" s="246"/>
      <c r="J249" s="241"/>
      <c r="K249" s="241"/>
      <c r="L249" s="247"/>
      <c r="M249" s="248"/>
      <c r="N249" s="249"/>
      <c r="O249" s="249"/>
      <c r="P249" s="249"/>
      <c r="Q249" s="249"/>
      <c r="R249" s="249"/>
      <c r="S249" s="249"/>
      <c r="T249" s="25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1" t="s">
        <v>193</v>
      </c>
      <c r="AU249" s="251" t="s">
        <v>135</v>
      </c>
      <c r="AV249" s="13" t="s">
        <v>135</v>
      </c>
      <c r="AW249" s="13" t="s">
        <v>40</v>
      </c>
      <c r="AX249" s="13" t="s">
        <v>78</v>
      </c>
      <c r="AY249" s="251" t="s">
        <v>128</v>
      </c>
    </row>
    <row r="250" s="14" customFormat="1">
      <c r="A250" s="14"/>
      <c r="B250" s="252"/>
      <c r="C250" s="253"/>
      <c r="D250" s="242" t="s">
        <v>193</v>
      </c>
      <c r="E250" s="254" t="s">
        <v>32</v>
      </c>
      <c r="F250" s="255" t="s">
        <v>206</v>
      </c>
      <c r="G250" s="253"/>
      <c r="H250" s="256">
        <v>236.16</v>
      </c>
      <c r="I250" s="257"/>
      <c r="J250" s="253"/>
      <c r="K250" s="253"/>
      <c r="L250" s="258"/>
      <c r="M250" s="259"/>
      <c r="N250" s="260"/>
      <c r="O250" s="260"/>
      <c r="P250" s="260"/>
      <c r="Q250" s="260"/>
      <c r="R250" s="260"/>
      <c r="S250" s="260"/>
      <c r="T250" s="26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2" t="s">
        <v>193</v>
      </c>
      <c r="AU250" s="262" t="s">
        <v>135</v>
      </c>
      <c r="AV250" s="14" t="s">
        <v>155</v>
      </c>
      <c r="AW250" s="14" t="s">
        <v>40</v>
      </c>
      <c r="AX250" s="14" t="s">
        <v>21</v>
      </c>
      <c r="AY250" s="262" t="s">
        <v>128</v>
      </c>
    </row>
    <row r="251" s="2" customFormat="1" ht="16.5" customHeight="1">
      <c r="A251" s="40"/>
      <c r="B251" s="41"/>
      <c r="C251" s="263" t="s">
        <v>554</v>
      </c>
      <c r="D251" s="263" t="s">
        <v>210</v>
      </c>
      <c r="E251" s="264" t="s">
        <v>555</v>
      </c>
      <c r="F251" s="265" t="s">
        <v>556</v>
      </c>
      <c r="G251" s="266" t="s">
        <v>317</v>
      </c>
      <c r="H251" s="267">
        <v>240.88300000000001</v>
      </c>
      <c r="I251" s="268"/>
      <c r="J251" s="269">
        <f>ROUND(I251*H251,2)</f>
        <v>0</v>
      </c>
      <c r="K251" s="265" t="s">
        <v>147</v>
      </c>
      <c r="L251" s="270"/>
      <c r="M251" s="271" t="s">
        <v>32</v>
      </c>
      <c r="N251" s="272" t="s">
        <v>50</v>
      </c>
      <c r="O251" s="86"/>
      <c r="P251" s="229">
        <f>O251*H251</f>
        <v>0</v>
      </c>
      <c r="Q251" s="229">
        <v>0.00027999999999999998</v>
      </c>
      <c r="R251" s="229">
        <f>Q251*H251</f>
        <v>0.067447239999999992</v>
      </c>
      <c r="S251" s="229">
        <v>0</v>
      </c>
      <c r="T251" s="230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31" t="s">
        <v>269</v>
      </c>
      <c r="AT251" s="231" t="s">
        <v>210</v>
      </c>
      <c r="AU251" s="231" t="s">
        <v>135</v>
      </c>
      <c r="AY251" s="18" t="s">
        <v>128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135</v>
      </c>
      <c r="BK251" s="232">
        <f>ROUND(I251*H251,2)</f>
        <v>0</v>
      </c>
      <c r="BL251" s="18" t="s">
        <v>229</v>
      </c>
      <c r="BM251" s="231" t="s">
        <v>557</v>
      </c>
    </row>
    <row r="252" s="13" customFormat="1">
      <c r="A252" s="13"/>
      <c r="B252" s="240"/>
      <c r="C252" s="241"/>
      <c r="D252" s="242" t="s">
        <v>193</v>
      </c>
      <c r="E252" s="241"/>
      <c r="F252" s="244" t="s">
        <v>558</v>
      </c>
      <c r="G252" s="241"/>
      <c r="H252" s="245">
        <v>240.88300000000001</v>
      </c>
      <c r="I252" s="246"/>
      <c r="J252" s="241"/>
      <c r="K252" s="241"/>
      <c r="L252" s="247"/>
      <c r="M252" s="248"/>
      <c r="N252" s="249"/>
      <c r="O252" s="249"/>
      <c r="P252" s="249"/>
      <c r="Q252" s="249"/>
      <c r="R252" s="249"/>
      <c r="S252" s="249"/>
      <c r="T252" s="25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1" t="s">
        <v>193</v>
      </c>
      <c r="AU252" s="251" t="s">
        <v>135</v>
      </c>
      <c r="AV252" s="13" t="s">
        <v>135</v>
      </c>
      <c r="AW252" s="13" t="s">
        <v>4</v>
      </c>
      <c r="AX252" s="13" t="s">
        <v>21</v>
      </c>
      <c r="AY252" s="251" t="s">
        <v>128</v>
      </c>
    </row>
    <row r="253" s="2" customFormat="1" ht="16.5" customHeight="1">
      <c r="A253" s="40"/>
      <c r="B253" s="41"/>
      <c r="C253" s="263" t="s">
        <v>559</v>
      </c>
      <c r="D253" s="263" t="s">
        <v>210</v>
      </c>
      <c r="E253" s="264" t="s">
        <v>560</v>
      </c>
      <c r="F253" s="265" t="s">
        <v>561</v>
      </c>
      <c r="G253" s="266" t="s">
        <v>188</v>
      </c>
      <c r="H253" s="267">
        <v>198</v>
      </c>
      <c r="I253" s="268"/>
      <c r="J253" s="269">
        <f>ROUND(I253*H253,2)</f>
        <v>0</v>
      </c>
      <c r="K253" s="265" t="s">
        <v>147</v>
      </c>
      <c r="L253" s="270"/>
      <c r="M253" s="271" t="s">
        <v>32</v>
      </c>
      <c r="N253" s="272" t="s">
        <v>50</v>
      </c>
      <c r="O253" s="86"/>
      <c r="P253" s="229">
        <f>O253*H253</f>
        <v>0</v>
      </c>
      <c r="Q253" s="229">
        <v>0.00059999999999999995</v>
      </c>
      <c r="R253" s="229">
        <f>Q253*H253</f>
        <v>0.11879999999999999</v>
      </c>
      <c r="S253" s="229">
        <v>0</v>
      </c>
      <c r="T253" s="230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31" t="s">
        <v>269</v>
      </c>
      <c r="AT253" s="231" t="s">
        <v>210</v>
      </c>
      <c r="AU253" s="231" t="s">
        <v>135</v>
      </c>
      <c r="AY253" s="18" t="s">
        <v>128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135</v>
      </c>
      <c r="BK253" s="232">
        <f>ROUND(I253*H253,2)</f>
        <v>0</v>
      </c>
      <c r="BL253" s="18" t="s">
        <v>229</v>
      </c>
      <c r="BM253" s="231" t="s">
        <v>562</v>
      </c>
    </row>
    <row r="254" s="13" customFormat="1">
      <c r="A254" s="13"/>
      <c r="B254" s="240"/>
      <c r="C254" s="241"/>
      <c r="D254" s="242" t="s">
        <v>193</v>
      </c>
      <c r="E254" s="241"/>
      <c r="F254" s="244" t="s">
        <v>563</v>
      </c>
      <c r="G254" s="241"/>
      <c r="H254" s="245">
        <v>198</v>
      </c>
      <c r="I254" s="246"/>
      <c r="J254" s="241"/>
      <c r="K254" s="241"/>
      <c r="L254" s="247"/>
      <c r="M254" s="248"/>
      <c r="N254" s="249"/>
      <c r="O254" s="249"/>
      <c r="P254" s="249"/>
      <c r="Q254" s="249"/>
      <c r="R254" s="249"/>
      <c r="S254" s="249"/>
      <c r="T254" s="25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1" t="s">
        <v>193</v>
      </c>
      <c r="AU254" s="251" t="s">
        <v>135</v>
      </c>
      <c r="AV254" s="13" t="s">
        <v>135</v>
      </c>
      <c r="AW254" s="13" t="s">
        <v>4</v>
      </c>
      <c r="AX254" s="13" t="s">
        <v>21</v>
      </c>
      <c r="AY254" s="251" t="s">
        <v>128</v>
      </c>
    </row>
    <row r="255" s="2" customFormat="1" ht="24" customHeight="1">
      <c r="A255" s="40"/>
      <c r="B255" s="41"/>
      <c r="C255" s="220" t="s">
        <v>564</v>
      </c>
      <c r="D255" s="220" t="s">
        <v>131</v>
      </c>
      <c r="E255" s="221" t="s">
        <v>565</v>
      </c>
      <c r="F255" s="222" t="s">
        <v>566</v>
      </c>
      <c r="G255" s="223" t="s">
        <v>236</v>
      </c>
      <c r="H255" s="224">
        <v>1.258</v>
      </c>
      <c r="I255" s="225"/>
      <c r="J255" s="226">
        <f>ROUND(I255*H255,2)</f>
        <v>0</v>
      </c>
      <c r="K255" s="222" t="s">
        <v>147</v>
      </c>
      <c r="L255" s="46"/>
      <c r="M255" s="227" t="s">
        <v>32</v>
      </c>
      <c r="N255" s="228" t="s">
        <v>50</v>
      </c>
      <c r="O255" s="86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31" t="s">
        <v>229</v>
      </c>
      <c r="AT255" s="231" t="s">
        <v>131</v>
      </c>
      <c r="AU255" s="231" t="s">
        <v>135</v>
      </c>
      <c r="AY255" s="18" t="s">
        <v>128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8" t="s">
        <v>135</v>
      </c>
      <c r="BK255" s="232">
        <f>ROUND(I255*H255,2)</f>
        <v>0</v>
      </c>
      <c r="BL255" s="18" t="s">
        <v>229</v>
      </c>
      <c r="BM255" s="231" t="s">
        <v>567</v>
      </c>
    </row>
    <row r="256" s="12" customFormat="1" ht="22.8" customHeight="1">
      <c r="A256" s="12"/>
      <c r="B256" s="204"/>
      <c r="C256" s="205"/>
      <c r="D256" s="206" t="s">
        <v>77</v>
      </c>
      <c r="E256" s="218" t="s">
        <v>568</v>
      </c>
      <c r="F256" s="218" t="s">
        <v>569</v>
      </c>
      <c r="G256" s="205"/>
      <c r="H256" s="205"/>
      <c r="I256" s="208"/>
      <c r="J256" s="219">
        <f>BK256</f>
        <v>0</v>
      </c>
      <c r="K256" s="205"/>
      <c r="L256" s="210"/>
      <c r="M256" s="211"/>
      <c r="N256" s="212"/>
      <c r="O256" s="212"/>
      <c r="P256" s="213">
        <f>SUM(P257:P279)</f>
        <v>0</v>
      </c>
      <c r="Q256" s="212"/>
      <c r="R256" s="213">
        <f>SUM(R257:R279)</f>
        <v>3.8835324</v>
      </c>
      <c r="S256" s="212"/>
      <c r="T256" s="214">
        <f>SUM(T257:T279)</f>
        <v>1.6045120000000002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5" t="s">
        <v>135</v>
      </c>
      <c r="AT256" s="216" t="s">
        <v>77</v>
      </c>
      <c r="AU256" s="216" t="s">
        <v>21</v>
      </c>
      <c r="AY256" s="215" t="s">
        <v>128</v>
      </c>
      <c r="BK256" s="217">
        <f>SUM(BK257:BK279)</f>
        <v>0</v>
      </c>
    </row>
    <row r="257" s="2" customFormat="1" ht="16.5" customHeight="1">
      <c r="A257" s="40"/>
      <c r="B257" s="41"/>
      <c r="C257" s="220" t="s">
        <v>570</v>
      </c>
      <c r="D257" s="220" t="s">
        <v>131</v>
      </c>
      <c r="E257" s="221" t="s">
        <v>571</v>
      </c>
      <c r="F257" s="222" t="s">
        <v>572</v>
      </c>
      <c r="G257" s="223" t="s">
        <v>188</v>
      </c>
      <c r="H257" s="224">
        <v>29.120000000000001</v>
      </c>
      <c r="I257" s="225"/>
      <c r="J257" s="226">
        <f>ROUND(I257*H257,2)</f>
        <v>0</v>
      </c>
      <c r="K257" s="222" t="s">
        <v>32</v>
      </c>
      <c r="L257" s="46"/>
      <c r="M257" s="227" t="s">
        <v>32</v>
      </c>
      <c r="N257" s="228" t="s">
        <v>50</v>
      </c>
      <c r="O257" s="86"/>
      <c r="P257" s="229">
        <f>O257*H257</f>
        <v>0</v>
      </c>
      <c r="Q257" s="229">
        <v>0</v>
      </c>
      <c r="R257" s="229">
        <f>Q257*H257</f>
        <v>0</v>
      </c>
      <c r="S257" s="229">
        <v>0.055100000000000003</v>
      </c>
      <c r="T257" s="230">
        <f>S257*H257</f>
        <v>1.6045120000000002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31" t="s">
        <v>229</v>
      </c>
      <c r="AT257" s="231" t="s">
        <v>131</v>
      </c>
      <c r="AU257" s="231" t="s">
        <v>135</v>
      </c>
      <c r="AY257" s="18" t="s">
        <v>128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8" t="s">
        <v>135</v>
      </c>
      <c r="BK257" s="232">
        <f>ROUND(I257*H257,2)</f>
        <v>0</v>
      </c>
      <c r="BL257" s="18" t="s">
        <v>229</v>
      </c>
      <c r="BM257" s="231" t="s">
        <v>573</v>
      </c>
    </row>
    <row r="258" s="13" customFormat="1">
      <c r="A258" s="13"/>
      <c r="B258" s="240"/>
      <c r="C258" s="241"/>
      <c r="D258" s="242" t="s">
        <v>193</v>
      </c>
      <c r="E258" s="243" t="s">
        <v>32</v>
      </c>
      <c r="F258" s="244" t="s">
        <v>574</v>
      </c>
      <c r="G258" s="241"/>
      <c r="H258" s="245">
        <v>29.120000000000001</v>
      </c>
      <c r="I258" s="246"/>
      <c r="J258" s="241"/>
      <c r="K258" s="241"/>
      <c r="L258" s="247"/>
      <c r="M258" s="248"/>
      <c r="N258" s="249"/>
      <c r="O258" s="249"/>
      <c r="P258" s="249"/>
      <c r="Q258" s="249"/>
      <c r="R258" s="249"/>
      <c r="S258" s="249"/>
      <c r="T258" s="25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1" t="s">
        <v>193</v>
      </c>
      <c r="AU258" s="251" t="s">
        <v>135</v>
      </c>
      <c r="AV258" s="13" t="s">
        <v>135</v>
      </c>
      <c r="AW258" s="13" t="s">
        <v>40</v>
      </c>
      <c r="AX258" s="13" t="s">
        <v>78</v>
      </c>
      <c r="AY258" s="251" t="s">
        <v>128</v>
      </c>
    </row>
    <row r="259" s="14" customFormat="1">
      <c r="A259" s="14"/>
      <c r="B259" s="252"/>
      <c r="C259" s="253"/>
      <c r="D259" s="242" t="s">
        <v>193</v>
      </c>
      <c r="E259" s="254" t="s">
        <v>32</v>
      </c>
      <c r="F259" s="255" t="s">
        <v>206</v>
      </c>
      <c r="G259" s="253"/>
      <c r="H259" s="256">
        <v>29.120000000000001</v>
      </c>
      <c r="I259" s="257"/>
      <c r="J259" s="253"/>
      <c r="K259" s="253"/>
      <c r="L259" s="258"/>
      <c r="M259" s="259"/>
      <c r="N259" s="260"/>
      <c r="O259" s="260"/>
      <c r="P259" s="260"/>
      <c r="Q259" s="260"/>
      <c r="R259" s="260"/>
      <c r="S259" s="260"/>
      <c r="T259" s="26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2" t="s">
        <v>193</v>
      </c>
      <c r="AU259" s="262" t="s">
        <v>135</v>
      </c>
      <c r="AV259" s="14" t="s">
        <v>155</v>
      </c>
      <c r="AW259" s="14" t="s">
        <v>40</v>
      </c>
      <c r="AX259" s="14" t="s">
        <v>21</v>
      </c>
      <c r="AY259" s="262" t="s">
        <v>128</v>
      </c>
    </row>
    <row r="260" s="2" customFormat="1" ht="24" customHeight="1">
      <c r="A260" s="40"/>
      <c r="B260" s="41"/>
      <c r="C260" s="220" t="s">
        <v>575</v>
      </c>
      <c r="D260" s="220" t="s">
        <v>131</v>
      </c>
      <c r="E260" s="221" t="s">
        <v>576</v>
      </c>
      <c r="F260" s="222" t="s">
        <v>577</v>
      </c>
      <c r="G260" s="223" t="s">
        <v>188</v>
      </c>
      <c r="H260" s="224">
        <v>230.34</v>
      </c>
      <c r="I260" s="225"/>
      <c r="J260" s="226">
        <f>ROUND(I260*H260,2)</f>
        <v>0</v>
      </c>
      <c r="K260" s="222" t="s">
        <v>32</v>
      </c>
      <c r="L260" s="46"/>
      <c r="M260" s="227" t="s">
        <v>32</v>
      </c>
      <c r="N260" s="228" t="s">
        <v>50</v>
      </c>
      <c r="O260" s="86"/>
      <c r="P260" s="229">
        <f>O260*H260</f>
        <v>0</v>
      </c>
      <c r="Q260" s="229">
        <v>0.0030000000000000001</v>
      </c>
      <c r="R260" s="229">
        <f>Q260*H260</f>
        <v>0.69102000000000008</v>
      </c>
      <c r="S260" s="229">
        <v>0</v>
      </c>
      <c r="T260" s="230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31" t="s">
        <v>229</v>
      </c>
      <c r="AT260" s="231" t="s">
        <v>131</v>
      </c>
      <c r="AU260" s="231" t="s">
        <v>135</v>
      </c>
      <c r="AY260" s="18" t="s">
        <v>128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18" t="s">
        <v>135</v>
      </c>
      <c r="BK260" s="232">
        <f>ROUND(I260*H260,2)</f>
        <v>0</v>
      </c>
      <c r="BL260" s="18" t="s">
        <v>229</v>
      </c>
      <c r="BM260" s="231" t="s">
        <v>578</v>
      </c>
    </row>
    <row r="261" s="15" customFormat="1">
      <c r="A261" s="15"/>
      <c r="B261" s="274"/>
      <c r="C261" s="275"/>
      <c r="D261" s="242" t="s">
        <v>193</v>
      </c>
      <c r="E261" s="276" t="s">
        <v>32</v>
      </c>
      <c r="F261" s="277" t="s">
        <v>579</v>
      </c>
      <c r="G261" s="275"/>
      <c r="H261" s="276" t="s">
        <v>32</v>
      </c>
      <c r="I261" s="278"/>
      <c r="J261" s="275"/>
      <c r="K261" s="275"/>
      <c r="L261" s="279"/>
      <c r="M261" s="280"/>
      <c r="N261" s="281"/>
      <c r="O261" s="281"/>
      <c r="P261" s="281"/>
      <c r="Q261" s="281"/>
      <c r="R261" s="281"/>
      <c r="S261" s="281"/>
      <c r="T261" s="282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83" t="s">
        <v>193</v>
      </c>
      <c r="AU261" s="283" t="s">
        <v>135</v>
      </c>
      <c r="AV261" s="15" t="s">
        <v>21</v>
      </c>
      <c r="AW261" s="15" t="s">
        <v>40</v>
      </c>
      <c r="AX261" s="15" t="s">
        <v>78</v>
      </c>
      <c r="AY261" s="283" t="s">
        <v>128</v>
      </c>
    </row>
    <row r="262" s="13" customFormat="1">
      <c r="A262" s="13"/>
      <c r="B262" s="240"/>
      <c r="C262" s="241"/>
      <c r="D262" s="242" t="s">
        <v>193</v>
      </c>
      <c r="E262" s="243" t="s">
        <v>32</v>
      </c>
      <c r="F262" s="244" t="s">
        <v>580</v>
      </c>
      <c r="G262" s="241"/>
      <c r="H262" s="245">
        <v>17.039999999999999</v>
      </c>
      <c r="I262" s="246"/>
      <c r="J262" s="241"/>
      <c r="K262" s="241"/>
      <c r="L262" s="247"/>
      <c r="M262" s="248"/>
      <c r="N262" s="249"/>
      <c r="O262" s="249"/>
      <c r="P262" s="249"/>
      <c r="Q262" s="249"/>
      <c r="R262" s="249"/>
      <c r="S262" s="249"/>
      <c r="T262" s="25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1" t="s">
        <v>193</v>
      </c>
      <c r="AU262" s="251" t="s">
        <v>135</v>
      </c>
      <c r="AV262" s="13" t="s">
        <v>135</v>
      </c>
      <c r="AW262" s="13" t="s">
        <v>40</v>
      </c>
      <c r="AX262" s="13" t="s">
        <v>78</v>
      </c>
      <c r="AY262" s="251" t="s">
        <v>128</v>
      </c>
    </row>
    <row r="263" s="13" customFormat="1">
      <c r="A263" s="13"/>
      <c r="B263" s="240"/>
      <c r="C263" s="241"/>
      <c r="D263" s="242" t="s">
        <v>193</v>
      </c>
      <c r="E263" s="243" t="s">
        <v>32</v>
      </c>
      <c r="F263" s="244" t="s">
        <v>581</v>
      </c>
      <c r="G263" s="241"/>
      <c r="H263" s="245">
        <v>68.159999999999997</v>
      </c>
      <c r="I263" s="246"/>
      <c r="J263" s="241"/>
      <c r="K263" s="241"/>
      <c r="L263" s="247"/>
      <c r="M263" s="248"/>
      <c r="N263" s="249"/>
      <c r="O263" s="249"/>
      <c r="P263" s="249"/>
      <c r="Q263" s="249"/>
      <c r="R263" s="249"/>
      <c r="S263" s="249"/>
      <c r="T263" s="25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1" t="s">
        <v>193</v>
      </c>
      <c r="AU263" s="251" t="s">
        <v>135</v>
      </c>
      <c r="AV263" s="13" t="s">
        <v>135</v>
      </c>
      <c r="AW263" s="13" t="s">
        <v>40</v>
      </c>
      <c r="AX263" s="13" t="s">
        <v>78</v>
      </c>
      <c r="AY263" s="251" t="s">
        <v>128</v>
      </c>
    </row>
    <row r="264" s="13" customFormat="1">
      <c r="A264" s="13"/>
      <c r="B264" s="240"/>
      <c r="C264" s="241"/>
      <c r="D264" s="242" t="s">
        <v>193</v>
      </c>
      <c r="E264" s="243" t="s">
        <v>32</v>
      </c>
      <c r="F264" s="244" t="s">
        <v>582</v>
      </c>
      <c r="G264" s="241"/>
      <c r="H264" s="245">
        <v>36.240000000000002</v>
      </c>
      <c r="I264" s="246"/>
      <c r="J264" s="241"/>
      <c r="K264" s="241"/>
      <c r="L264" s="247"/>
      <c r="M264" s="248"/>
      <c r="N264" s="249"/>
      <c r="O264" s="249"/>
      <c r="P264" s="249"/>
      <c r="Q264" s="249"/>
      <c r="R264" s="249"/>
      <c r="S264" s="249"/>
      <c r="T264" s="25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1" t="s">
        <v>193</v>
      </c>
      <c r="AU264" s="251" t="s">
        <v>135</v>
      </c>
      <c r="AV264" s="13" t="s">
        <v>135</v>
      </c>
      <c r="AW264" s="13" t="s">
        <v>40</v>
      </c>
      <c r="AX264" s="13" t="s">
        <v>78</v>
      </c>
      <c r="AY264" s="251" t="s">
        <v>128</v>
      </c>
    </row>
    <row r="265" s="15" customFormat="1">
      <c r="A265" s="15"/>
      <c r="B265" s="274"/>
      <c r="C265" s="275"/>
      <c r="D265" s="242" t="s">
        <v>193</v>
      </c>
      <c r="E265" s="276" t="s">
        <v>32</v>
      </c>
      <c r="F265" s="277" t="s">
        <v>498</v>
      </c>
      <c r="G265" s="275"/>
      <c r="H265" s="276" t="s">
        <v>32</v>
      </c>
      <c r="I265" s="278"/>
      <c r="J265" s="275"/>
      <c r="K265" s="275"/>
      <c r="L265" s="279"/>
      <c r="M265" s="280"/>
      <c r="N265" s="281"/>
      <c r="O265" s="281"/>
      <c r="P265" s="281"/>
      <c r="Q265" s="281"/>
      <c r="R265" s="281"/>
      <c r="S265" s="281"/>
      <c r="T265" s="282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83" t="s">
        <v>193</v>
      </c>
      <c r="AU265" s="283" t="s">
        <v>135</v>
      </c>
      <c r="AV265" s="15" t="s">
        <v>21</v>
      </c>
      <c r="AW265" s="15" t="s">
        <v>40</v>
      </c>
      <c r="AX265" s="15" t="s">
        <v>78</v>
      </c>
      <c r="AY265" s="283" t="s">
        <v>128</v>
      </c>
    </row>
    <row r="266" s="13" customFormat="1">
      <c r="A266" s="13"/>
      <c r="B266" s="240"/>
      <c r="C266" s="241"/>
      <c r="D266" s="242" t="s">
        <v>193</v>
      </c>
      <c r="E266" s="243" t="s">
        <v>32</v>
      </c>
      <c r="F266" s="244" t="s">
        <v>583</v>
      </c>
      <c r="G266" s="241"/>
      <c r="H266" s="245">
        <v>37.799999999999997</v>
      </c>
      <c r="I266" s="246"/>
      <c r="J266" s="241"/>
      <c r="K266" s="241"/>
      <c r="L266" s="247"/>
      <c r="M266" s="248"/>
      <c r="N266" s="249"/>
      <c r="O266" s="249"/>
      <c r="P266" s="249"/>
      <c r="Q266" s="249"/>
      <c r="R266" s="249"/>
      <c r="S266" s="249"/>
      <c r="T266" s="25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1" t="s">
        <v>193</v>
      </c>
      <c r="AU266" s="251" t="s">
        <v>135</v>
      </c>
      <c r="AV266" s="13" t="s">
        <v>135</v>
      </c>
      <c r="AW266" s="13" t="s">
        <v>40</v>
      </c>
      <c r="AX266" s="13" t="s">
        <v>78</v>
      </c>
      <c r="AY266" s="251" t="s">
        <v>128</v>
      </c>
    </row>
    <row r="267" s="13" customFormat="1">
      <c r="A267" s="13"/>
      <c r="B267" s="240"/>
      <c r="C267" s="241"/>
      <c r="D267" s="242" t="s">
        <v>193</v>
      </c>
      <c r="E267" s="243" t="s">
        <v>32</v>
      </c>
      <c r="F267" s="244" t="s">
        <v>584</v>
      </c>
      <c r="G267" s="241"/>
      <c r="H267" s="245">
        <v>15.66</v>
      </c>
      <c r="I267" s="246"/>
      <c r="J267" s="241"/>
      <c r="K267" s="241"/>
      <c r="L267" s="247"/>
      <c r="M267" s="248"/>
      <c r="N267" s="249"/>
      <c r="O267" s="249"/>
      <c r="P267" s="249"/>
      <c r="Q267" s="249"/>
      <c r="R267" s="249"/>
      <c r="S267" s="249"/>
      <c r="T267" s="25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1" t="s">
        <v>193</v>
      </c>
      <c r="AU267" s="251" t="s">
        <v>135</v>
      </c>
      <c r="AV267" s="13" t="s">
        <v>135</v>
      </c>
      <c r="AW267" s="13" t="s">
        <v>40</v>
      </c>
      <c r="AX267" s="13" t="s">
        <v>78</v>
      </c>
      <c r="AY267" s="251" t="s">
        <v>128</v>
      </c>
    </row>
    <row r="268" s="15" customFormat="1">
      <c r="A268" s="15"/>
      <c r="B268" s="274"/>
      <c r="C268" s="275"/>
      <c r="D268" s="242" t="s">
        <v>193</v>
      </c>
      <c r="E268" s="276" t="s">
        <v>32</v>
      </c>
      <c r="F268" s="277" t="s">
        <v>585</v>
      </c>
      <c r="G268" s="275"/>
      <c r="H268" s="276" t="s">
        <v>32</v>
      </c>
      <c r="I268" s="278"/>
      <c r="J268" s="275"/>
      <c r="K268" s="275"/>
      <c r="L268" s="279"/>
      <c r="M268" s="280"/>
      <c r="N268" s="281"/>
      <c r="O268" s="281"/>
      <c r="P268" s="281"/>
      <c r="Q268" s="281"/>
      <c r="R268" s="281"/>
      <c r="S268" s="281"/>
      <c r="T268" s="282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83" t="s">
        <v>193</v>
      </c>
      <c r="AU268" s="283" t="s">
        <v>135</v>
      </c>
      <c r="AV268" s="15" t="s">
        <v>21</v>
      </c>
      <c r="AW268" s="15" t="s">
        <v>40</v>
      </c>
      <c r="AX268" s="15" t="s">
        <v>78</v>
      </c>
      <c r="AY268" s="283" t="s">
        <v>128</v>
      </c>
    </row>
    <row r="269" s="13" customFormat="1">
      <c r="A269" s="13"/>
      <c r="B269" s="240"/>
      <c r="C269" s="241"/>
      <c r="D269" s="242" t="s">
        <v>193</v>
      </c>
      <c r="E269" s="243" t="s">
        <v>32</v>
      </c>
      <c r="F269" s="244" t="s">
        <v>586</v>
      </c>
      <c r="G269" s="241"/>
      <c r="H269" s="245">
        <v>40.32</v>
      </c>
      <c r="I269" s="246"/>
      <c r="J269" s="241"/>
      <c r="K269" s="241"/>
      <c r="L269" s="247"/>
      <c r="M269" s="248"/>
      <c r="N269" s="249"/>
      <c r="O269" s="249"/>
      <c r="P269" s="249"/>
      <c r="Q269" s="249"/>
      <c r="R269" s="249"/>
      <c r="S269" s="249"/>
      <c r="T269" s="25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1" t="s">
        <v>193</v>
      </c>
      <c r="AU269" s="251" t="s">
        <v>135</v>
      </c>
      <c r="AV269" s="13" t="s">
        <v>135</v>
      </c>
      <c r="AW269" s="13" t="s">
        <v>40</v>
      </c>
      <c r="AX269" s="13" t="s">
        <v>78</v>
      </c>
      <c r="AY269" s="251" t="s">
        <v>128</v>
      </c>
    </row>
    <row r="270" s="13" customFormat="1">
      <c r="A270" s="13"/>
      <c r="B270" s="240"/>
      <c r="C270" s="241"/>
      <c r="D270" s="242" t="s">
        <v>193</v>
      </c>
      <c r="E270" s="243" t="s">
        <v>32</v>
      </c>
      <c r="F270" s="244" t="s">
        <v>587</v>
      </c>
      <c r="G270" s="241"/>
      <c r="H270" s="245">
        <v>15.119999999999999</v>
      </c>
      <c r="I270" s="246"/>
      <c r="J270" s="241"/>
      <c r="K270" s="241"/>
      <c r="L270" s="247"/>
      <c r="M270" s="248"/>
      <c r="N270" s="249"/>
      <c r="O270" s="249"/>
      <c r="P270" s="249"/>
      <c r="Q270" s="249"/>
      <c r="R270" s="249"/>
      <c r="S270" s="249"/>
      <c r="T270" s="25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1" t="s">
        <v>193</v>
      </c>
      <c r="AU270" s="251" t="s">
        <v>135</v>
      </c>
      <c r="AV270" s="13" t="s">
        <v>135</v>
      </c>
      <c r="AW270" s="13" t="s">
        <v>40</v>
      </c>
      <c r="AX270" s="13" t="s">
        <v>78</v>
      </c>
      <c r="AY270" s="251" t="s">
        <v>128</v>
      </c>
    </row>
    <row r="271" s="14" customFormat="1">
      <c r="A271" s="14"/>
      <c r="B271" s="252"/>
      <c r="C271" s="253"/>
      <c r="D271" s="242" t="s">
        <v>193</v>
      </c>
      <c r="E271" s="254" t="s">
        <v>32</v>
      </c>
      <c r="F271" s="255" t="s">
        <v>206</v>
      </c>
      <c r="G271" s="253"/>
      <c r="H271" s="256">
        <v>230.34</v>
      </c>
      <c r="I271" s="257"/>
      <c r="J271" s="253"/>
      <c r="K271" s="253"/>
      <c r="L271" s="258"/>
      <c r="M271" s="259"/>
      <c r="N271" s="260"/>
      <c r="O271" s="260"/>
      <c r="P271" s="260"/>
      <c r="Q271" s="260"/>
      <c r="R271" s="260"/>
      <c r="S271" s="260"/>
      <c r="T271" s="26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2" t="s">
        <v>193</v>
      </c>
      <c r="AU271" s="262" t="s">
        <v>135</v>
      </c>
      <c r="AV271" s="14" t="s">
        <v>155</v>
      </c>
      <c r="AW271" s="14" t="s">
        <v>40</v>
      </c>
      <c r="AX271" s="14" t="s">
        <v>21</v>
      </c>
      <c r="AY271" s="262" t="s">
        <v>128</v>
      </c>
    </row>
    <row r="272" s="2" customFormat="1" ht="16.5" customHeight="1">
      <c r="A272" s="40"/>
      <c r="B272" s="41"/>
      <c r="C272" s="263" t="s">
        <v>588</v>
      </c>
      <c r="D272" s="263" t="s">
        <v>210</v>
      </c>
      <c r="E272" s="264" t="s">
        <v>589</v>
      </c>
      <c r="F272" s="265" t="s">
        <v>590</v>
      </c>
      <c r="G272" s="266" t="s">
        <v>188</v>
      </c>
      <c r="H272" s="267">
        <v>253.374</v>
      </c>
      <c r="I272" s="268"/>
      <c r="J272" s="269">
        <f>ROUND(I272*H272,2)</f>
        <v>0</v>
      </c>
      <c r="K272" s="265" t="s">
        <v>32</v>
      </c>
      <c r="L272" s="270"/>
      <c r="M272" s="271" t="s">
        <v>32</v>
      </c>
      <c r="N272" s="272" t="s">
        <v>50</v>
      </c>
      <c r="O272" s="86"/>
      <c r="P272" s="229">
        <f>O272*H272</f>
        <v>0</v>
      </c>
      <c r="Q272" s="229">
        <v>0.0126</v>
      </c>
      <c r="R272" s="229">
        <f>Q272*H272</f>
        <v>3.1925124</v>
      </c>
      <c r="S272" s="229">
        <v>0</v>
      </c>
      <c r="T272" s="230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31" t="s">
        <v>269</v>
      </c>
      <c r="AT272" s="231" t="s">
        <v>210</v>
      </c>
      <c r="AU272" s="231" t="s">
        <v>135</v>
      </c>
      <c r="AY272" s="18" t="s">
        <v>128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135</v>
      </c>
      <c r="BK272" s="232">
        <f>ROUND(I272*H272,2)</f>
        <v>0</v>
      </c>
      <c r="BL272" s="18" t="s">
        <v>229</v>
      </c>
      <c r="BM272" s="231" t="s">
        <v>591</v>
      </c>
    </row>
    <row r="273" s="13" customFormat="1">
      <c r="A273" s="13"/>
      <c r="B273" s="240"/>
      <c r="C273" s="241"/>
      <c r="D273" s="242" t="s">
        <v>193</v>
      </c>
      <c r="E273" s="241"/>
      <c r="F273" s="244" t="s">
        <v>592</v>
      </c>
      <c r="G273" s="241"/>
      <c r="H273" s="245">
        <v>253.374</v>
      </c>
      <c r="I273" s="246"/>
      <c r="J273" s="241"/>
      <c r="K273" s="241"/>
      <c r="L273" s="247"/>
      <c r="M273" s="248"/>
      <c r="N273" s="249"/>
      <c r="O273" s="249"/>
      <c r="P273" s="249"/>
      <c r="Q273" s="249"/>
      <c r="R273" s="249"/>
      <c r="S273" s="249"/>
      <c r="T273" s="25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1" t="s">
        <v>193</v>
      </c>
      <c r="AU273" s="251" t="s">
        <v>135</v>
      </c>
      <c r="AV273" s="13" t="s">
        <v>135</v>
      </c>
      <c r="AW273" s="13" t="s">
        <v>4</v>
      </c>
      <c r="AX273" s="13" t="s">
        <v>21</v>
      </c>
      <c r="AY273" s="251" t="s">
        <v>128</v>
      </c>
    </row>
    <row r="274" s="2" customFormat="1" ht="16.5" customHeight="1">
      <c r="A274" s="40"/>
      <c r="B274" s="41"/>
      <c r="C274" s="220" t="s">
        <v>593</v>
      </c>
      <c r="D274" s="220" t="s">
        <v>131</v>
      </c>
      <c r="E274" s="221" t="s">
        <v>594</v>
      </c>
      <c r="F274" s="222" t="s">
        <v>595</v>
      </c>
      <c r="G274" s="223" t="s">
        <v>188</v>
      </c>
      <c r="H274" s="224">
        <v>53.520000000000003</v>
      </c>
      <c r="I274" s="225"/>
      <c r="J274" s="226">
        <f>ROUND(I274*H274,2)</f>
        <v>0</v>
      </c>
      <c r="K274" s="222" t="s">
        <v>32</v>
      </c>
      <c r="L274" s="46"/>
      <c r="M274" s="227" t="s">
        <v>32</v>
      </c>
      <c r="N274" s="228" t="s">
        <v>50</v>
      </c>
      <c r="O274" s="86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31" t="s">
        <v>229</v>
      </c>
      <c r="AT274" s="231" t="s">
        <v>131</v>
      </c>
      <c r="AU274" s="231" t="s">
        <v>135</v>
      </c>
      <c r="AY274" s="18" t="s">
        <v>128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8" t="s">
        <v>135</v>
      </c>
      <c r="BK274" s="232">
        <f>ROUND(I274*H274,2)</f>
        <v>0</v>
      </c>
      <c r="BL274" s="18" t="s">
        <v>229</v>
      </c>
      <c r="BM274" s="231" t="s">
        <v>596</v>
      </c>
    </row>
    <row r="275" s="13" customFormat="1">
      <c r="A275" s="13"/>
      <c r="B275" s="240"/>
      <c r="C275" s="241"/>
      <c r="D275" s="242" t="s">
        <v>193</v>
      </c>
      <c r="E275" s="243" t="s">
        <v>32</v>
      </c>
      <c r="F275" s="244" t="s">
        <v>597</v>
      </c>
      <c r="G275" s="241"/>
      <c r="H275" s="245">
        <v>53.520000000000003</v>
      </c>
      <c r="I275" s="246"/>
      <c r="J275" s="241"/>
      <c r="K275" s="241"/>
      <c r="L275" s="247"/>
      <c r="M275" s="248"/>
      <c r="N275" s="249"/>
      <c r="O275" s="249"/>
      <c r="P275" s="249"/>
      <c r="Q275" s="249"/>
      <c r="R275" s="249"/>
      <c r="S275" s="249"/>
      <c r="T275" s="25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1" t="s">
        <v>193</v>
      </c>
      <c r="AU275" s="251" t="s">
        <v>135</v>
      </c>
      <c r="AV275" s="13" t="s">
        <v>135</v>
      </c>
      <c r="AW275" s="13" t="s">
        <v>40</v>
      </c>
      <c r="AX275" s="13" t="s">
        <v>78</v>
      </c>
      <c r="AY275" s="251" t="s">
        <v>128</v>
      </c>
    </row>
    <row r="276" s="14" customFormat="1">
      <c r="A276" s="14"/>
      <c r="B276" s="252"/>
      <c r="C276" s="253"/>
      <c r="D276" s="242" t="s">
        <v>193</v>
      </c>
      <c r="E276" s="254" t="s">
        <v>32</v>
      </c>
      <c r="F276" s="255" t="s">
        <v>206</v>
      </c>
      <c r="G276" s="253"/>
      <c r="H276" s="256">
        <v>53.520000000000003</v>
      </c>
      <c r="I276" s="257"/>
      <c r="J276" s="253"/>
      <c r="K276" s="253"/>
      <c r="L276" s="258"/>
      <c r="M276" s="259"/>
      <c r="N276" s="260"/>
      <c r="O276" s="260"/>
      <c r="P276" s="260"/>
      <c r="Q276" s="260"/>
      <c r="R276" s="260"/>
      <c r="S276" s="260"/>
      <c r="T276" s="26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2" t="s">
        <v>193</v>
      </c>
      <c r="AU276" s="262" t="s">
        <v>135</v>
      </c>
      <c r="AV276" s="14" t="s">
        <v>155</v>
      </c>
      <c r="AW276" s="14" t="s">
        <v>40</v>
      </c>
      <c r="AX276" s="14" t="s">
        <v>21</v>
      </c>
      <c r="AY276" s="262" t="s">
        <v>128</v>
      </c>
    </row>
    <row r="277" s="2" customFormat="1" ht="16.5" customHeight="1">
      <c r="A277" s="40"/>
      <c r="B277" s="41"/>
      <c r="C277" s="220" t="s">
        <v>598</v>
      </c>
      <c r="D277" s="220" t="s">
        <v>131</v>
      </c>
      <c r="E277" s="221" t="s">
        <v>599</v>
      </c>
      <c r="F277" s="222" t="s">
        <v>600</v>
      </c>
      <c r="G277" s="223" t="s">
        <v>188</v>
      </c>
      <c r="H277" s="224">
        <v>230.34</v>
      </c>
      <c r="I277" s="225"/>
      <c r="J277" s="226">
        <f>ROUND(I277*H277,2)</f>
        <v>0</v>
      </c>
      <c r="K277" s="222" t="s">
        <v>32</v>
      </c>
      <c r="L277" s="46"/>
      <c r="M277" s="227" t="s">
        <v>32</v>
      </c>
      <c r="N277" s="228" t="s">
        <v>50</v>
      </c>
      <c r="O277" s="86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31" t="s">
        <v>229</v>
      </c>
      <c r="AT277" s="231" t="s">
        <v>131</v>
      </c>
      <c r="AU277" s="231" t="s">
        <v>135</v>
      </c>
      <c r="AY277" s="18" t="s">
        <v>128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135</v>
      </c>
      <c r="BK277" s="232">
        <f>ROUND(I277*H277,2)</f>
        <v>0</v>
      </c>
      <c r="BL277" s="18" t="s">
        <v>229</v>
      </c>
      <c r="BM277" s="231" t="s">
        <v>601</v>
      </c>
    </row>
    <row r="278" s="2" customFormat="1" ht="16.5" customHeight="1">
      <c r="A278" s="40"/>
      <c r="B278" s="41"/>
      <c r="C278" s="220" t="s">
        <v>602</v>
      </c>
      <c r="D278" s="220" t="s">
        <v>131</v>
      </c>
      <c r="E278" s="221" t="s">
        <v>603</v>
      </c>
      <c r="F278" s="222" t="s">
        <v>604</v>
      </c>
      <c r="G278" s="223" t="s">
        <v>188</v>
      </c>
      <c r="H278" s="224">
        <v>230.34</v>
      </c>
      <c r="I278" s="225"/>
      <c r="J278" s="226">
        <f>ROUND(I278*H278,2)</f>
        <v>0</v>
      </c>
      <c r="K278" s="222" t="s">
        <v>32</v>
      </c>
      <c r="L278" s="46"/>
      <c r="M278" s="227" t="s">
        <v>32</v>
      </c>
      <c r="N278" s="228" t="s">
        <v>50</v>
      </c>
      <c r="O278" s="86"/>
      <c r="P278" s="229">
        <f>O278*H278</f>
        <v>0</v>
      </c>
      <c r="Q278" s="229">
        <v>0</v>
      </c>
      <c r="R278" s="229">
        <f>Q278*H278</f>
        <v>0</v>
      </c>
      <c r="S278" s="229">
        <v>0</v>
      </c>
      <c r="T278" s="230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31" t="s">
        <v>229</v>
      </c>
      <c r="AT278" s="231" t="s">
        <v>131</v>
      </c>
      <c r="AU278" s="231" t="s">
        <v>135</v>
      </c>
      <c r="AY278" s="18" t="s">
        <v>128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8" t="s">
        <v>135</v>
      </c>
      <c r="BK278" s="232">
        <f>ROUND(I278*H278,2)</f>
        <v>0</v>
      </c>
      <c r="BL278" s="18" t="s">
        <v>229</v>
      </c>
      <c r="BM278" s="231" t="s">
        <v>605</v>
      </c>
    </row>
    <row r="279" s="2" customFormat="1" ht="24" customHeight="1">
      <c r="A279" s="40"/>
      <c r="B279" s="41"/>
      <c r="C279" s="220" t="s">
        <v>606</v>
      </c>
      <c r="D279" s="220" t="s">
        <v>131</v>
      </c>
      <c r="E279" s="221" t="s">
        <v>607</v>
      </c>
      <c r="F279" s="222" t="s">
        <v>608</v>
      </c>
      <c r="G279" s="223" t="s">
        <v>236</v>
      </c>
      <c r="H279" s="224">
        <v>2.0760000000000001</v>
      </c>
      <c r="I279" s="225"/>
      <c r="J279" s="226">
        <f>ROUND(I279*H279,2)</f>
        <v>0</v>
      </c>
      <c r="K279" s="222" t="s">
        <v>32</v>
      </c>
      <c r="L279" s="46"/>
      <c r="M279" s="227" t="s">
        <v>32</v>
      </c>
      <c r="N279" s="228" t="s">
        <v>50</v>
      </c>
      <c r="O279" s="86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31" t="s">
        <v>229</v>
      </c>
      <c r="AT279" s="231" t="s">
        <v>131</v>
      </c>
      <c r="AU279" s="231" t="s">
        <v>135</v>
      </c>
      <c r="AY279" s="18" t="s">
        <v>128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8" t="s">
        <v>135</v>
      </c>
      <c r="BK279" s="232">
        <f>ROUND(I279*H279,2)</f>
        <v>0</v>
      </c>
      <c r="BL279" s="18" t="s">
        <v>229</v>
      </c>
      <c r="BM279" s="231" t="s">
        <v>609</v>
      </c>
    </row>
    <row r="280" s="12" customFormat="1" ht="22.8" customHeight="1">
      <c r="A280" s="12"/>
      <c r="B280" s="204"/>
      <c r="C280" s="205"/>
      <c r="D280" s="206" t="s">
        <v>77</v>
      </c>
      <c r="E280" s="218" t="s">
        <v>610</v>
      </c>
      <c r="F280" s="218" t="s">
        <v>611</v>
      </c>
      <c r="G280" s="205"/>
      <c r="H280" s="205"/>
      <c r="I280" s="208"/>
      <c r="J280" s="219">
        <f>BK280</f>
        <v>0</v>
      </c>
      <c r="K280" s="205"/>
      <c r="L280" s="210"/>
      <c r="M280" s="211"/>
      <c r="N280" s="212"/>
      <c r="O280" s="212"/>
      <c r="P280" s="213">
        <f>SUM(P281:P285)</f>
        <v>0</v>
      </c>
      <c r="Q280" s="212"/>
      <c r="R280" s="213">
        <f>SUM(R281:R285)</f>
        <v>0.0071280000000000007</v>
      </c>
      <c r="S280" s="212"/>
      <c r="T280" s="214">
        <f>SUM(T281:T285)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5" t="s">
        <v>135</v>
      </c>
      <c r="AT280" s="216" t="s">
        <v>77</v>
      </c>
      <c r="AU280" s="216" t="s">
        <v>21</v>
      </c>
      <c r="AY280" s="215" t="s">
        <v>128</v>
      </c>
      <c r="BK280" s="217">
        <f>SUM(BK281:BK285)</f>
        <v>0</v>
      </c>
    </row>
    <row r="281" s="2" customFormat="1" ht="16.5" customHeight="1">
      <c r="A281" s="40"/>
      <c r="B281" s="41"/>
      <c r="C281" s="220" t="s">
        <v>612</v>
      </c>
      <c r="D281" s="220" t="s">
        <v>131</v>
      </c>
      <c r="E281" s="221" t="s">
        <v>613</v>
      </c>
      <c r="F281" s="222" t="s">
        <v>614</v>
      </c>
      <c r="G281" s="223" t="s">
        <v>188</v>
      </c>
      <c r="H281" s="224">
        <v>21.600000000000001</v>
      </c>
      <c r="I281" s="225"/>
      <c r="J281" s="226">
        <f>ROUND(I281*H281,2)</f>
        <v>0</v>
      </c>
      <c r="K281" s="222" t="s">
        <v>147</v>
      </c>
      <c r="L281" s="46"/>
      <c r="M281" s="227" t="s">
        <v>32</v>
      </c>
      <c r="N281" s="228" t="s">
        <v>50</v>
      </c>
      <c r="O281" s="86"/>
      <c r="P281" s="229">
        <f>O281*H281</f>
        <v>0</v>
      </c>
      <c r="Q281" s="229">
        <v>6.9999999999999994E-05</v>
      </c>
      <c r="R281" s="229">
        <f>Q281*H281</f>
        <v>0.0015119999999999999</v>
      </c>
      <c r="S281" s="229">
        <v>0</v>
      </c>
      <c r="T281" s="230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31" t="s">
        <v>229</v>
      </c>
      <c r="AT281" s="231" t="s">
        <v>131</v>
      </c>
      <c r="AU281" s="231" t="s">
        <v>135</v>
      </c>
      <c r="AY281" s="18" t="s">
        <v>128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8" t="s">
        <v>135</v>
      </c>
      <c r="BK281" s="232">
        <f>ROUND(I281*H281,2)</f>
        <v>0</v>
      </c>
      <c r="BL281" s="18" t="s">
        <v>229</v>
      </c>
      <c r="BM281" s="231" t="s">
        <v>615</v>
      </c>
    </row>
    <row r="282" s="13" customFormat="1">
      <c r="A282" s="13"/>
      <c r="B282" s="240"/>
      <c r="C282" s="241"/>
      <c r="D282" s="242" t="s">
        <v>193</v>
      </c>
      <c r="E282" s="243" t="s">
        <v>32</v>
      </c>
      <c r="F282" s="244" t="s">
        <v>616</v>
      </c>
      <c r="G282" s="241"/>
      <c r="H282" s="245">
        <v>21.600000000000001</v>
      </c>
      <c r="I282" s="246"/>
      <c r="J282" s="241"/>
      <c r="K282" s="241"/>
      <c r="L282" s="247"/>
      <c r="M282" s="248"/>
      <c r="N282" s="249"/>
      <c r="O282" s="249"/>
      <c r="P282" s="249"/>
      <c r="Q282" s="249"/>
      <c r="R282" s="249"/>
      <c r="S282" s="249"/>
      <c r="T282" s="25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1" t="s">
        <v>193</v>
      </c>
      <c r="AU282" s="251" t="s">
        <v>135</v>
      </c>
      <c r="AV282" s="13" t="s">
        <v>135</v>
      </c>
      <c r="AW282" s="13" t="s">
        <v>40</v>
      </c>
      <c r="AX282" s="13" t="s">
        <v>78</v>
      </c>
      <c r="AY282" s="251" t="s">
        <v>128</v>
      </c>
    </row>
    <row r="283" s="14" customFormat="1">
      <c r="A283" s="14"/>
      <c r="B283" s="252"/>
      <c r="C283" s="253"/>
      <c r="D283" s="242" t="s">
        <v>193</v>
      </c>
      <c r="E283" s="254" t="s">
        <v>32</v>
      </c>
      <c r="F283" s="255" t="s">
        <v>206</v>
      </c>
      <c r="G283" s="253"/>
      <c r="H283" s="256">
        <v>21.600000000000001</v>
      </c>
      <c r="I283" s="257"/>
      <c r="J283" s="253"/>
      <c r="K283" s="253"/>
      <c r="L283" s="258"/>
      <c r="M283" s="259"/>
      <c r="N283" s="260"/>
      <c r="O283" s="260"/>
      <c r="P283" s="260"/>
      <c r="Q283" s="260"/>
      <c r="R283" s="260"/>
      <c r="S283" s="260"/>
      <c r="T283" s="26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2" t="s">
        <v>193</v>
      </c>
      <c r="AU283" s="262" t="s">
        <v>135</v>
      </c>
      <c r="AV283" s="14" t="s">
        <v>155</v>
      </c>
      <c r="AW283" s="14" t="s">
        <v>40</v>
      </c>
      <c r="AX283" s="14" t="s">
        <v>21</v>
      </c>
      <c r="AY283" s="262" t="s">
        <v>128</v>
      </c>
    </row>
    <row r="284" s="2" customFormat="1" ht="16.5" customHeight="1">
      <c r="A284" s="40"/>
      <c r="B284" s="41"/>
      <c r="C284" s="220" t="s">
        <v>617</v>
      </c>
      <c r="D284" s="220" t="s">
        <v>131</v>
      </c>
      <c r="E284" s="221" t="s">
        <v>618</v>
      </c>
      <c r="F284" s="222" t="s">
        <v>619</v>
      </c>
      <c r="G284" s="223" t="s">
        <v>188</v>
      </c>
      <c r="H284" s="224">
        <v>21.600000000000001</v>
      </c>
      <c r="I284" s="225"/>
      <c r="J284" s="226">
        <f>ROUND(I284*H284,2)</f>
        <v>0</v>
      </c>
      <c r="K284" s="222" t="s">
        <v>147</v>
      </c>
      <c r="L284" s="46"/>
      <c r="M284" s="227" t="s">
        <v>32</v>
      </c>
      <c r="N284" s="228" t="s">
        <v>50</v>
      </c>
      <c r="O284" s="86"/>
      <c r="P284" s="229">
        <f>O284*H284</f>
        <v>0</v>
      </c>
      <c r="Q284" s="229">
        <v>0.00013999999999999999</v>
      </c>
      <c r="R284" s="229">
        <f>Q284*H284</f>
        <v>0.0030239999999999998</v>
      </c>
      <c r="S284" s="229">
        <v>0</v>
      </c>
      <c r="T284" s="230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31" t="s">
        <v>229</v>
      </c>
      <c r="AT284" s="231" t="s">
        <v>131</v>
      </c>
      <c r="AU284" s="231" t="s">
        <v>135</v>
      </c>
      <c r="AY284" s="18" t="s">
        <v>128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8" t="s">
        <v>135</v>
      </c>
      <c r="BK284" s="232">
        <f>ROUND(I284*H284,2)</f>
        <v>0</v>
      </c>
      <c r="BL284" s="18" t="s">
        <v>229</v>
      </c>
      <c r="BM284" s="231" t="s">
        <v>620</v>
      </c>
    </row>
    <row r="285" s="2" customFormat="1" ht="16.5" customHeight="1">
      <c r="A285" s="40"/>
      <c r="B285" s="41"/>
      <c r="C285" s="220" t="s">
        <v>621</v>
      </c>
      <c r="D285" s="220" t="s">
        <v>131</v>
      </c>
      <c r="E285" s="221" t="s">
        <v>622</v>
      </c>
      <c r="F285" s="222" t="s">
        <v>623</v>
      </c>
      <c r="G285" s="223" t="s">
        <v>188</v>
      </c>
      <c r="H285" s="224">
        <v>21.600000000000001</v>
      </c>
      <c r="I285" s="225"/>
      <c r="J285" s="226">
        <f>ROUND(I285*H285,2)</f>
        <v>0</v>
      </c>
      <c r="K285" s="222" t="s">
        <v>147</v>
      </c>
      <c r="L285" s="46"/>
      <c r="M285" s="227" t="s">
        <v>32</v>
      </c>
      <c r="N285" s="228" t="s">
        <v>50</v>
      </c>
      <c r="O285" s="86"/>
      <c r="P285" s="229">
        <f>O285*H285</f>
        <v>0</v>
      </c>
      <c r="Q285" s="229">
        <v>0.00012</v>
      </c>
      <c r="R285" s="229">
        <f>Q285*H285</f>
        <v>0.0025920000000000001</v>
      </c>
      <c r="S285" s="229">
        <v>0</v>
      </c>
      <c r="T285" s="230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31" t="s">
        <v>229</v>
      </c>
      <c r="AT285" s="231" t="s">
        <v>131</v>
      </c>
      <c r="AU285" s="231" t="s">
        <v>135</v>
      </c>
      <c r="AY285" s="18" t="s">
        <v>128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8" t="s">
        <v>135</v>
      </c>
      <c r="BK285" s="232">
        <f>ROUND(I285*H285,2)</f>
        <v>0</v>
      </c>
      <c r="BL285" s="18" t="s">
        <v>229</v>
      </c>
      <c r="BM285" s="231" t="s">
        <v>624</v>
      </c>
    </row>
    <row r="286" s="12" customFormat="1" ht="22.8" customHeight="1">
      <c r="A286" s="12"/>
      <c r="B286" s="204"/>
      <c r="C286" s="205"/>
      <c r="D286" s="206" t="s">
        <v>77</v>
      </c>
      <c r="E286" s="218" t="s">
        <v>625</v>
      </c>
      <c r="F286" s="218" t="s">
        <v>626</v>
      </c>
      <c r="G286" s="205"/>
      <c r="H286" s="205"/>
      <c r="I286" s="208"/>
      <c r="J286" s="219">
        <f>BK286</f>
        <v>0</v>
      </c>
      <c r="K286" s="205"/>
      <c r="L286" s="210"/>
      <c r="M286" s="211"/>
      <c r="N286" s="212"/>
      <c r="O286" s="212"/>
      <c r="P286" s="213">
        <f>SUM(P287:P308)</f>
        <v>0</v>
      </c>
      <c r="Q286" s="212"/>
      <c r="R286" s="213">
        <f>SUM(R287:R308)</f>
        <v>0.32151839999999998</v>
      </c>
      <c r="S286" s="212"/>
      <c r="T286" s="214">
        <f>SUM(T287:T308)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5" t="s">
        <v>135</v>
      </c>
      <c r="AT286" s="216" t="s">
        <v>77</v>
      </c>
      <c r="AU286" s="216" t="s">
        <v>21</v>
      </c>
      <c r="AY286" s="215" t="s">
        <v>128</v>
      </c>
      <c r="BK286" s="217">
        <f>SUM(BK287:BK308)</f>
        <v>0</v>
      </c>
    </row>
    <row r="287" s="2" customFormat="1" ht="16.5" customHeight="1">
      <c r="A287" s="40"/>
      <c r="B287" s="41"/>
      <c r="C287" s="220" t="s">
        <v>627</v>
      </c>
      <c r="D287" s="220" t="s">
        <v>131</v>
      </c>
      <c r="E287" s="221" t="s">
        <v>628</v>
      </c>
      <c r="F287" s="222" t="s">
        <v>629</v>
      </c>
      <c r="G287" s="223" t="s">
        <v>188</v>
      </c>
      <c r="H287" s="224">
        <v>698.89200000000005</v>
      </c>
      <c r="I287" s="225"/>
      <c r="J287" s="226">
        <f>ROUND(I287*H287,2)</f>
        <v>0</v>
      </c>
      <c r="K287" s="222" t="s">
        <v>32</v>
      </c>
      <c r="L287" s="46"/>
      <c r="M287" s="227" t="s">
        <v>32</v>
      </c>
      <c r="N287" s="228" t="s">
        <v>50</v>
      </c>
      <c r="O287" s="86"/>
      <c r="P287" s="229">
        <f>O287*H287</f>
        <v>0</v>
      </c>
      <c r="Q287" s="229">
        <v>0.00020000000000000001</v>
      </c>
      <c r="R287" s="229">
        <f>Q287*H287</f>
        <v>0.13977840000000003</v>
      </c>
      <c r="S287" s="229">
        <v>0</v>
      </c>
      <c r="T287" s="230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31" t="s">
        <v>229</v>
      </c>
      <c r="AT287" s="231" t="s">
        <v>131</v>
      </c>
      <c r="AU287" s="231" t="s">
        <v>135</v>
      </c>
      <c r="AY287" s="18" t="s">
        <v>128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8" t="s">
        <v>135</v>
      </c>
      <c r="BK287" s="232">
        <f>ROUND(I287*H287,2)</f>
        <v>0</v>
      </c>
      <c r="BL287" s="18" t="s">
        <v>229</v>
      </c>
      <c r="BM287" s="231" t="s">
        <v>630</v>
      </c>
    </row>
    <row r="288" s="13" customFormat="1">
      <c r="A288" s="13"/>
      <c r="B288" s="240"/>
      <c r="C288" s="241"/>
      <c r="D288" s="242" t="s">
        <v>193</v>
      </c>
      <c r="E288" s="243" t="s">
        <v>32</v>
      </c>
      <c r="F288" s="244" t="s">
        <v>195</v>
      </c>
      <c r="G288" s="241"/>
      <c r="H288" s="245">
        <v>58.536000000000001</v>
      </c>
      <c r="I288" s="246"/>
      <c r="J288" s="241"/>
      <c r="K288" s="241"/>
      <c r="L288" s="247"/>
      <c r="M288" s="248"/>
      <c r="N288" s="249"/>
      <c r="O288" s="249"/>
      <c r="P288" s="249"/>
      <c r="Q288" s="249"/>
      <c r="R288" s="249"/>
      <c r="S288" s="249"/>
      <c r="T288" s="25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1" t="s">
        <v>193</v>
      </c>
      <c r="AU288" s="251" t="s">
        <v>135</v>
      </c>
      <c r="AV288" s="13" t="s">
        <v>135</v>
      </c>
      <c r="AW288" s="13" t="s">
        <v>40</v>
      </c>
      <c r="AX288" s="13" t="s">
        <v>78</v>
      </c>
      <c r="AY288" s="251" t="s">
        <v>128</v>
      </c>
    </row>
    <row r="289" s="13" customFormat="1">
      <c r="A289" s="13"/>
      <c r="B289" s="240"/>
      <c r="C289" s="241"/>
      <c r="D289" s="242" t="s">
        <v>193</v>
      </c>
      <c r="E289" s="243" t="s">
        <v>32</v>
      </c>
      <c r="F289" s="244" t="s">
        <v>631</v>
      </c>
      <c r="G289" s="241"/>
      <c r="H289" s="245">
        <v>123.336</v>
      </c>
      <c r="I289" s="246"/>
      <c r="J289" s="241"/>
      <c r="K289" s="241"/>
      <c r="L289" s="247"/>
      <c r="M289" s="248"/>
      <c r="N289" s="249"/>
      <c r="O289" s="249"/>
      <c r="P289" s="249"/>
      <c r="Q289" s="249"/>
      <c r="R289" s="249"/>
      <c r="S289" s="249"/>
      <c r="T289" s="25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1" t="s">
        <v>193</v>
      </c>
      <c r="AU289" s="251" t="s">
        <v>135</v>
      </c>
      <c r="AV289" s="13" t="s">
        <v>135</v>
      </c>
      <c r="AW289" s="13" t="s">
        <v>40</v>
      </c>
      <c r="AX289" s="13" t="s">
        <v>78</v>
      </c>
      <c r="AY289" s="251" t="s">
        <v>128</v>
      </c>
    </row>
    <row r="290" s="13" customFormat="1">
      <c r="A290" s="13"/>
      <c r="B290" s="240"/>
      <c r="C290" s="241"/>
      <c r="D290" s="242" t="s">
        <v>193</v>
      </c>
      <c r="E290" s="243" t="s">
        <v>32</v>
      </c>
      <c r="F290" s="244" t="s">
        <v>632</v>
      </c>
      <c r="G290" s="241"/>
      <c r="H290" s="245">
        <v>51.192</v>
      </c>
      <c r="I290" s="246"/>
      <c r="J290" s="241"/>
      <c r="K290" s="241"/>
      <c r="L290" s="247"/>
      <c r="M290" s="248"/>
      <c r="N290" s="249"/>
      <c r="O290" s="249"/>
      <c r="P290" s="249"/>
      <c r="Q290" s="249"/>
      <c r="R290" s="249"/>
      <c r="S290" s="249"/>
      <c r="T290" s="25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1" t="s">
        <v>193</v>
      </c>
      <c r="AU290" s="251" t="s">
        <v>135</v>
      </c>
      <c r="AV290" s="13" t="s">
        <v>135</v>
      </c>
      <c r="AW290" s="13" t="s">
        <v>40</v>
      </c>
      <c r="AX290" s="13" t="s">
        <v>78</v>
      </c>
      <c r="AY290" s="251" t="s">
        <v>128</v>
      </c>
    </row>
    <row r="291" s="13" customFormat="1">
      <c r="A291" s="13"/>
      <c r="B291" s="240"/>
      <c r="C291" s="241"/>
      <c r="D291" s="242" t="s">
        <v>193</v>
      </c>
      <c r="E291" s="243" t="s">
        <v>32</v>
      </c>
      <c r="F291" s="244" t="s">
        <v>633</v>
      </c>
      <c r="G291" s="241"/>
      <c r="H291" s="245">
        <v>84.239999999999995</v>
      </c>
      <c r="I291" s="246"/>
      <c r="J291" s="241"/>
      <c r="K291" s="241"/>
      <c r="L291" s="247"/>
      <c r="M291" s="248"/>
      <c r="N291" s="249"/>
      <c r="O291" s="249"/>
      <c r="P291" s="249"/>
      <c r="Q291" s="249"/>
      <c r="R291" s="249"/>
      <c r="S291" s="249"/>
      <c r="T291" s="25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1" t="s">
        <v>193</v>
      </c>
      <c r="AU291" s="251" t="s">
        <v>135</v>
      </c>
      <c r="AV291" s="13" t="s">
        <v>135</v>
      </c>
      <c r="AW291" s="13" t="s">
        <v>40</v>
      </c>
      <c r="AX291" s="13" t="s">
        <v>78</v>
      </c>
      <c r="AY291" s="251" t="s">
        <v>128</v>
      </c>
    </row>
    <row r="292" s="13" customFormat="1">
      <c r="A292" s="13"/>
      <c r="B292" s="240"/>
      <c r="C292" s="241"/>
      <c r="D292" s="242" t="s">
        <v>193</v>
      </c>
      <c r="E292" s="243" t="s">
        <v>32</v>
      </c>
      <c r="F292" s="244" t="s">
        <v>634</v>
      </c>
      <c r="G292" s="241"/>
      <c r="H292" s="245">
        <v>47.292000000000002</v>
      </c>
      <c r="I292" s="246"/>
      <c r="J292" s="241"/>
      <c r="K292" s="241"/>
      <c r="L292" s="247"/>
      <c r="M292" s="248"/>
      <c r="N292" s="249"/>
      <c r="O292" s="249"/>
      <c r="P292" s="249"/>
      <c r="Q292" s="249"/>
      <c r="R292" s="249"/>
      <c r="S292" s="249"/>
      <c r="T292" s="25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1" t="s">
        <v>193</v>
      </c>
      <c r="AU292" s="251" t="s">
        <v>135</v>
      </c>
      <c r="AV292" s="13" t="s">
        <v>135</v>
      </c>
      <c r="AW292" s="13" t="s">
        <v>40</v>
      </c>
      <c r="AX292" s="13" t="s">
        <v>78</v>
      </c>
      <c r="AY292" s="251" t="s">
        <v>128</v>
      </c>
    </row>
    <row r="293" s="13" customFormat="1">
      <c r="A293" s="13"/>
      <c r="B293" s="240"/>
      <c r="C293" s="241"/>
      <c r="D293" s="242" t="s">
        <v>193</v>
      </c>
      <c r="E293" s="243" t="s">
        <v>32</v>
      </c>
      <c r="F293" s="244" t="s">
        <v>635</v>
      </c>
      <c r="G293" s="241"/>
      <c r="H293" s="245">
        <v>45.216000000000001</v>
      </c>
      <c r="I293" s="246"/>
      <c r="J293" s="241"/>
      <c r="K293" s="241"/>
      <c r="L293" s="247"/>
      <c r="M293" s="248"/>
      <c r="N293" s="249"/>
      <c r="O293" s="249"/>
      <c r="P293" s="249"/>
      <c r="Q293" s="249"/>
      <c r="R293" s="249"/>
      <c r="S293" s="249"/>
      <c r="T293" s="25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1" t="s">
        <v>193</v>
      </c>
      <c r="AU293" s="251" t="s">
        <v>135</v>
      </c>
      <c r="AV293" s="13" t="s">
        <v>135</v>
      </c>
      <c r="AW293" s="13" t="s">
        <v>40</v>
      </c>
      <c r="AX293" s="13" t="s">
        <v>78</v>
      </c>
      <c r="AY293" s="251" t="s">
        <v>128</v>
      </c>
    </row>
    <row r="294" s="13" customFormat="1">
      <c r="A294" s="13"/>
      <c r="B294" s="240"/>
      <c r="C294" s="241"/>
      <c r="D294" s="242" t="s">
        <v>193</v>
      </c>
      <c r="E294" s="243" t="s">
        <v>32</v>
      </c>
      <c r="F294" s="244" t="s">
        <v>636</v>
      </c>
      <c r="G294" s="241"/>
      <c r="H294" s="245">
        <v>38.880000000000003</v>
      </c>
      <c r="I294" s="246"/>
      <c r="J294" s="241"/>
      <c r="K294" s="241"/>
      <c r="L294" s="247"/>
      <c r="M294" s="248"/>
      <c r="N294" s="249"/>
      <c r="O294" s="249"/>
      <c r="P294" s="249"/>
      <c r="Q294" s="249"/>
      <c r="R294" s="249"/>
      <c r="S294" s="249"/>
      <c r="T294" s="25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1" t="s">
        <v>193</v>
      </c>
      <c r="AU294" s="251" t="s">
        <v>135</v>
      </c>
      <c r="AV294" s="13" t="s">
        <v>135</v>
      </c>
      <c r="AW294" s="13" t="s">
        <v>40</v>
      </c>
      <c r="AX294" s="13" t="s">
        <v>78</v>
      </c>
      <c r="AY294" s="251" t="s">
        <v>128</v>
      </c>
    </row>
    <row r="295" s="13" customFormat="1">
      <c r="A295" s="13"/>
      <c r="B295" s="240"/>
      <c r="C295" s="241"/>
      <c r="D295" s="242" t="s">
        <v>193</v>
      </c>
      <c r="E295" s="243" t="s">
        <v>32</v>
      </c>
      <c r="F295" s="244" t="s">
        <v>637</v>
      </c>
      <c r="G295" s="241"/>
      <c r="H295" s="245">
        <v>42.552</v>
      </c>
      <c r="I295" s="246"/>
      <c r="J295" s="241"/>
      <c r="K295" s="241"/>
      <c r="L295" s="247"/>
      <c r="M295" s="248"/>
      <c r="N295" s="249"/>
      <c r="O295" s="249"/>
      <c r="P295" s="249"/>
      <c r="Q295" s="249"/>
      <c r="R295" s="249"/>
      <c r="S295" s="249"/>
      <c r="T295" s="25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1" t="s">
        <v>193</v>
      </c>
      <c r="AU295" s="251" t="s">
        <v>135</v>
      </c>
      <c r="AV295" s="13" t="s">
        <v>135</v>
      </c>
      <c r="AW295" s="13" t="s">
        <v>40</v>
      </c>
      <c r="AX295" s="13" t="s">
        <v>78</v>
      </c>
      <c r="AY295" s="251" t="s">
        <v>128</v>
      </c>
    </row>
    <row r="296" s="13" customFormat="1">
      <c r="A296" s="13"/>
      <c r="B296" s="240"/>
      <c r="C296" s="241"/>
      <c r="D296" s="242" t="s">
        <v>193</v>
      </c>
      <c r="E296" s="243" t="s">
        <v>32</v>
      </c>
      <c r="F296" s="244" t="s">
        <v>638</v>
      </c>
      <c r="G296" s="241"/>
      <c r="H296" s="245">
        <v>49.223999999999997</v>
      </c>
      <c r="I296" s="246"/>
      <c r="J296" s="241"/>
      <c r="K296" s="241"/>
      <c r="L296" s="247"/>
      <c r="M296" s="248"/>
      <c r="N296" s="249"/>
      <c r="O296" s="249"/>
      <c r="P296" s="249"/>
      <c r="Q296" s="249"/>
      <c r="R296" s="249"/>
      <c r="S296" s="249"/>
      <c r="T296" s="25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1" t="s">
        <v>193</v>
      </c>
      <c r="AU296" s="251" t="s">
        <v>135</v>
      </c>
      <c r="AV296" s="13" t="s">
        <v>135</v>
      </c>
      <c r="AW296" s="13" t="s">
        <v>40</v>
      </c>
      <c r="AX296" s="13" t="s">
        <v>78</v>
      </c>
      <c r="AY296" s="251" t="s">
        <v>128</v>
      </c>
    </row>
    <row r="297" s="13" customFormat="1">
      <c r="A297" s="13"/>
      <c r="B297" s="240"/>
      <c r="C297" s="241"/>
      <c r="D297" s="242" t="s">
        <v>193</v>
      </c>
      <c r="E297" s="243" t="s">
        <v>32</v>
      </c>
      <c r="F297" s="244" t="s">
        <v>639</v>
      </c>
      <c r="G297" s="241"/>
      <c r="H297" s="245">
        <v>30.239999999999998</v>
      </c>
      <c r="I297" s="246"/>
      <c r="J297" s="241"/>
      <c r="K297" s="241"/>
      <c r="L297" s="247"/>
      <c r="M297" s="248"/>
      <c r="N297" s="249"/>
      <c r="O297" s="249"/>
      <c r="P297" s="249"/>
      <c r="Q297" s="249"/>
      <c r="R297" s="249"/>
      <c r="S297" s="249"/>
      <c r="T297" s="25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1" t="s">
        <v>193</v>
      </c>
      <c r="AU297" s="251" t="s">
        <v>135</v>
      </c>
      <c r="AV297" s="13" t="s">
        <v>135</v>
      </c>
      <c r="AW297" s="13" t="s">
        <v>40</v>
      </c>
      <c r="AX297" s="13" t="s">
        <v>78</v>
      </c>
      <c r="AY297" s="251" t="s">
        <v>128</v>
      </c>
    </row>
    <row r="298" s="13" customFormat="1">
      <c r="A298" s="13"/>
      <c r="B298" s="240"/>
      <c r="C298" s="241"/>
      <c r="D298" s="242" t="s">
        <v>193</v>
      </c>
      <c r="E298" s="243" t="s">
        <v>32</v>
      </c>
      <c r="F298" s="244" t="s">
        <v>640</v>
      </c>
      <c r="G298" s="241"/>
      <c r="H298" s="245">
        <v>14.616</v>
      </c>
      <c r="I298" s="246"/>
      <c r="J298" s="241"/>
      <c r="K298" s="241"/>
      <c r="L298" s="247"/>
      <c r="M298" s="248"/>
      <c r="N298" s="249"/>
      <c r="O298" s="249"/>
      <c r="P298" s="249"/>
      <c r="Q298" s="249"/>
      <c r="R298" s="249"/>
      <c r="S298" s="249"/>
      <c r="T298" s="25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1" t="s">
        <v>193</v>
      </c>
      <c r="AU298" s="251" t="s">
        <v>135</v>
      </c>
      <c r="AV298" s="13" t="s">
        <v>135</v>
      </c>
      <c r="AW298" s="13" t="s">
        <v>40</v>
      </c>
      <c r="AX298" s="13" t="s">
        <v>78</v>
      </c>
      <c r="AY298" s="251" t="s">
        <v>128</v>
      </c>
    </row>
    <row r="299" s="13" customFormat="1">
      <c r="A299" s="13"/>
      <c r="B299" s="240"/>
      <c r="C299" s="241"/>
      <c r="D299" s="242" t="s">
        <v>193</v>
      </c>
      <c r="E299" s="243" t="s">
        <v>32</v>
      </c>
      <c r="F299" s="244" t="s">
        <v>204</v>
      </c>
      <c r="G299" s="241"/>
      <c r="H299" s="245">
        <v>19.440000000000001</v>
      </c>
      <c r="I299" s="246"/>
      <c r="J299" s="241"/>
      <c r="K299" s="241"/>
      <c r="L299" s="247"/>
      <c r="M299" s="248"/>
      <c r="N299" s="249"/>
      <c r="O299" s="249"/>
      <c r="P299" s="249"/>
      <c r="Q299" s="249"/>
      <c r="R299" s="249"/>
      <c r="S299" s="249"/>
      <c r="T299" s="25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1" t="s">
        <v>193</v>
      </c>
      <c r="AU299" s="251" t="s">
        <v>135</v>
      </c>
      <c r="AV299" s="13" t="s">
        <v>135</v>
      </c>
      <c r="AW299" s="13" t="s">
        <v>40</v>
      </c>
      <c r="AX299" s="13" t="s">
        <v>78</v>
      </c>
      <c r="AY299" s="251" t="s">
        <v>128</v>
      </c>
    </row>
    <row r="300" s="13" customFormat="1">
      <c r="A300" s="13"/>
      <c r="B300" s="240"/>
      <c r="C300" s="241"/>
      <c r="D300" s="242" t="s">
        <v>193</v>
      </c>
      <c r="E300" s="243" t="s">
        <v>32</v>
      </c>
      <c r="F300" s="244" t="s">
        <v>641</v>
      </c>
      <c r="G300" s="241"/>
      <c r="H300" s="245">
        <v>201.52799999999999</v>
      </c>
      <c r="I300" s="246"/>
      <c r="J300" s="241"/>
      <c r="K300" s="241"/>
      <c r="L300" s="247"/>
      <c r="M300" s="248"/>
      <c r="N300" s="249"/>
      <c r="O300" s="249"/>
      <c r="P300" s="249"/>
      <c r="Q300" s="249"/>
      <c r="R300" s="249"/>
      <c r="S300" s="249"/>
      <c r="T300" s="25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1" t="s">
        <v>193</v>
      </c>
      <c r="AU300" s="251" t="s">
        <v>135</v>
      </c>
      <c r="AV300" s="13" t="s">
        <v>135</v>
      </c>
      <c r="AW300" s="13" t="s">
        <v>40</v>
      </c>
      <c r="AX300" s="13" t="s">
        <v>78</v>
      </c>
      <c r="AY300" s="251" t="s">
        <v>128</v>
      </c>
    </row>
    <row r="301" s="13" customFormat="1">
      <c r="A301" s="13"/>
      <c r="B301" s="240"/>
      <c r="C301" s="241"/>
      <c r="D301" s="242" t="s">
        <v>193</v>
      </c>
      <c r="E301" s="243" t="s">
        <v>32</v>
      </c>
      <c r="F301" s="244" t="s">
        <v>196</v>
      </c>
      <c r="G301" s="241"/>
      <c r="H301" s="245">
        <v>-19.199999999999999</v>
      </c>
      <c r="I301" s="246"/>
      <c r="J301" s="241"/>
      <c r="K301" s="241"/>
      <c r="L301" s="247"/>
      <c r="M301" s="248"/>
      <c r="N301" s="249"/>
      <c r="O301" s="249"/>
      <c r="P301" s="249"/>
      <c r="Q301" s="249"/>
      <c r="R301" s="249"/>
      <c r="S301" s="249"/>
      <c r="T301" s="25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1" t="s">
        <v>193</v>
      </c>
      <c r="AU301" s="251" t="s">
        <v>135</v>
      </c>
      <c r="AV301" s="13" t="s">
        <v>135</v>
      </c>
      <c r="AW301" s="13" t="s">
        <v>40</v>
      </c>
      <c r="AX301" s="13" t="s">
        <v>78</v>
      </c>
      <c r="AY301" s="251" t="s">
        <v>128</v>
      </c>
    </row>
    <row r="302" s="13" customFormat="1">
      <c r="A302" s="13"/>
      <c r="B302" s="240"/>
      <c r="C302" s="241"/>
      <c r="D302" s="242" t="s">
        <v>193</v>
      </c>
      <c r="E302" s="243" t="s">
        <v>32</v>
      </c>
      <c r="F302" s="244" t="s">
        <v>642</v>
      </c>
      <c r="G302" s="241"/>
      <c r="H302" s="245">
        <v>-24</v>
      </c>
      <c r="I302" s="246"/>
      <c r="J302" s="241"/>
      <c r="K302" s="241"/>
      <c r="L302" s="247"/>
      <c r="M302" s="248"/>
      <c r="N302" s="249"/>
      <c r="O302" s="249"/>
      <c r="P302" s="249"/>
      <c r="Q302" s="249"/>
      <c r="R302" s="249"/>
      <c r="S302" s="249"/>
      <c r="T302" s="25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1" t="s">
        <v>193</v>
      </c>
      <c r="AU302" s="251" t="s">
        <v>135</v>
      </c>
      <c r="AV302" s="13" t="s">
        <v>135</v>
      </c>
      <c r="AW302" s="13" t="s">
        <v>40</v>
      </c>
      <c r="AX302" s="13" t="s">
        <v>78</v>
      </c>
      <c r="AY302" s="251" t="s">
        <v>128</v>
      </c>
    </row>
    <row r="303" s="13" customFormat="1">
      <c r="A303" s="13"/>
      <c r="B303" s="240"/>
      <c r="C303" s="241"/>
      <c r="D303" s="242" t="s">
        <v>193</v>
      </c>
      <c r="E303" s="243" t="s">
        <v>32</v>
      </c>
      <c r="F303" s="244" t="s">
        <v>643</v>
      </c>
      <c r="G303" s="241"/>
      <c r="H303" s="245">
        <v>-9</v>
      </c>
      <c r="I303" s="246"/>
      <c r="J303" s="241"/>
      <c r="K303" s="241"/>
      <c r="L303" s="247"/>
      <c r="M303" s="248"/>
      <c r="N303" s="249"/>
      <c r="O303" s="249"/>
      <c r="P303" s="249"/>
      <c r="Q303" s="249"/>
      <c r="R303" s="249"/>
      <c r="S303" s="249"/>
      <c r="T303" s="25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1" t="s">
        <v>193</v>
      </c>
      <c r="AU303" s="251" t="s">
        <v>135</v>
      </c>
      <c r="AV303" s="13" t="s">
        <v>135</v>
      </c>
      <c r="AW303" s="13" t="s">
        <v>40</v>
      </c>
      <c r="AX303" s="13" t="s">
        <v>78</v>
      </c>
      <c r="AY303" s="251" t="s">
        <v>128</v>
      </c>
    </row>
    <row r="304" s="13" customFormat="1">
      <c r="A304" s="13"/>
      <c r="B304" s="240"/>
      <c r="C304" s="241"/>
      <c r="D304" s="242" t="s">
        <v>193</v>
      </c>
      <c r="E304" s="243" t="s">
        <v>32</v>
      </c>
      <c r="F304" s="244" t="s">
        <v>644</v>
      </c>
      <c r="G304" s="241"/>
      <c r="H304" s="245">
        <v>-16.800000000000001</v>
      </c>
      <c r="I304" s="246"/>
      <c r="J304" s="241"/>
      <c r="K304" s="241"/>
      <c r="L304" s="247"/>
      <c r="M304" s="248"/>
      <c r="N304" s="249"/>
      <c r="O304" s="249"/>
      <c r="P304" s="249"/>
      <c r="Q304" s="249"/>
      <c r="R304" s="249"/>
      <c r="S304" s="249"/>
      <c r="T304" s="25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1" t="s">
        <v>193</v>
      </c>
      <c r="AU304" s="251" t="s">
        <v>135</v>
      </c>
      <c r="AV304" s="13" t="s">
        <v>135</v>
      </c>
      <c r="AW304" s="13" t="s">
        <v>40</v>
      </c>
      <c r="AX304" s="13" t="s">
        <v>78</v>
      </c>
      <c r="AY304" s="251" t="s">
        <v>128</v>
      </c>
    </row>
    <row r="305" s="13" customFormat="1">
      <c r="A305" s="13"/>
      <c r="B305" s="240"/>
      <c r="C305" s="241"/>
      <c r="D305" s="242" t="s">
        <v>193</v>
      </c>
      <c r="E305" s="243" t="s">
        <v>32</v>
      </c>
      <c r="F305" s="244" t="s">
        <v>196</v>
      </c>
      <c r="G305" s="241"/>
      <c r="H305" s="245">
        <v>-19.199999999999999</v>
      </c>
      <c r="I305" s="246"/>
      <c r="J305" s="241"/>
      <c r="K305" s="241"/>
      <c r="L305" s="247"/>
      <c r="M305" s="248"/>
      <c r="N305" s="249"/>
      <c r="O305" s="249"/>
      <c r="P305" s="249"/>
      <c r="Q305" s="249"/>
      <c r="R305" s="249"/>
      <c r="S305" s="249"/>
      <c r="T305" s="25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1" t="s">
        <v>193</v>
      </c>
      <c r="AU305" s="251" t="s">
        <v>135</v>
      </c>
      <c r="AV305" s="13" t="s">
        <v>135</v>
      </c>
      <c r="AW305" s="13" t="s">
        <v>40</v>
      </c>
      <c r="AX305" s="13" t="s">
        <v>78</v>
      </c>
      <c r="AY305" s="251" t="s">
        <v>128</v>
      </c>
    </row>
    <row r="306" s="13" customFormat="1">
      <c r="A306" s="13"/>
      <c r="B306" s="240"/>
      <c r="C306" s="241"/>
      <c r="D306" s="242" t="s">
        <v>193</v>
      </c>
      <c r="E306" s="243" t="s">
        <v>32</v>
      </c>
      <c r="F306" s="244" t="s">
        <v>196</v>
      </c>
      <c r="G306" s="241"/>
      <c r="H306" s="245">
        <v>-19.199999999999999</v>
      </c>
      <c r="I306" s="246"/>
      <c r="J306" s="241"/>
      <c r="K306" s="241"/>
      <c r="L306" s="247"/>
      <c r="M306" s="248"/>
      <c r="N306" s="249"/>
      <c r="O306" s="249"/>
      <c r="P306" s="249"/>
      <c r="Q306" s="249"/>
      <c r="R306" s="249"/>
      <c r="S306" s="249"/>
      <c r="T306" s="25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1" t="s">
        <v>193</v>
      </c>
      <c r="AU306" s="251" t="s">
        <v>135</v>
      </c>
      <c r="AV306" s="13" t="s">
        <v>135</v>
      </c>
      <c r="AW306" s="13" t="s">
        <v>40</v>
      </c>
      <c r="AX306" s="13" t="s">
        <v>78</v>
      </c>
      <c r="AY306" s="251" t="s">
        <v>128</v>
      </c>
    </row>
    <row r="307" s="14" customFormat="1">
      <c r="A307" s="14"/>
      <c r="B307" s="252"/>
      <c r="C307" s="253"/>
      <c r="D307" s="242" t="s">
        <v>193</v>
      </c>
      <c r="E307" s="254" t="s">
        <v>32</v>
      </c>
      <c r="F307" s="255" t="s">
        <v>206</v>
      </c>
      <c r="G307" s="253"/>
      <c r="H307" s="256">
        <v>698.89200000000005</v>
      </c>
      <c r="I307" s="257"/>
      <c r="J307" s="253"/>
      <c r="K307" s="253"/>
      <c r="L307" s="258"/>
      <c r="M307" s="259"/>
      <c r="N307" s="260"/>
      <c r="O307" s="260"/>
      <c r="P307" s="260"/>
      <c r="Q307" s="260"/>
      <c r="R307" s="260"/>
      <c r="S307" s="260"/>
      <c r="T307" s="26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2" t="s">
        <v>193</v>
      </c>
      <c r="AU307" s="262" t="s">
        <v>135</v>
      </c>
      <c r="AV307" s="14" t="s">
        <v>155</v>
      </c>
      <c r="AW307" s="14" t="s">
        <v>40</v>
      </c>
      <c r="AX307" s="14" t="s">
        <v>21</v>
      </c>
      <c r="AY307" s="262" t="s">
        <v>128</v>
      </c>
    </row>
    <row r="308" s="2" customFormat="1" ht="24" customHeight="1">
      <c r="A308" s="40"/>
      <c r="B308" s="41"/>
      <c r="C308" s="220" t="s">
        <v>645</v>
      </c>
      <c r="D308" s="220" t="s">
        <v>131</v>
      </c>
      <c r="E308" s="221" t="s">
        <v>646</v>
      </c>
      <c r="F308" s="222" t="s">
        <v>647</v>
      </c>
      <c r="G308" s="223" t="s">
        <v>188</v>
      </c>
      <c r="H308" s="224">
        <v>699</v>
      </c>
      <c r="I308" s="225"/>
      <c r="J308" s="226">
        <f>ROUND(I308*H308,2)</f>
        <v>0</v>
      </c>
      <c r="K308" s="222" t="s">
        <v>32</v>
      </c>
      <c r="L308" s="46"/>
      <c r="M308" s="233" t="s">
        <v>32</v>
      </c>
      <c r="N308" s="234" t="s">
        <v>50</v>
      </c>
      <c r="O308" s="235"/>
      <c r="P308" s="236">
        <f>O308*H308</f>
        <v>0</v>
      </c>
      <c r="Q308" s="236">
        <v>0.00025999999999999998</v>
      </c>
      <c r="R308" s="236">
        <f>Q308*H308</f>
        <v>0.18173999999999999</v>
      </c>
      <c r="S308" s="236">
        <v>0</v>
      </c>
      <c r="T308" s="237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31" t="s">
        <v>229</v>
      </c>
      <c r="AT308" s="231" t="s">
        <v>131</v>
      </c>
      <c r="AU308" s="231" t="s">
        <v>135</v>
      </c>
      <c r="AY308" s="18" t="s">
        <v>128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135</v>
      </c>
      <c r="BK308" s="232">
        <f>ROUND(I308*H308,2)</f>
        <v>0</v>
      </c>
      <c r="BL308" s="18" t="s">
        <v>229</v>
      </c>
      <c r="BM308" s="231" t="s">
        <v>648</v>
      </c>
    </row>
    <row r="309" s="2" customFormat="1" ht="6.96" customHeight="1">
      <c r="A309" s="40"/>
      <c r="B309" s="61"/>
      <c r="C309" s="62"/>
      <c r="D309" s="62"/>
      <c r="E309" s="62"/>
      <c r="F309" s="62"/>
      <c r="G309" s="62"/>
      <c r="H309" s="62"/>
      <c r="I309" s="169"/>
      <c r="J309" s="62"/>
      <c r="K309" s="62"/>
      <c r="L309" s="46"/>
      <c r="M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</row>
  </sheetData>
  <sheetProtection sheet="1" autoFilter="0" formatColumns="0" formatRows="0" objects="1" scenarios="1" spinCount="100000" saltValue="/8b95n8bcCD7qiP6HdNmgbBSDjrDzqb+C88jY0rPp9LTCJ/sv8AVma1evJGWx61SYd6k21IxTh3fW26T9e63Sw==" hashValue="pfMG+xV7YN4ExscBJnqCEr2fdUjStJ2H9lQgrgH8PPc4iV3DcKUNxQoFTYB+HP8KZQsXHvk4UeLy/NpVR/3aeQ==" algorithmName="SHA-512" password="CC35"/>
  <autoFilter ref="C95:K308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21</v>
      </c>
    </row>
    <row r="4" s="1" customFormat="1" ht="24.96" customHeight="1">
      <c r="B4" s="21"/>
      <c r="D4" s="133" t="s">
        <v>102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238" t="str">
        <f>'Rekapitulace stavby'!K6</f>
        <v>Výměna umakartových bytových jader v byt.domech Volgogradská 2372/159</v>
      </c>
      <c r="F7" s="135"/>
      <c r="G7" s="135"/>
      <c r="H7" s="135"/>
      <c r="I7" s="129"/>
      <c r="L7" s="21"/>
    </row>
    <row r="8" s="2" customFormat="1" ht="12" customHeight="1">
      <c r="A8" s="40"/>
      <c r="B8" s="46"/>
      <c r="C8" s="40"/>
      <c r="D8" s="135" t="s">
        <v>159</v>
      </c>
      <c r="E8" s="40"/>
      <c r="F8" s="40"/>
      <c r="G8" s="40"/>
      <c r="H8" s="40"/>
      <c r="I8" s="136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649</v>
      </c>
      <c r="F9" s="40"/>
      <c r="G9" s="40"/>
      <c r="H9" s="40"/>
      <c r="I9" s="136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6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40" t="s">
        <v>20</v>
      </c>
      <c r="J11" s="139" t="s">
        <v>32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40" t="s">
        <v>24</v>
      </c>
      <c r="J12" s="141" t="str">
        <f>'Rekapitulace stavby'!AN8</f>
        <v>1. 5. 2019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6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30</v>
      </c>
      <c r="E14" s="40"/>
      <c r="F14" s="40"/>
      <c r="G14" s="40"/>
      <c r="H14" s="40"/>
      <c r="I14" s="140" t="s">
        <v>31</v>
      </c>
      <c r="J14" s="139" t="s">
        <v>32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33</v>
      </c>
      <c r="F15" s="40"/>
      <c r="G15" s="40"/>
      <c r="H15" s="40"/>
      <c r="I15" s="140" t="s">
        <v>34</v>
      </c>
      <c r="J15" s="139" t="s">
        <v>32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6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35</v>
      </c>
      <c r="E17" s="40"/>
      <c r="F17" s="40"/>
      <c r="G17" s="40"/>
      <c r="H17" s="40"/>
      <c r="I17" s="140" t="s">
        <v>31</v>
      </c>
      <c r="J17" s="34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9"/>
      <c r="G18" s="139"/>
      <c r="H18" s="139"/>
      <c r="I18" s="140" t="s">
        <v>34</v>
      </c>
      <c r="J18" s="34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6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37</v>
      </c>
      <c r="E20" s="40"/>
      <c r="F20" s="40"/>
      <c r="G20" s="40"/>
      <c r="H20" s="40"/>
      <c r="I20" s="140" t="s">
        <v>31</v>
      </c>
      <c r="J20" s="139" t="s">
        <v>38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39</v>
      </c>
      <c r="F21" s="40"/>
      <c r="G21" s="40"/>
      <c r="H21" s="40"/>
      <c r="I21" s="140" t="s">
        <v>34</v>
      </c>
      <c r="J21" s="139" t="s">
        <v>32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6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41</v>
      </c>
      <c r="E23" s="40"/>
      <c r="F23" s="40"/>
      <c r="G23" s="40"/>
      <c r="H23" s="40"/>
      <c r="I23" s="140" t="s">
        <v>31</v>
      </c>
      <c r="J23" s="139" t="s">
        <v>38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39</v>
      </c>
      <c r="F24" s="40"/>
      <c r="G24" s="40"/>
      <c r="H24" s="40"/>
      <c r="I24" s="140" t="s">
        <v>34</v>
      </c>
      <c r="J24" s="139" t="s">
        <v>32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6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42</v>
      </c>
      <c r="E26" s="40"/>
      <c r="F26" s="40"/>
      <c r="G26" s="40"/>
      <c r="H26" s="40"/>
      <c r="I26" s="136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5"/>
      <c r="B27" s="146"/>
      <c r="C27" s="145"/>
      <c r="D27" s="145"/>
      <c r="E27" s="147" t="s">
        <v>32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6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44</v>
      </c>
      <c r="E30" s="40"/>
      <c r="F30" s="40"/>
      <c r="G30" s="40"/>
      <c r="H30" s="40"/>
      <c r="I30" s="136"/>
      <c r="J30" s="153">
        <f>ROUND(J87,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46</v>
      </c>
      <c r="G32" s="40"/>
      <c r="H32" s="40"/>
      <c r="I32" s="155" t="s">
        <v>45</v>
      </c>
      <c r="J32" s="154" t="s">
        <v>47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6" t="s">
        <v>48</v>
      </c>
      <c r="E33" s="135" t="s">
        <v>49</v>
      </c>
      <c r="F33" s="157">
        <f>ROUND((SUM(BE87:BE156)),  2)</f>
        <v>0</v>
      </c>
      <c r="G33" s="40"/>
      <c r="H33" s="40"/>
      <c r="I33" s="158">
        <v>0.20999999999999999</v>
      </c>
      <c r="J33" s="157">
        <f>ROUND(((SUM(BE87:BE156))*I33),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50</v>
      </c>
      <c r="F34" s="157">
        <f>ROUND((SUM(BF87:BF156)),  2)</f>
        <v>0</v>
      </c>
      <c r="G34" s="40"/>
      <c r="H34" s="40"/>
      <c r="I34" s="158">
        <v>0.14999999999999999</v>
      </c>
      <c r="J34" s="157">
        <f>ROUND(((SUM(BF87:BF156))*I34),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51</v>
      </c>
      <c r="F35" s="157">
        <f>ROUND((SUM(BG87:BG156)),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52</v>
      </c>
      <c r="F36" s="157">
        <f>ROUND((SUM(BH87:BH156)),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53</v>
      </c>
      <c r="F37" s="157">
        <f>ROUND((SUM(BI87:BI156)),  2)</f>
        <v>0</v>
      </c>
      <c r="G37" s="40"/>
      <c r="H37" s="40"/>
      <c r="I37" s="158">
        <v>0</v>
      </c>
      <c r="J37" s="157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6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54</v>
      </c>
      <c r="E39" s="161"/>
      <c r="F39" s="161"/>
      <c r="G39" s="162" t="s">
        <v>55</v>
      </c>
      <c r="H39" s="163" t="s">
        <v>56</v>
      </c>
      <c r="I39" s="164"/>
      <c r="J39" s="165">
        <f>SUM(J30:J37)</f>
        <v>0</v>
      </c>
      <c r="K39" s="166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136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6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6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39" t="str">
        <f>E7</f>
        <v>Výměna umakartových bytových jader v byt.domech Volgogradská 2372/159</v>
      </c>
      <c r="F48" s="33"/>
      <c r="G48" s="33"/>
      <c r="H48" s="33"/>
      <c r="I48" s="136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159</v>
      </c>
      <c r="D49" s="42"/>
      <c r="E49" s="42"/>
      <c r="F49" s="42"/>
      <c r="G49" s="42"/>
      <c r="H49" s="42"/>
      <c r="I49" s="136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D.1.4.1 - Technika prostředí staveb - Zdravotechnické instalace </v>
      </c>
      <c r="F50" s="42"/>
      <c r="G50" s="42"/>
      <c r="H50" s="42"/>
      <c r="I50" s="136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6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Ostrava-Zábřeh </v>
      </c>
      <c r="G52" s="42"/>
      <c r="H52" s="42"/>
      <c r="I52" s="140" t="s">
        <v>24</v>
      </c>
      <c r="J52" s="74" t="str">
        <f>IF(J12="","",J12)</f>
        <v>1. 5. 2019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6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SMO,Městský obvod Ostrava-Jih </v>
      </c>
      <c r="G54" s="42"/>
      <c r="H54" s="42"/>
      <c r="I54" s="140" t="s">
        <v>37</v>
      </c>
      <c r="J54" s="38" t="str">
        <f>E21</f>
        <v xml:space="preserve">Lenka Jerakasová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140" t="s">
        <v>41</v>
      </c>
      <c r="J55" s="38" t="str">
        <f>E24</f>
        <v xml:space="preserve">Lenka Jerakasová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6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104</v>
      </c>
      <c r="D57" s="174"/>
      <c r="E57" s="174"/>
      <c r="F57" s="174"/>
      <c r="G57" s="174"/>
      <c r="H57" s="174"/>
      <c r="I57" s="175"/>
      <c r="J57" s="176" t="s">
        <v>105</v>
      </c>
      <c r="K57" s="174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6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76</v>
      </c>
      <c r="D59" s="42"/>
      <c r="E59" s="42"/>
      <c r="F59" s="42"/>
      <c r="G59" s="42"/>
      <c r="H59" s="42"/>
      <c r="I59" s="136"/>
      <c r="J59" s="104">
        <f>J87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78"/>
      <c r="C60" s="179"/>
      <c r="D60" s="180" t="s">
        <v>161</v>
      </c>
      <c r="E60" s="181"/>
      <c r="F60" s="181"/>
      <c r="G60" s="181"/>
      <c r="H60" s="181"/>
      <c r="I60" s="182"/>
      <c r="J60" s="183">
        <f>J88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165</v>
      </c>
      <c r="E61" s="188"/>
      <c r="F61" s="188"/>
      <c r="G61" s="188"/>
      <c r="H61" s="188"/>
      <c r="I61" s="189"/>
      <c r="J61" s="190">
        <f>J89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8"/>
      <c r="C62" s="179"/>
      <c r="D62" s="180" t="s">
        <v>167</v>
      </c>
      <c r="E62" s="181"/>
      <c r="F62" s="181"/>
      <c r="G62" s="181"/>
      <c r="H62" s="181"/>
      <c r="I62" s="182"/>
      <c r="J62" s="183">
        <f>J95</f>
        <v>0</v>
      </c>
      <c r="K62" s="179"/>
      <c r="L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5"/>
      <c r="C63" s="186"/>
      <c r="D63" s="187" t="s">
        <v>650</v>
      </c>
      <c r="E63" s="188"/>
      <c r="F63" s="188"/>
      <c r="G63" s="188"/>
      <c r="H63" s="188"/>
      <c r="I63" s="189"/>
      <c r="J63" s="190">
        <f>J96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651</v>
      </c>
      <c r="E64" s="188"/>
      <c r="F64" s="188"/>
      <c r="G64" s="188"/>
      <c r="H64" s="188"/>
      <c r="I64" s="189"/>
      <c r="J64" s="190">
        <f>J112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652</v>
      </c>
      <c r="E65" s="188"/>
      <c r="F65" s="188"/>
      <c r="G65" s="188"/>
      <c r="H65" s="188"/>
      <c r="I65" s="189"/>
      <c r="J65" s="190">
        <f>J130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653</v>
      </c>
      <c r="E66" s="188"/>
      <c r="F66" s="188"/>
      <c r="G66" s="188"/>
      <c r="H66" s="188"/>
      <c r="I66" s="189"/>
      <c r="J66" s="190">
        <f>J152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8"/>
      <c r="C67" s="179"/>
      <c r="D67" s="180" t="s">
        <v>654</v>
      </c>
      <c r="E67" s="181"/>
      <c r="F67" s="181"/>
      <c r="G67" s="181"/>
      <c r="H67" s="181"/>
      <c r="I67" s="182"/>
      <c r="J67" s="183">
        <f>J155</f>
        <v>0</v>
      </c>
      <c r="K67" s="179"/>
      <c r="L67" s="18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136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169"/>
      <c r="J69" s="62"/>
      <c r="K69" s="6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172"/>
      <c r="J73" s="64"/>
      <c r="K73" s="64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4" t="s">
        <v>112</v>
      </c>
      <c r="D74" s="42"/>
      <c r="E74" s="42"/>
      <c r="F74" s="42"/>
      <c r="G74" s="42"/>
      <c r="H74" s="42"/>
      <c r="I74" s="136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36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16</v>
      </c>
      <c r="D76" s="42"/>
      <c r="E76" s="42"/>
      <c r="F76" s="42"/>
      <c r="G76" s="42"/>
      <c r="H76" s="42"/>
      <c r="I76" s="136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239" t="str">
        <f>E7</f>
        <v>Výměna umakartových bytových jader v byt.domech Volgogradská 2372/159</v>
      </c>
      <c r="F77" s="33"/>
      <c r="G77" s="33"/>
      <c r="H77" s="33"/>
      <c r="I77" s="136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159</v>
      </c>
      <c r="D78" s="42"/>
      <c r="E78" s="42"/>
      <c r="F78" s="42"/>
      <c r="G78" s="42"/>
      <c r="H78" s="42"/>
      <c r="I78" s="136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 xml:space="preserve">D.1.4.1 - Technika prostředí staveb - Zdravotechnické instalace </v>
      </c>
      <c r="F79" s="42"/>
      <c r="G79" s="42"/>
      <c r="H79" s="42"/>
      <c r="I79" s="136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6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22</v>
      </c>
      <c r="D81" s="42"/>
      <c r="E81" s="42"/>
      <c r="F81" s="28" t="str">
        <f>F12</f>
        <v xml:space="preserve">Ostrava-Zábřeh </v>
      </c>
      <c r="G81" s="42"/>
      <c r="H81" s="42"/>
      <c r="I81" s="140" t="s">
        <v>24</v>
      </c>
      <c r="J81" s="74" t="str">
        <f>IF(J12="","",J12)</f>
        <v>1. 5. 2019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36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30</v>
      </c>
      <c r="D83" s="42"/>
      <c r="E83" s="42"/>
      <c r="F83" s="28" t="str">
        <f>E15</f>
        <v xml:space="preserve">SMO,Městský obvod Ostrava-Jih </v>
      </c>
      <c r="G83" s="42"/>
      <c r="H83" s="42"/>
      <c r="I83" s="140" t="s">
        <v>37</v>
      </c>
      <c r="J83" s="38" t="str">
        <f>E21</f>
        <v xml:space="preserve">Lenka Jerakasová 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35</v>
      </c>
      <c r="D84" s="42"/>
      <c r="E84" s="42"/>
      <c r="F84" s="28" t="str">
        <f>IF(E18="","",E18)</f>
        <v>Vyplň údaj</v>
      </c>
      <c r="G84" s="42"/>
      <c r="H84" s="42"/>
      <c r="I84" s="140" t="s">
        <v>41</v>
      </c>
      <c r="J84" s="38" t="str">
        <f>E24</f>
        <v xml:space="preserve">Lenka Jerakasová </v>
      </c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136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92"/>
      <c r="B86" s="193"/>
      <c r="C86" s="194" t="s">
        <v>113</v>
      </c>
      <c r="D86" s="195" t="s">
        <v>63</v>
      </c>
      <c r="E86" s="195" t="s">
        <v>59</v>
      </c>
      <c r="F86" s="195" t="s">
        <v>60</v>
      </c>
      <c r="G86" s="195" t="s">
        <v>114</v>
      </c>
      <c r="H86" s="195" t="s">
        <v>115</v>
      </c>
      <c r="I86" s="196" t="s">
        <v>116</v>
      </c>
      <c r="J86" s="195" t="s">
        <v>105</v>
      </c>
      <c r="K86" s="197" t="s">
        <v>117</v>
      </c>
      <c r="L86" s="198"/>
      <c r="M86" s="94" t="s">
        <v>32</v>
      </c>
      <c r="N86" s="95" t="s">
        <v>48</v>
      </c>
      <c r="O86" s="95" t="s">
        <v>118</v>
      </c>
      <c r="P86" s="95" t="s">
        <v>119</v>
      </c>
      <c r="Q86" s="95" t="s">
        <v>120</v>
      </c>
      <c r="R86" s="95" t="s">
        <v>121</v>
      </c>
      <c r="S86" s="95" t="s">
        <v>122</v>
      </c>
      <c r="T86" s="96" t="s">
        <v>123</v>
      </c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</row>
    <row r="87" s="2" customFormat="1" ht="22.8" customHeight="1">
      <c r="A87" s="40"/>
      <c r="B87" s="41"/>
      <c r="C87" s="101" t="s">
        <v>124</v>
      </c>
      <c r="D87" s="42"/>
      <c r="E87" s="42"/>
      <c r="F87" s="42"/>
      <c r="G87" s="42"/>
      <c r="H87" s="42"/>
      <c r="I87" s="136"/>
      <c r="J87" s="199">
        <f>BK87</f>
        <v>0</v>
      </c>
      <c r="K87" s="42"/>
      <c r="L87" s="46"/>
      <c r="M87" s="97"/>
      <c r="N87" s="200"/>
      <c r="O87" s="98"/>
      <c r="P87" s="201">
        <f>P88+P95+P155</f>
        <v>0</v>
      </c>
      <c r="Q87" s="98"/>
      <c r="R87" s="201">
        <f>R88+R95+R155</f>
        <v>1.7454400000000001</v>
      </c>
      <c r="S87" s="98"/>
      <c r="T87" s="202">
        <f>T88+T95+T155</f>
        <v>1.8663599999999998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8" t="s">
        <v>77</v>
      </c>
      <c r="AU87" s="18" t="s">
        <v>106</v>
      </c>
      <c r="BK87" s="203">
        <f>BK88+BK95+BK155</f>
        <v>0</v>
      </c>
    </row>
    <row r="88" s="12" customFormat="1" ht="25.92" customHeight="1">
      <c r="A88" s="12"/>
      <c r="B88" s="204"/>
      <c r="C88" s="205"/>
      <c r="D88" s="206" t="s">
        <v>77</v>
      </c>
      <c r="E88" s="207" t="s">
        <v>178</v>
      </c>
      <c r="F88" s="207" t="s">
        <v>179</v>
      </c>
      <c r="G88" s="205"/>
      <c r="H88" s="205"/>
      <c r="I88" s="208"/>
      <c r="J88" s="209">
        <f>BK88</f>
        <v>0</v>
      </c>
      <c r="K88" s="205"/>
      <c r="L88" s="210"/>
      <c r="M88" s="211"/>
      <c r="N88" s="212"/>
      <c r="O88" s="212"/>
      <c r="P88" s="213">
        <f>P89</f>
        <v>0</v>
      </c>
      <c r="Q88" s="212"/>
      <c r="R88" s="213">
        <f>R89</f>
        <v>0</v>
      </c>
      <c r="S88" s="212"/>
      <c r="T88" s="214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5" t="s">
        <v>21</v>
      </c>
      <c r="AT88" s="216" t="s">
        <v>77</v>
      </c>
      <c r="AU88" s="216" t="s">
        <v>78</v>
      </c>
      <c r="AY88" s="215" t="s">
        <v>128</v>
      </c>
      <c r="BK88" s="217">
        <f>BK89</f>
        <v>0</v>
      </c>
    </row>
    <row r="89" s="12" customFormat="1" ht="22.8" customHeight="1">
      <c r="A89" s="12"/>
      <c r="B89" s="204"/>
      <c r="C89" s="205"/>
      <c r="D89" s="206" t="s">
        <v>77</v>
      </c>
      <c r="E89" s="218" t="s">
        <v>232</v>
      </c>
      <c r="F89" s="218" t="s">
        <v>233</v>
      </c>
      <c r="G89" s="205"/>
      <c r="H89" s="205"/>
      <c r="I89" s="208"/>
      <c r="J89" s="219">
        <f>BK89</f>
        <v>0</v>
      </c>
      <c r="K89" s="205"/>
      <c r="L89" s="210"/>
      <c r="M89" s="211"/>
      <c r="N89" s="212"/>
      <c r="O89" s="212"/>
      <c r="P89" s="213">
        <f>SUM(P90:P94)</f>
        <v>0</v>
      </c>
      <c r="Q89" s="212"/>
      <c r="R89" s="213">
        <f>SUM(R90:R94)</f>
        <v>0</v>
      </c>
      <c r="S89" s="212"/>
      <c r="T89" s="214">
        <f>SUM(T90:T94)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5" t="s">
        <v>21</v>
      </c>
      <c r="AT89" s="216" t="s">
        <v>77</v>
      </c>
      <c r="AU89" s="216" t="s">
        <v>21</v>
      </c>
      <c r="AY89" s="215" t="s">
        <v>128</v>
      </c>
      <c r="BK89" s="217">
        <f>SUM(BK90:BK94)</f>
        <v>0</v>
      </c>
    </row>
    <row r="90" s="2" customFormat="1" ht="24" customHeight="1">
      <c r="A90" s="40"/>
      <c r="B90" s="41"/>
      <c r="C90" s="220" t="s">
        <v>21</v>
      </c>
      <c r="D90" s="220" t="s">
        <v>131</v>
      </c>
      <c r="E90" s="221" t="s">
        <v>655</v>
      </c>
      <c r="F90" s="222" t="s">
        <v>656</v>
      </c>
      <c r="G90" s="223" t="s">
        <v>236</v>
      </c>
      <c r="H90" s="224">
        <v>1.8660000000000001</v>
      </c>
      <c r="I90" s="225"/>
      <c r="J90" s="226">
        <f>ROUND(I90*H90,2)</f>
        <v>0</v>
      </c>
      <c r="K90" s="222" t="s">
        <v>147</v>
      </c>
      <c r="L90" s="46"/>
      <c r="M90" s="227" t="s">
        <v>32</v>
      </c>
      <c r="N90" s="228" t="s">
        <v>50</v>
      </c>
      <c r="O90" s="8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1" t="s">
        <v>155</v>
      </c>
      <c r="AT90" s="231" t="s">
        <v>131</v>
      </c>
      <c r="AU90" s="231" t="s">
        <v>135</v>
      </c>
      <c r="AY90" s="18" t="s">
        <v>128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18" t="s">
        <v>135</v>
      </c>
      <c r="BK90" s="232">
        <f>ROUND(I90*H90,2)</f>
        <v>0</v>
      </c>
      <c r="BL90" s="18" t="s">
        <v>155</v>
      </c>
      <c r="BM90" s="231" t="s">
        <v>657</v>
      </c>
    </row>
    <row r="91" s="2" customFormat="1" ht="16.5" customHeight="1">
      <c r="A91" s="40"/>
      <c r="B91" s="41"/>
      <c r="C91" s="220" t="s">
        <v>135</v>
      </c>
      <c r="D91" s="220" t="s">
        <v>131</v>
      </c>
      <c r="E91" s="221" t="s">
        <v>239</v>
      </c>
      <c r="F91" s="222" t="s">
        <v>240</v>
      </c>
      <c r="G91" s="223" t="s">
        <v>236</v>
      </c>
      <c r="H91" s="224">
        <v>1.8660000000000001</v>
      </c>
      <c r="I91" s="225"/>
      <c r="J91" s="226">
        <f>ROUND(I91*H91,2)</f>
        <v>0</v>
      </c>
      <c r="K91" s="222" t="s">
        <v>658</v>
      </c>
      <c r="L91" s="46"/>
      <c r="M91" s="227" t="s">
        <v>32</v>
      </c>
      <c r="N91" s="228" t="s">
        <v>50</v>
      </c>
      <c r="O91" s="8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1" t="s">
        <v>155</v>
      </c>
      <c r="AT91" s="231" t="s">
        <v>131</v>
      </c>
      <c r="AU91" s="231" t="s">
        <v>135</v>
      </c>
      <c r="AY91" s="18" t="s">
        <v>128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8" t="s">
        <v>135</v>
      </c>
      <c r="BK91" s="232">
        <f>ROUND(I91*H91,2)</f>
        <v>0</v>
      </c>
      <c r="BL91" s="18" t="s">
        <v>155</v>
      </c>
      <c r="BM91" s="231" t="s">
        <v>659</v>
      </c>
    </row>
    <row r="92" s="2" customFormat="1" ht="24" customHeight="1">
      <c r="A92" s="40"/>
      <c r="B92" s="41"/>
      <c r="C92" s="220" t="s">
        <v>151</v>
      </c>
      <c r="D92" s="220" t="s">
        <v>131</v>
      </c>
      <c r="E92" s="221" t="s">
        <v>243</v>
      </c>
      <c r="F92" s="222" t="s">
        <v>244</v>
      </c>
      <c r="G92" s="223" t="s">
        <v>236</v>
      </c>
      <c r="H92" s="224">
        <v>35.454000000000001</v>
      </c>
      <c r="I92" s="225"/>
      <c r="J92" s="226">
        <f>ROUND(I92*H92,2)</f>
        <v>0</v>
      </c>
      <c r="K92" s="222" t="s">
        <v>658</v>
      </c>
      <c r="L92" s="46"/>
      <c r="M92" s="227" t="s">
        <v>32</v>
      </c>
      <c r="N92" s="228" t="s">
        <v>50</v>
      </c>
      <c r="O92" s="8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1" t="s">
        <v>155</v>
      </c>
      <c r="AT92" s="231" t="s">
        <v>131</v>
      </c>
      <c r="AU92" s="231" t="s">
        <v>135</v>
      </c>
      <c r="AY92" s="18" t="s">
        <v>128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18" t="s">
        <v>135</v>
      </c>
      <c r="BK92" s="232">
        <f>ROUND(I92*H92,2)</f>
        <v>0</v>
      </c>
      <c r="BL92" s="18" t="s">
        <v>155</v>
      </c>
      <c r="BM92" s="231" t="s">
        <v>660</v>
      </c>
    </row>
    <row r="93" s="13" customFormat="1">
      <c r="A93" s="13"/>
      <c r="B93" s="240"/>
      <c r="C93" s="241"/>
      <c r="D93" s="242" t="s">
        <v>193</v>
      </c>
      <c r="E93" s="241"/>
      <c r="F93" s="244" t="s">
        <v>661</v>
      </c>
      <c r="G93" s="241"/>
      <c r="H93" s="245">
        <v>35.454000000000001</v>
      </c>
      <c r="I93" s="246"/>
      <c r="J93" s="241"/>
      <c r="K93" s="241"/>
      <c r="L93" s="247"/>
      <c r="M93" s="248"/>
      <c r="N93" s="249"/>
      <c r="O93" s="249"/>
      <c r="P93" s="249"/>
      <c r="Q93" s="249"/>
      <c r="R93" s="249"/>
      <c r="S93" s="249"/>
      <c r="T93" s="250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1" t="s">
        <v>193</v>
      </c>
      <c r="AU93" s="251" t="s">
        <v>135</v>
      </c>
      <c r="AV93" s="13" t="s">
        <v>135</v>
      </c>
      <c r="AW93" s="13" t="s">
        <v>4</v>
      </c>
      <c r="AX93" s="13" t="s">
        <v>21</v>
      </c>
      <c r="AY93" s="251" t="s">
        <v>128</v>
      </c>
    </row>
    <row r="94" s="2" customFormat="1" ht="16.5" customHeight="1">
      <c r="A94" s="40"/>
      <c r="B94" s="41"/>
      <c r="C94" s="220" t="s">
        <v>155</v>
      </c>
      <c r="D94" s="220" t="s">
        <v>131</v>
      </c>
      <c r="E94" s="221" t="s">
        <v>248</v>
      </c>
      <c r="F94" s="222" t="s">
        <v>249</v>
      </c>
      <c r="G94" s="223" t="s">
        <v>236</v>
      </c>
      <c r="H94" s="224">
        <v>1.8660000000000001</v>
      </c>
      <c r="I94" s="225"/>
      <c r="J94" s="226">
        <f>ROUND(I94*H94,2)</f>
        <v>0</v>
      </c>
      <c r="K94" s="222" t="s">
        <v>658</v>
      </c>
      <c r="L94" s="46"/>
      <c r="M94" s="227" t="s">
        <v>32</v>
      </c>
      <c r="N94" s="228" t="s">
        <v>50</v>
      </c>
      <c r="O94" s="8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1" t="s">
        <v>155</v>
      </c>
      <c r="AT94" s="231" t="s">
        <v>131</v>
      </c>
      <c r="AU94" s="231" t="s">
        <v>135</v>
      </c>
      <c r="AY94" s="18" t="s">
        <v>128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8" t="s">
        <v>135</v>
      </c>
      <c r="BK94" s="232">
        <f>ROUND(I94*H94,2)</f>
        <v>0</v>
      </c>
      <c r="BL94" s="18" t="s">
        <v>155</v>
      </c>
      <c r="BM94" s="231" t="s">
        <v>662</v>
      </c>
    </row>
    <row r="95" s="12" customFormat="1" ht="25.92" customHeight="1">
      <c r="A95" s="12"/>
      <c r="B95" s="204"/>
      <c r="C95" s="205"/>
      <c r="D95" s="206" t="s">
        <v>77</v>
      </c>
      <c r="E95" s="207" t="s">
        <v>257</v>
      </c>
      <c r="F95" s="207" t="s">
        <v>258</v>
      </c>
      <c r="G95" s="205"/>
      <c r="H95" s="205"/>
      <c r="I95" s="208"/>
      <c r="J95" s="209">
        <f>BK95</f>
        <v>0</v>
      </c>
      <c r="K95" s="205"/>
      <c r="L95" s="210"/>
      <c r="M95" s="211"/>
      <c r="N95" s="212"/>
      <c r="O95" s="212"/>
      <c r="P95" s="213">
        <f>P96+P112+P130+P152</f>
        <v>0</v>
      </c>
      <c r="Q95" s="212"/>
      <c r="R95" s="213">
        <f>R96+R112+R130+R152</f>
        <v>1.7454400000000001</v>
      </c>
      <c r="S95" s="212"/>
      <c r="T95" s="214">
        <f>T96+T112+T130+T152</f>
        <v>1.8663599999999998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5" t="s">
        <v>135</v>
      </c>
      <c r="AT95" s="216" t="s">
        <v>77</v>
      </c>
      <c r="AU95" s="216" t="s">
        <v>78</v>
      </c>
      <c r="AY95" s="215" t="s">
        <v>128</v>
      </c>
      <c r="BK95" s="217">
        <f>BK96+BK112+BK130+BK152</f>
        <v>0</v>
      </c>
    </row>
    <row r="96" s="12" customFormat="1" ht="22.8" customHeight="1">
      <c r="A96" s="12"/>
      <c r="B96" s="204"/>
      <c r="C96" s="205"/>
      <c r="D96" s="206" t="s">
        <v>77</v>
      </c>
      <c r="E96" s="218" t="s">
        <v>663</v>
      </c>
      <c r="F96" s="218" t="s">
        <v>664</v>
      </c>
      <c r="G96" s="205"/>
      <c r="H96" s="205"/>
      <c r="I96" s="208"/>
      <c r="J96" s="219">
        <f>BK96</f>
        <v>0</v>
      </c>
      <c r="K96" s="205"/>
      <c r="L96" s="210"/>
      <c r="M96" s="211"/>
      <c r="N96" s="212"/>
      <c r="O96" s="212"/>
      <c r="P96" s="213">
        <f>SUM(P97:P111)</f>
        <v>0</v>
      </c>
      <c r="Q96" s="212"/>
      <c r="R96" s="213">
        <f>SUM(R97:R111)</f>
        <v>0.088290000000000007</v>
      </c>
      <c r="S96" s="212"/>
      <c r="T96" s="214">
        <f>SUM(T97:T111)</f>
        <v>0.29459999999999997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5" t="s">
        <v>135</v>
      </c>
      <c r="AT96" s="216" t="s">
        <v>77</v>
      </c>
      <c r="AU96" s="216" t="s">
        <v>21</v>
      </c>
      <c r="AY96" s="215" t="s">
        <v>128</v>
      </c>
      <c r="BK96" s="217">
        <f>SUM(BK97:BK111)</f>
        <v>0</v>
      </c>
    </row>
    <row r="97" s="2" customFormat="1" ht="16.5" customHeight="1">
      <c r="A97" s="40"/>
      <c r="B97" s="41"/>
      <c r="C97" s="220" t="s">
        <v>127</v>
      </c>
      <c r="D97" s="220" t="s">
        <v>131</v>
      </c>
      <c r="E97" s="221" t="s">
        <v>665</v>
      </c>
      <c r="F97" s="222" t="s">
        <v>666</v>
      </c>
      <c r="G97" s="223" t="s">
        <v>317</v>
      </c>
      <c r="H97" s="224">
        <v>40</v>
      </c>
      <c r="I97" s="225"/>
      <c r="J97" s="226">
        <f>ROUND(I97*H97,2)</f>
        <v>0</v>
      </c>
      <c r="K97" s="222" t="s">
        <v>147</v>
      </c>
      <c r="L97" s="46"/>
      <c r="M97" s="227" t="s">
        <v>32</v>
      </c>
      <c r="N97" s="228" t="s">
        <v>50</v>
      </c>
      <c r="O97" s="86"/>
      <c r="P97" s="229">
        <f>O97*H97</f>
        <v>0</v>
      </c>
      <c r="Q97" s="229">
        <v>0</v>
      </c>
      <c r="R97" s="229">
        <f>Q97*H97</f>
        <v>0</v>
      </c>
      <c r="S97" s="229">
        <v>0.0020999999999999999</v>
      </c>
      <c r="T97" s="230">
        <f>S97*H97</f>
        <v>0.083999999999999991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1" t="s">
        <v>229</v>
      </c>
      <c r="AT97" s="231" t="s">
        <v>131</v>
      </c>
      <c r="AU97" s="231" t="s">
        <v>135</v>
      </c>
      <c r="AY97" s="18" t="s">
        <v>128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135</v>
      </c>
      <c r="BK97" s="232">
        <f>ROUND(I97*H97,2)</f>
        <v>0</v>
      </c>
      <c r="BL97" s="18" t="s">
        <v>229</v>
      </c>
      <c r="BM97" s="231" t="s">
        <v>667</v>
      </c>
    </row>
    <row r="98" s="2" customFormat="1" ht="16.5" customHeight="1">
      <c r="A98" s="40"/>
      <c r="B98" s="41"/>
      <c r="C98" s="220" t="s">
        <v>184</v>
      </c>
      <c r="D98" s="220" t="s">
        <v>131</v>
      </c>
      <c r="E98" s="221" t="s">
        <v>668</v>
      </c>
      <c r="F98" s="222" t="s">
        <v>669</v>
      </c>
      <c r="G98" s="223" t="s">
        <v>317</v>
      </c>
      <c r="H98" s="224">
        <v>50</v>
      </c>
      <c r="I98" s="225"/>
      <c r="J98" s="226">
        <f>ROUND(I98*H98,2)</f>
        <v>0</v>
      </c>
      <c r="K98" s="222" t="s">
        <v>147</v>
      </c>
      <c r="L98" s="46"/>
      <c r="M98" s="227" t="s">
        <v>32</v>
      </c>
      <c r="N98" s="228" t="s">
        <v>50</v>
      </c>
      <c r="O98" s="86"/>
      <c r="P98" s="229">
        <f>O98*H98</f>
        <v>0</v>
      </c>
      <c r="Q98" s="229">
        <v>0</v>
      </c>
      <c r="R98" s="229">
        <f>Q98*H98</f>
        <v>0</v>
      </c>
      <c r="S98" s="229">
        <v>0.00198</v>
      </c>
      <c r="T98" s="230">
        <f>S98*H98</f>
        <v>0.099000000000000005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1" t="s">
        <v>229</v>
      </c>
      <c r="AT98" s="231" t="s">
        <v>131</v>
      </c>
      <c r="AU98" s="231" t="s">
        <v>135</v>
      </c>
      <c r="AY98" s="18" t="s">
        <v>128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8" t="s">
        <v>135</v>
      </c>
      <c r="BK98" s="232">
        <f>ROUND(I98*H98,2)</f>
        <v>0</v>
      </c>
      <c r="BL98" s="18" t="s">
        <v>229</v>
      </c>
      <c r="BM98" s="231" t="s">
        <v>670</v>
      </c>
    </row>
    <row r="99" s="2" customFormat="1" ht="16.5" customHeight="1">
      <c r="A99" s="40"/>
      <c r="B99" s="41"/>
      <c r="C99" s="220" t="s">
        <v>223</v>
      </c>
      <c r="D99" s="220" t="s">
        <v>131</v>
      </c>
      <c r="E99" s="221" t="s">
        <v>671</v>
      </c>
      <c r="F99" s="222" t="s">
        <v>672</v>
      </c>
      <c r="G99" s="223" t="s">
        <v>133</v>
      </c>
      <c r="H99" s="224">
        <v>3</v>
      </c>
      <c r="I99" s="225"/>
      <c r="J99" s="226">
        <f>ROUND(I99*H99,2)</f>
        <v>0</v>
      </c>
      <c r="K99" s="222" t="s">
        <v>147</v>
      </c>
      <c r="L99" s="46"/>
      <c r="M99" s="227" t="s">
        <v>32</v>
      </c>
      <c r="N99" s="228" t="s">
        <v>50</v>
      </c>
      <c r="O99" s="86"/>
      <c r="P99" s="229">
        <f>O99*H99</f>
        <v>0</v>
      </c>
      <c r="Q99" s="229">
        <v>0.0010100000000000001</v>
      </c>
      <c r="R99" s="229">
        <f>Q99*H99</f>
        <v>0.0030300000000000001</v>
      </c>
      <c r="S99" s="229">
        <v>0</v>
      </c>
      <c r="T99" s="230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1" t="s">
        <v>229</v>
      </c>
      <c r="AT99" s="231" t="s">
        <v>131</v>
      </c>
      <c r="AU99" s="231" t="s">
        <v>135</v>
      </c>
      <c r="AY99" s="18" t="s">
        <v>128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8" t="s">
        <v>135</v>
      </c>
      <c r="BK99" s="232">
        <f>ROUND(I99*H99,2)</f>
        <v>0</v>
      </c>
      <c r="BL99" s="18" t="s">
        <v>229</v>
      </c>
      <c r="BM99" s="231" t="s">
        <v>673</v>
      </c>
    </row>
    <row r="100" s="2" customFormat="1" ht="16.5" customHeight="1">
      <c r="A100" s="40"/>
      <c r="B100" s="41"/>
      <c r="C100" s="220" t="s">
        <v>213</v>
      </c>
      <c r="D100" s="220" t="s">
        <v>131</v>
      </c>
      <c r="E100" s="221" t="s">
        <v>674</v>
      </c>
      <c r="F100" s="222" t="s">
        <v>675</v>
      </c>
      <c r="G100" s="223" t="s">
        <v>317</v>
      </c>
      <c r="H100" s="224">
        <v>50</v>
      </c>
      <c r="I100" s="225"/>
      <c r="J100" s="226">
        <f>ROUND(I100*H100,2)</f>
        <v>0</v>
      </c>
      <c r="K100" s="222" t="s">
        <v>147</v>
      </c>
      <c r="L100" s="46"/>
      <c r="M100" s="227" t="s">
        <v>32</v>
      </c>
      <c r="N100" s="228" t="s">
        <v>50</v>
      </c>
      <c r="O100" s="86"/>
      <c r="P100" s="229">
        <f>O100*H100</f>
        <v>0</v>
      </c>
      <c r="Q100" s="229">
        <v>0.0012099999999999999</v>
      </c>
      <c r="R100" s="229">
        <f>Q100*H100</f>
        <v>0.060499999999999998</v>
      </c>
      <c r="S100" s="229">
        <v>0</v>
      </c>
      <c r="T100" s="230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1" t="s">
        <v>229</v>
      </c>
      <c r="AT100" s="231" t="s">
        <v>131</v>
      </c>
      <c r="AU100" s="231" t="s">
        <v>135</v>
      </c>
      <c r="AY100" s="18" t="s">
        <v>128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8" t="s">
        <v>135</v>
      </c>
      <c r="BK100" s="232">
        <f>ROUND(I100*H100,2)</f>
        <v>0</v>
      </c>
      <c r="BL100" s="18" t="s">
        <v>229</v>
      </c>
      <c r="BM100" s="231" t="s">
        <v>676</v>
      </c>
    </row>
    <row r="101" s="2" customFormat="1" ht="16.5" customHeight="1">
      <c r="A101" s="40"/>
      <c r="B101" s="41"/>
      <c r="C101" s="220" t="s">
        <v>215</v>
      </c>
      <c r="D101" s="220" t="s">
        <v>131</v>
      </c>
      <c r="E101" s="221" t="s">
        <v>677</v>
      </c>
      <c r="F101" s="222" t="s">
        <v>678</v>
      </c>
      <c r="G101" s="223" t="s">
        <v>317</v>
      </c>
      <c r="H101" s="224">
        <v>16</v>
      </c>
      <c r="I101" s="225"/>
      <c r="J101" s="226">
        <f>ROUND(I101*H101,2)</f>
        <v>0</v>
      </c>
      <c r="K101" s="222" t="s">
        <v>147</v>
      </c>
      <c r="L101" s="46"/>
      <c r="M101" s="227" t="s">
        <v>32</v>
      </c>
      <c r="N101" s="228" t="s">
        <v>50</v>
      </c>
      <c r="O101" s="86"/>
      <c r="P101" s="229">
        <f>O101*H101</f>
        <v>0</v>
      </c>
      <c r="Q101" s="229">
        <v>0.00029</v>
      </c>
      <c r="R101" s="229">
        <f>Q101*H101</f>
        <v>0.00464</v>
      </c>
      <c r="S101" s="229">
        <v>0</v>
      </c>
      <c r="T101" s="23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1" t="s">
        <v>229</v>
      </c>
      <c r="AT101" s="231" t="s">
        <v>131</v>
      </c>
      <c r="AU101" s="231" t="s">
        <v>135</v>
      </c>
      <c r="AY101" s="18" t="s">
        <v>128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8" t="s">
        <v>135</v>
      </c>
      <c r="BK101" s="232">
        <f>ROUND(I101*H101,2)</f>
        <v>0</v>
      </c>
      <c r="BL101" s="18" t="s">
        <v>229</v>
      </c>
      <c r="BM101" s="231" t="s">
        <v>679</v>
      </c>
    </row>
    <row r="102" s="2" customFormat="1" ht="16.5" customHeight="1">
      <c r="A102" s="40"/>
      <c r="B102" s="41"/>
      <c r="C102" s="220" t="s">
        <v>238</v>
      </c>
      <c r="D102" s="220" t="s">
        <v>131</v>
      </c>
      <c r="E102" s="221" t="s">
        <v>680</v>
      </c>
      <c r="F102" s="222" t="s">
        <v>681</v>
      </c>
      <c r="G102" s="223" t="s">
        <v>317</v>
      </c>
      <c r="H102" s="224">
        <v>55</v>
      </c>
      <c r="I102" s="225"/>
      <c r="J102" s="226">
        <f>ROUND(I102*H102,2)</f>
        <v>0</v>
      </c>
      <c r="K102" s="222" t="s">
        <v>147</v>
      </c>
      <c r="L102" s="46"/>
      <c r="M102" s="227" t="s">
        <v>32</v>
      </c>
      <c r="N102" s="228" t="s">
        <v>50</v>
      </c>
      <c r="O102" s="86"/>
      <c r="P102" s="229">
        <f>O102*H102</f>
        <v>0</v>
      </c>
      <c r="Q102" s="229">
        <v>0.00035</v>
      </c>
      <c r="R102" s="229">
        <f>Q102*H102</f>
        <v>0.01925</v>
      </c>
      <c r="S102" s="229">
        <v>0</v>
      </c>
      <c r="T102" s="23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229</v>
      </c>
      <c r="AT102" s="231" t="s">
        <v>131</v>
      </c>
      <c r="AU102" s="231" t="s">
        <v>135</v>
      </c>
      <c r="AY102" s="18" t="s">
        <v>128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8" t="s">
        <v>135</v>
      </c>
      <c r="BK102" s="232">
        <f>ROUND(I102*H102,2)</f>
        <v>0</v>
      </c>
      <c r="BL102" s="18" t="s">
        <v>229</v>
      </c>
      <c r="BM102" s="231" t="s">
        <v>682</v>
      </c>
    </row>
    <row r="103" s="2" customFormat="1" ht="16.5" customHeight="1">
      <c r="A103" s="40"/>
      <c r="B103" s="41"/>
      <c r="C103" s="220" t="s">
        <v>242</v>
      </c>
      <c r="D103" s="220" t="s">
        <v>131</v>
      </c>
      <c r="E103" s="221" t="s">
        <v>683</v>
      </c>
      <c r="F103" s="222" t="s">
        <v>684</v>
      </c>
      <c r="G103" s="223" t="s">
        <v>133</v>
      </c>
      <c r="H103" s="224">
        <v>12</v>
      </c>
      <c r="I103" s="225"/>
      <c r="J103" s="226">
        <f>ROUND(I103*H103,2)</f>
        <v>0</v>
      </c>
      <c r="K103" s="222" t="s">
        <v>147</v>
      </c>
      <c r="L103" s="46"/>
      <c r="M103" s="227" t="s">
        <v>32</v>
      </c>
      <c r="N103" s="228" t="s">
        <v>50</v>
      </c>
      <c r="O103" s="86"/>
      <c r="P103" s="229">
        <f>O103*H103</f>
        <v>0</v>
      </c>
      <c r="Q103" s="229">
        <v>0</v>
      </c>
      <c r="R103" s="229">
        <f>Q103*H103</f>
        <v>0</v>
      </c>
      <c r="S103" s="229">
        <v>0</v>
      </c>
      <c r="T103" s="23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1" t="s">
        <v>229</v>
      </c>
      <c r="AT103" s="231" t="s">
        <v>131</v>
      </c>
      <c r="AU103" s="231" t="s">
        <v>135</v>
      </c>
      <c r="AY103" s="18" t="s">
        <v>128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135</v>
      </c>
      <c r="BK103" s="232">
        <f>ROUND(I103*H103,2)</f>
        <v>0</v>
      </c>
      <c r="BL103" s="18" t="s">
        <v>229</v>
      </c>
      <c r="BM103" s="231" t="s">
        <v>685</v>
      </c>
    </row>
    <row r="104" s="2" customFormat="1" ht="16.5" customHeight="1">
      <c r="A104" s="40"/>
      <c r="B104" s="41"/>
      <c r="C104" s="220" t="s">
        <v>247</v>
      </c>
      <c r="D104" s="220" t="s">
        <v>131</v>
      </c>
      <c r="E104" s="221" t="s">
        <v>686</v>
      </c>
      <c r="F104" s="222" t="s">
        <v>687</v>
      </c>
      <c r="G104" s="223" t="s">
        <v>133</v>
      </c>
      <c r="H104" s="224">
        <v>36</v>
      </c>
      <c r="I104" s="225"/>
      <c r="J104" s="226">
        <f>ROUND(I104*H104,2)</f>
        <v>0</v>
      </c>
      <c r="K104" s="222" t="s">
        <v>147</v>
      </c>
      <c r="L104" s="46"/>
      <c r="M104" s="227" t="s">
        <v>32</v>
      </c>
      <c r="N104" s="228" t="s">
        <v>50</v>
      </c>
      <c r="O104" s="8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1" t="s">
        <v>229</v>
      </c>
      <c r="AT104" s="231" t="s">
        <v>131</v>
      </c>
      <c r="AU104" s="231" t="s">
        <v>135</v>
      </c>
      <c r="AY104" s="18" t="s">
        <v>128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8" t="s">
        <v>135</v>
      </c>
      <c r="BK104" s="232">
        <f>ROUND(I104*H104,2)</f>
        <v>0</v>
      </c>
      <c r="BL104" s="18" t="s">
        <v>229</v>
      </c>
      <c r="BM104" s="231" t="s">
        <v>688</v>
      </c>
    </row>
    <row r="105" s="2" customFormat="1" ht="16.5" customHeight="1">
      <c r="A105" s="40"/>
      <c r="B105" s="41"/>
      <c r="C105" s="220" t="s">
        <v>253</v>
      </c>
      <c r="D105" s="220" t="s">
        <v>131</v>
      </c>
      <c r="E105" s="221" t="s">
        <v>689</v>
      </c>
      <c r="F105" s="222" t="s">
        <v>690</v>
      </c>
      <c r="G105" s="223" t="s">
        <v>133</v>
      </c>
      <c r="H105" s="224">
        <v>12</v>
      </c>
      <c r="I105" s="225"/>
      <c r="J105" s="226">
        <f>ROUND(I105*H105,2)</f>
        <v>0</v>
      </c>
      <c r="K105" s="222" t="s">
        <v>147</v>
      </c>
      <c r="L105" s="46"/>
      <c r="M105" s="227" t="s">
        <v>32</v>
      </c>
      <c r="N105" s="228" t="s">
        <v>50</v>
      </c>
      <c r="O105" s="8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1" t="s">
        <v>229</v>
      </c>
      <c r="AT105" s="231" t="s">
        <v>131</v>
      </c>
      <c r="AU105" s="231" t="s">
        <v>135</v>
      </c>
      <c r="AY105" s="18" t="s">
        <v>128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8" t="s">
        <v>135</v>
      </c>
      <c r="BK105" s="232">
        <f>ROUND(I105*H105,2)</f>
        <v>0</v>
      </c>
      <c r="BL105" s="18" t="s">
        <v>229</v>
      </c>
      <c r="BM105" s="231" t="s">
        <v>691</v>
      </c>
    </row>
    <row r="106" s="2" customFormat="1" ht="16.5" customHeight="1">
      <c r="A106" s="40"/>
      <c r="B106" s="41"/>
      <c r="C106" s="220" t="s">
        <v>261</v>
      </c>
      <c r="D106" s="220" t="s">
        <v>131</v>
      </c>
      <c r="E106" s="221" t="s">
        <v>692</v>
      </c>
      <c r="F106" s="222" t="s">
        <v>693</v>
      </c>
      <c r="G106" s="223" t="s">
        <v>133</v>
      </c>
      <c r="H106" s="224">
        <v>36</v>
      </c>
      <c r="I106" s="225"/>
      <c r="J106" s="226">
        <f>ROUND(I106*H106,2)</f>
        <v>0</v>
      </c>
      <c r="K106" s="222" t="s">
        <v>147</v>
      </c>
      <c r="L106" s="46"/>
      <c r="M106" s="227" t="s">
        <v>32</v>
      </c>
      <c r="N106" s="228" t="s">
        <v>50</v>
      </c>
      <c r="O106" s="86"/>
      <c r="P106" s="229">
        <f>O106*H106</f>
        <v>0</v>
      </c>
      <c r="Q106" s="229">
        <v>0</v>
      </c>
      <c r="R106" s="229">
        <f>Q106*H106</f>
        <v>0</v>
      </c>
      <c r="S106" s="229">
        <v>0.0030999999999999999</v>
      </c>
      <c r="T106" s="230">
        <f>S106*H106</f>
        <v>0.11159999999999999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229</v>
      </c>
      <c r="AT106" s="231" t="s">
        <v>131</v>
      </c>
      <c r="AU106" s="231" t="s">
        <v>135</v>
      </c>
      <c r="AY106" s="18" t="s">
        <v>128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8" t="s">
        <v>135</v>
      </c>
      <c r="BK106" s="232">
        <f>ROUND(I106*H106,2)</f>
        <v>0</v>
      </c>
      <c r="BL106" s="18" t="s">
        <v>229</v>
      </c>
      <c r="BM106" s="231" t="s">
        <v>694</v>
      </c>
    </row>
    <row r="107" s="2" customFormat="1" ht="16.5" customHeight="1">
      <c r="A107" s="40"/>
      <c r="B107" s="41"/>
      <c r="C107" s="220" t="s">
        <v>8</v>
      </c>
      <c r="D107" s="220" t="s">
        <v>131</v>
      </c>
      <c r="E107" s="221" t="s">
        <v>695</v>
      </c>
      <c r="F107" s="222" t="s">
        <v>696</v>
      </c>
      <c r="G107" s="223" t="s">
        <v>133</v>
      </c>
      <c r="H107" s="224">
        <v>3</v>
      </c>
      <c r="I107" s="225"/>
      <c r="J107" s="226">
        <f>ROUND(I107*H107,2)</f>
        <v>0</v>
      </c>
      <c r="K107" s="222" t="s">
        <v>147</v>
      </c>
      <c r="L107" s="46"/>
      <c r="M107" s="227" t="s">
        <v>32</v>
      </c>
      <c r="N107" s="228" t="s">
        <v>50</v>
      </c>
      <c r="O107" s="86"/>
      <c r="P107" s="229">
        <f>O107*H107</f>
        <v>0</v>
      </c>
      <c r="Q107" s="229">
        <v>0.00029</v>
      </c>
      <c r="R107" s="229">
        <f>Q107*H107</f>
        <v>0.00087000000000000001</v>
      </c>
      <c r="S107" s="229">
        <v>0</v>
      </c>
      <c r="T107" s="23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1" t="s">
        <v>229</v>
      </c>
      <c r="AT107" s="231" t="s">
        <v>131</v>
      </c>
      <c r="AU107" s="231" t="s">
        <v>135</v>
      </c>
      <c r="AY107" s="18" t="s">
        <v>128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8" t="s">
        <v>135</v>
      </c>
      <c r="BK107" s="232">
        <f>ROUND(I107*H107,2)</f>
        <v>0</v>
      </c>
      <c r="BL107" s="18" t="s">
        <v>229</v>
      </c>
      <c r="BM107" s="231" t="s">
        <v>697</v>
      </c>
    </row>
    <row r="108" s="2" customFormat="1" ht="16.5" customHeight="1">
      <c r="A108" s="40"/>
      <c r="B108" s="41"/>
      <c r="C108" s="220" t="s">
        <v>229</v>
      </c>
      <c r="D108" s="220" t="s">
        <v>131</v>
      </c>
      <c r="E108" s="221" t="s">
        <v>698</v>
      </c>
      <c r="F108" s="222" t="s">
        <v>699</v>
      </c>
      <c r="G108" s="223" t="s">
        <v>317</v>
      </c>
      <c r="H108" s="224">
        <v>121</v>
      </c>
      <c r="I108" s="225"/>
      <c r="J108" s="226">
        <f>ROUND(I108*H108,2)</f>
        <v>0</v>
      </c>
      <c r="K108" s="222" t="s">
        <v>147</v>
      </c>
      <c r="L108" s="46"/>
      <c r="M108" s="227" t="s">
        <v>32</v>
      </c>
      <c r="N108" s="228" t="s">
        <v>50</v>
      </c>
      <c r="O108" s="8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1" t="s">
        <v>229</v>
      </c>
      <c r="AT108" s="231" t="s">
        <v>131</v>
      </c>
      <c r="AU108" s="231" t="s">
        <v>135</v>
      </c>
      <c r="AY108" s="18" t="s">
        <v>128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135</v>
      </c>
      <c r="BK108" s="232">
        <f>ROUND(I108*H108,2)</f>
        <v>0</v>
      </c>
      <c r="BL108" s="18" t="s">
        <v>229</v>
      </c>
      <c r="BM108" s="231" t="s">
        <v>700</v>
      </c>
    </row>
    <row r="109" s="2" customFormat="1" ht="24" customHeight="1">
      <c r="A109" s="40"/>
      <c r="B109" s="41"/>
      <c r="C109" s="220" t="s">
        <v>277</v>
      </c>
      <c r="D109" s="220" t="s">
        <v>131</v>
      </c>
      <c r="E109" s="221" t="s">
        <v>701</v>
      </c>
      <c r="F109" s="222" t="s">
        <v>702</v>
      </c>
      <c r="G109" s="223" t="s">
        <v>236</v>
      </c>
      <c r="H109" s="224">
        <v>0.29499999999999998</v>
      </c>
      <c r="I109" s="225"/>
      <c r="J109" s="226">
        <f>ROUND(I109*H109,2)</f>
        <v>0</v>
      </c>
      <c r="K109" s="222" t="s">
        <v>147</v>
      </c>
      <c r="L109" s="46"/>
      <c r="M109" s="227" t="s">
        <v>32</v>
      </c>
      <c r="N109" s="228" t="s">
        <v>50</v>
      </c>
      <c r="O109" s="8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1" t="s">
        <v>229</v>
      </c>
      <c r="AT109" s="231" t="s">
        <v>131</v>
      </c>
      <c r="AU109" s="231" t="s">
        <v>135</v>
      </c>
      <c r="AY109" s="18" t="s">
        <v>128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135</v>
      </c>
      <c r="BK109" s="232">
        <f>ROUND(I109*H109,2)</f>
        <v>0</v>
      </c>
      <c r="BL109" s="18" t="s">
        <v>229</v>
      </c>
      <c r="BM109" s="231" t="s">
        <v>703</v>
      </c>
    </row>
    <row r="110" s="2" customFormat="1" ht="16.5" customHeight="1">
      <c r="A110" s="40"/>
      <c r="B110" s="41"/>
      <c r="C110" s="220" t="s">
        <v>280</v>
      </c>
      <c r="D110" s="220" t="s">
        <v>131</v>
      </c>
      <c r="E110" s="221" t="s">
        <v>704</v>
      </c>
      <c r="F110" s="222" t="s">
        <v>705</v>
      </c>
      <c r="G110" s="223" t="s">
        <v>317</v>
      </c>
      <c r="H110" s="224">
        <v>50</v>
      </c>
      <c r="I110" s="225"/>
      <c r="J110" s="226">
        <f>ROUND(I110*H110,2)</f>
        <v>0</v>
      </c>
      <c r="K110" s="222" t="s">
        <v>147</v>
      </c>
      <c r="L110" s="46"/>
      <c r="M110" s="227" t="s">
        <v>32</v>
      </c>
      <c r="N110" s="228" t="s">
        <v>50</v>
      </c>
      <c r="O110" s="8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1" t="s">
        <v>229</v>
      </c>
      <c r="AT110" s="231" t="s">
        <v>131</v>
      </c>
      <c r="AU110" s="231" t="s">
        <v>135</v>
      </c>
      <c r="AY110" s="18" t="s">
        <v>128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8" t="s">
        <v>135</v>
      </c>
      <c r="BK110" s="232">
        <f>ROUND(I110*H110,2)</f>
        <v>0</v>
      </c>
      <c r="BL110" s="18" t="s">
        <v>229</v>
      </c>
      <c r="BM110" s="231" t="s">
        <v>706</v>
      </c>
    </row>
    <row r="111" s="2" customFormat="1" ht="24" customHeight="1">
      <c r="A111" s="40"/>
      <c r="B111" s="41"/>
      <c r="C111" s="220" t="s">
        <v>286</v>
      </c>
      <c r="D111" s="220" t="s">
        <v>131</v>
      </c>
      <c r="E111" s="221" t="s">
        <v>707</v>
      </c>
      <c r="F111" s="222" t="s">
        <v>708</v>
      </c>
      <c r="G111" s="223" t="s">
        <v>236</v>
      </c>
      <c r="H111" s="224">
        <v>0.087999999999999995</v>
      </c>
      <c r="I111" s="225"/>
      <c r="J111" s="226">
        <f>ROUND(I111*H111,2)</f>
        <v>0</v>
      </c>
      <c r="K111" s="222" t="s">
        <v>147</v>
      </c>
      <c r="L111" s="46"/>
      <c r="M111" s="227" t="s">
        <v>32</v>
      </c>
      <c r="N111" s="228" t="s">
        <v>50</v>
      </c>
      <c r="O111" s="8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1" t="s">
        <v>229</v>
      </c>
      <c r="AT111" s="231" t="s">
        <v>131</v>
      </c>
      <c r="AU111" s="231" t="s">
        <v>135</v>
      </c>
      <c r="AY111" s="18" t="s">
        <v>128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8" t="s">
        <v>135</v>
      </c>
      <c r="BK111" s="232">
        <f>ROUND(I111*H111,2)</f>
        <v>0</v>
      </c>
      <c r="BL111" s="18" t="s">
        <v>229</v>
      </c>
      <c r="BM111" s="231" t="s">
        <v>709</v>
      </c>
    </row>
    <row r="112" s="12" customFormat="1" ht="22.8" customHeight="1">
      <c r="A112" s="12"/>
      <c r="B112" s="204"/>
      <c r="C112" s="205"/>
      <c r="D112" s="206" t="s">
        <v>77</v>
      </c>
      <c r="E112" s="218" t="s">
        <v>710</v>
      </c>
      <c r="F112" s="218" t="s">
        <v>711</v>
      </c>
      <c r="G112" s="205"/>
      <c r="H112" s="205"/>
      <c r="I112" s="208"/>
      <c r="J112" s="219">
        <f>BK112</f>
        <v>0</v>
      </c>
      <c r="K112" s="205"/>
      <c r="L112" s="210"/>
      <c r="M112" s="211"/>
      <c r="N112" s="212"/>
      <c r="O112" s="212"/>
      <c r="P112" s="213">
        <f>SUM(P113:P129)</f>
        <v>0</v>
      </c>
      <c r="Q112" s="212"/>
      <c r="R112" s="213">
        <f>SUM(R113:R129)</f>
        <v>0.17407</v>
      </c>
      <c r="S112" s="212"/>
      <c r="T112" s="214">
        <f>SUM(T113:T129)</f>
        <v>0.57047999999999999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5" t="s">
        <v>135</v>
      </c>
      <c r="AT112" s="216" t="s">
        <v>77</v>
      </c>
      <c r="AU112" s="216" t="s">
        <v>21</v>
      </c>
      <c r="AY112" s="215" t="s">
        <v>128</v>
      </c>
      <c r="BK112" s="217">
        <f>SUM(BK113:BK129)</f>
        <v>0</v>
      </c>
    </row>
    <row r="113" s="2" customFormat="1" ht="16.5" customHeight="1">
      <c r="A113" s="40"/>
      <c r="B113" s="41"/>
      <c r="C113" s="220" t="s">
        <v>290</v>
      </c>
      <c r="D113" s="220" t="s">
        <v>131</v>
      </c>
      <c r="E113" s="221" t="s">
        <v>712</v>
      </c>
      <c r="F113" s="222" t="s">
        <v>713</v>
      </c>
      <c r="G113" s="223" t="s">
        <v>317</v>
      </c>
      <c r="H113" s="224">
        <v>200</v>
      </c>
      <c r="I113" s="225"/>
      <c r="J113" s="226">
        <f>ROUND(I113*H113,2)</f>
        <v>0</v>
      </c>
      <c r="K113" s="222" t="s">
        <v>147</v>
      </c>
      <c r="L113" s="46"/>
      <c r="M113" s="227" t="s">
        <v>32</v>
      </c>
      <c r="N113" s="228" t="s">
        <v>50</v>
      </c>
      <c r="O113" s="86"/>
      <c r="P113" s="229">
        <f>O113*H113</f>
        <v>0</v>
      </c>
      <c r="Q113" s="229">
        <v>0</v>
      </c>
      <c r="R113" s="229">
        <f>Q113*H113</f>
        <v>0</v>
      </c>
      <c r="S113" s="229">
        <v>0.0021299999999999999</v>
      </c>
      <c r="T113" s="230">
        <f>S113*H113</f>
        <v>0.42599999999999999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1" t="s">
        <v>229</v>
      </c>
      <c r="AT113" s="231" t="s">
        <v>131</v>
      </c>
      <c r="AU113" s="231" t="s">
        <v>135</v>
      </c>
      <c r="AY113" s="18" t="s">
        <v>128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8" t="s">
        <v>135</v>
      </c>
      <c r="BK113" s="232">
        <f>ROUND(I113*H113,2)</f>
        <v>0</v>
      </c>
      <c r="BL113" s="18" t="s">
        <v>229</v>
      </c>
      <c r="BM113" s="231" t="s">
        <v>714</v>
      </c>
    </row>
    <row r="114" s="2" customFormat="1" ht="16.5" customHeight="1">
      <c r="A114" s="40"/>
      <c r="B114" s="41"/>
      <c r="C114" s="220" t="s">
        <v>7</v>
      </c>
      <c r="D114" s="220" t="s">
        <v>131</v>
      </c>
      <c r="E114" s="221" t="s">
        <v>715</v>
      </c>
      <c r="F114" s="222" t="s">
        <v>716</v>
      </c>
      <c r="G114" s="223" t="s">
        <v>133</v>
      </c>
      <c r="H114" s="224">
        <v>24</v>
      </c>
      <c r="I114" s="225"/>
      <c r="J114" s="226">
        <f>ROUND(I114*H114,2)</f>
        <v>0</v>
      </c>
      <c r="K114" s="222" t="s">
        <v>147</v>
      </c>
      <c r="L114" s="46"/>
      <c r="M114" s="227" t="s">
        <v>32</v>
      </c>
      <c r="N114" s="228" t="s">
        <v>50</v>
      </c>
      <c r="O114" s="8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1" t="s">
        <v>229</v>
      </c>
      <c r="AT114" s="231" t="s">
        <v>131</v>
      </c>
      <c r="AU114" s="231" t="s">
        <v>135</v>
      </c>
      <c r="AY114" s="18" t="s">
        <v>128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8" t="s">
        <v>135</v>
      </c>
      <c r="BK114" s="232">
        <f>ROUND(I114*H114,2)</f>
        <v>0</v>
      </c>
      <c r="BL114" s="18" t="s">
        <v>229</v>
      </c>
      <c r="BM114" s="231" t="s">
        <v>717</v>
      </c>
    </row>
    <row r="115" s="2" customFormat="1" ht="16.5" customHeight="1">
      <c r="A115" s="40"/>
      <c r="B115" s="41"/>
      <c r="C115" s="220" t="s">
        <v>299</v>
      </c>
      <c r="D115" s="220" t="s">
        <v>131</v>
      </c>
      <c r="E115" s="221" t="s">
        <v>718</v>
      </c>
      <c r="F115" s="222" t="s">
        <v>719</v>
      </c>
      <c r="G115" s="223" t="s">
        <v>133</v>
      </c>
      <c r="H115" s="224">
        <v>24</v>
      </c>
      <c r="I115" s="225"/>
      <c r="J115" s="226">
        <f>ROUND(I115*H115,2)</f>
        <v>0</v>
      </c>
      <c r="K115" s="222" t="s">
        <v>147</v>
      </c>
      <c r="L115" s="46"/>
      <c r="M115" s="227" t="s">
        <v>32</v>
      </c>
      <c r="N115" s="228" t="s">
        <v>50</v>
      </c>
      <c r="O115" s="8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1" t="s">
        <v>229</v>
      </c>
      <c r="AT115" s="231" t="s">
        <v>131</v>
      </c>
      <c r="AU115" s="231" t="s">
        <v>135</v>
      </c>
      <c r="AY115" s="18" t="s">
        <v>128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135</v>
      </c>
      <c r="BK115" s="232">
        <f>ROUND(I115*H115,2)</f>
        <v>0</v>
      </c>
      <c r="BL115" s="18" t="s">
        <v>229</v>
      </c>
      <c r="BM115" s="231" t="s">
        <v>720</v>
      </c>
    </row>
    <row r="116" s="2" customFormat="1" ht="16.5" customHeight="1">
      <c r="A116" s="40"/>
      <c r="B116" s="41"/>
      <c r="C116" s="220" t="s">
        <v>304</v>
      </c>
      <c r="D116" s="220" t="s">
        <v>131</v>
      </c>
      <c r="E116" s="221" t="s">
        <v>721</v>
      </c>
      <c r="F116" s="222" t="s">
        <v>722</v>
      </c>
      <c r="G116" s="223" t="s">
        <v>317</v>
      </c>
      <c r="H116" s="224">
        <v>187</v>
      </c>
      <c r="I116" s="225"/>
      <c r="J116" s="226">
        <f>ROUND(I116*H116,2)</f>
        <v>0</v>
      </c>
      <c r="K116" s="222" t="s">
        <v>147</v>
      </c>
      <c r="L116" s="46"/>
      <c r="M116" s="227" t="s">
        <v>32</v>
      </c>
      <c r="N116" s="228" t="s">
        <v>50</v>
      </c>
      <c r="O116" s="86"/>
      <c r="P116" s="229">
        <f>O116*H116</f>
        <v>0</v>
      </c>
      <c r="Q116" s="229">
        <v>0.00066</v>
      </c>
      <c r="R116" s="229">
        <f>Q116*H116</f>
        <v>0.12342</v>
      </c>
      <c r="S116" s="229">
        <v>0</v>
      </c>
      <c r="T116" s="23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1" t="s">
        <v>229</v>
      </c>
      <c r="AT116" s="231" t="s">
        <v>131</v>
      </c>
      <c r="AU116" s="231" t="s">
        <v>135</v>
      </c>
      <c r="AY116" s="18" t="s">
        <v>128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8" t="s">
        <v>135</v>
      </c>
      <c r="BK116" s="232">
        <f>ROUND(I116*H116,2)</f>
        <v>0</v>
      </c>
      <c r="BL116" s="18" t="s">
        <v>229</v>
      </c>
      <c r="BM116" s="231" t="s">
        <v>723</v>
      </c>
    </row>
    <row r="117" s="2" customFormat="1" ht="24" customHeight="1">
      <c r="A117" s="40"/>
      <c r="B117" s="41"/>
      <c r="C117" s="220" t="s">
        <v>310</v>
      </c>
      <c r="D117" s="220" t="s">
        <v>131</v>
      </c>
      <c r="E117" s="221" t="s">
        <v>724</v>
      </c>
      <c r="F117" s="222" t="s">
        <v>725</v>
      </c>
      <c r="G117" s="223" t="s">
        <v>726</v>
      </c>
      <c r="H117" s="224">
        <v>12</v>
      </c>
      <c r="I117" s="225"/>
      <c r="J117" s="226">
        <f>ROUND(I117*H117,2)</f>
        <v>0</v>
      </c>
      <c r="K117" s="222" t="s">
        <v>147</v>
      </c>
      <c r="L117" s="46"/>
      <c r="M117" s="227" t="s">
        <v>32</v>
      </c>
      <c r="N117" s="228" t="s">
        <v>50</v>
      </c>
      <c r="O117" s="8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1" t="s">
        <v>229</v>
      </c>
      <c r="AT117" s="231" t="s">
        <v>131</v>
      </c>
      <c r="AU117" s="231" t="s">
        <v>135</v>
      </c>
      <c r="AY117" s="18" t="s">
        <v>128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18" t="s">
        <v>135</v>
      </c>
      <c r="BK117" s="232">
        <f>ROUND(I117*H117,2)</f>
        <v>0</v>
      </c>
      <c r="BL117" s="18" t="s">
        <v>229</v>
      </c>
      <c r="BM117" s="231" t="s">
        <v>727</v>
      </c>
    </row>
    <row r="118" s="2" customFormat="1" ht="24" customHeight="1">
      <c r="A118" s="40"/>
      <c r="B118" s="41"/>
      <c r="C118" s="220" t="s">
        <v>314</v>
      </c>
      <c r="D118" s="220" t="s">
        <v>131</v>
      </c>
      <c r="E118" s="221" t="s">
        <v>728</v>
      </c>
      <c r="F118" s="222" t="s">
        <v>729</v>
      </c>
      <c r="G118" s="223" t="s">
        <v>317</v>
      </c>
      <c r="H118" s="224">
        <v>90</v>
      </c>
      <c r="I118" s="225"/>
      <c r="J118" s="226">
        <f>ROUND(I118*H118,2)</f>
        <v>0</v>
      </c>
      <c r="K118" s="222" t="s">
        <v>147</v>
      </c>
      <c r="L118" s="46"/>
      <c r="M118" s="227" t="s">
        <v>32</v>
      </c>
      <c r="N118" s="228" t="s">
        <v>50</v>
      </c>
      <c r="O118" s="86"/>
      <c r="P118" s="229">
        <f>O118*H118</f>
        <v>0</v>
      </c>
      <c r="Q118" s="229">
        <v>4.0000000000000003E-05</v>
      </c>
      <c r="R118" s="229">
        <f>Q118*H118</f>
        <v>0.0036000000000000003</v>
      </c>
      <c r="S118" s="229">
        <v>0</v>
      </c>
      <c r="T118" s="23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1" t="s">
        <v>229</v>
      </c>
      <c r="AT118" s="231" t="s">
        <v>131</v>
      </c>
      <c r="AU118" s="231" t="s">
        <v>135</v>
      </c>
      <c r="AY118" s="18" t="s">
        <v>128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135</v>
      </c>
      <c r="BK118" s="232">
        <f>ROUND(I118*H118,2)</f>
        <v>0</v>
      </c>
      <c r="BL118" s="18" t="s">
        <v>229</v>
      </c>
      <c r="BM118" s="231" t="s">
        <v>730</v>
      </c>
    </row>
    <row r="119" s="2" customFormat="1" ht="24" customHeight="1">
      <c r="A119" s="40"/>
      <c r="B119" s="41"/>
      <c r="C119" s="220" t="s">
        <v>320</v>
      </c>
      <c r="D119" s="220" t="s">
        <v>131</v>
      </c>
      <c r="E119" s="221" t="s">
        <v>731</v>
      </c>
      <c r="F119" s="222" t="s">
        <v>732</v>
      </c>
      <c r="G119" s="223" t="s">
        <v>317</v>
      </c>
      <c r="H119" s="224">
        <v>73</v>
      </c>
      <c r="I119" s="225"/>
      <c r="J119" s="226">
        <f>ROUND(I119*H119,2)</f>
        <v>0</v>
      </c>
      <c r="K119" s="222" t="s">
        <v>147</v>
      </c>
      <c r="L119" s="46"/>
      <c r="M119" s="227" t="s">
        <v>32</v>
      </c>
      <c r="N119" s="228" t="s">
        <v>50</v>
      </c>
      <c r="O119" s="86"/>
      <c r="P119" s="229">
        <f>O119*H119</f>
        <v>0</v>
      </c>
      <c r="Q119" s="229">
        <v>5.0000000000000002E-05</v>
      </c>
      <c r="R119" s="229">
        <f>Q119*H119</f>
        <v>0.00365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229</v>
      </c>
      <c r="AT119" s="231" t="s">
        <v>131</v>
      </c>
      <c r="AU119" s="231" t="s">
        <v>135</v>
      </c>
      <c r="AY119" s="18" t="s">
        <v>128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135</v>
      </c>
      <c r="BK119" s="232">
        <f>ROUND(I119*H119,2)</f>
        <v>0</v>
      </c>
      <c r="BL119" s="18" t="s">
        <v>229</v>
      </c>
      <c r="BM119" s="231" t="s">
        <v>733</v>
      </c>
    </row>
    <row r="120" s="2" customFormat="1" ht="16.5" customHeight="1">
      <c r="A120" s="40"/>
      <c r="B120" s="41"/>
      <c r="C120" s="220" t="s">
        <v>325</v>
      </c>
      <c r="D120" s="220" t="s">
        <v>131</v>
      </c>
      <c r="E120" s="221" t="s">
        <v>734</v>
      </c>
      <c r="F120" s="222" t="s">
        <v>735</v>
      </c>
      <c r="G120" s="223" t="s">
        <v>133</v>
      </c>
      <c r="H120" s="224">
        <v>96</v>
      </c>
      <c r="I120" s="225"/>
      <c r="J120" s="226">
        <f>ROUND(I120*H120,2)</f>
        <v>0</v>
      </c>
      <c r="K120" s="222" t="s">
        <v>147</v>
      </c>
      <c r="L120" s="46"/>
      <c r="M120" s="227" t="s">
        <v>32</v>
      </c>
      <c r="N120" s="228" t="s">
        <v>50</v>
      </c>
      <c r="O120" s="8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1" t="s">
        <v>229</v>
      </c>
      <c r="AT120" s="231" t="s">
        <v>131</v>
      </c>
      <c r="AU120" s="231" t="s">
        <v>135</v>
      </c>
      <c r="AY120" s="18" t="s">
        <v>128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8" t="s">
        <v>135</v>
      </c>
      <c r="BK120" s="232">
        <f>ROUND(I120*H120,2)</f>
        <v>0</v>
      </c>
      <c r="BL120" s="18" t="s">
        <v>229</v>
      </c>
      <c r="BM120" s="231" t="s">
        <v>736</v>
      </c>
    </row>
    <row r="121" s="2" customFormat="1" ht="16.5" customHeight="1">
      <c r="A121" s="40"/>
      <c r="B121" s="41"/>
      <c r="C121" s="220" t="s">
        <v>330</v>
      </c>
      <c r="D121" s="220" t="s">
        <v>131</v>
      </c>
      <c r="E121" s="221" t="s">
        <v>737</v>
      </c>
      <c r="F121" s="222" t="s">
        <v>738</v>
      </c>
      <c r="G121" s="223" t="s">
        <v>133</v>
      </c>
      <c r="H121" s="224">
        <v>18</v>
      </c>
      <c r="I121" s="225"/>
      <c r="J121" s="226">
        <f>ROUND(I121*H121,2)</f>
        <v>0</v>
      </c>
      <c r="K121" s="222" t="s">
        <v>147</v>
      </c>
      <c r="L121" s="46"/>
      <c r="M121" s="227" t="s">
        <v>32</v>
      </c>
      <c r="N121" s="228" t="s">
        <v>50</v>
      </c>
      <c r="O121" s="86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1" t="s">
        <v>229</v>
      </c>
      <c r="AT121" s="231" t="s">
        <v>131</v>
      </c>
      <c r="AU121" s="231" t="s">
        <v>135</v>
      </c>
      <c r="AY121" s="18" t="s">
        <v>128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135</v>
      </c>
      <c r="BK121" s="232">
        <f>ROUND(I121*H121,2)</f>
        <v>0</v>
      </c>
      <c r="BL121" s="18" t="s">
        <v>229</v>
      </c>
      <c r="BM121" s="231" t="s">
        <v>739</v>
      </c>
    </row>
    <row r="122" s="2" customFormat="1" ht="16.5" customHeight="1">
      <c r="A122" s="40"/>
      <c r="B122" s="41"/>
      <c r="C122" s="220" t="s">
        <v>334</v>
      </c>
      <c r="D122" s="220" t="s">
        <v>131</v>
      </c>
      <c r="E122" s="221" t="s">
        <v>740</v>
      </c>
      <c r="F122" s="222" t="s">
        <v>741</v>
      </c>
      <c r="G122" s="223" t="s">
        <v>133</v>
      </c>
      <c r="H122" s="224">
        <v>24</v>
      </c>
      <c r="I122" s="225"/>
      <c r="J122" s="226">
        <f>ROUND(I122*H122,2)</f>
        <v>0</v>
      </c>
      <c r="K122" s="222" t="s">
        <v>147</v>
      </c>
      <c r="L122" s="46"/>
      <c r="M122" s="227" t="s">
        <v>32</v>
      </c>
      <c r="N122" s="228" t="s">
        <v>50</v>
      </c>
      <c r="O122" s="86"/>
      <c r="P122" s="229">
        <f>O122*H122</f>
        <v>0</v>
      </c>
      <c r="Q122" s="229">
        <v>0</v>
      </c>
      <c r="R122" s="229">
        <f>Q122*H122</f>
        <v>0</v>
      </c>
      <c r="S122" s="229">
        <v>0.00052999999999999998</v>
      </c>
      <c r="T122" s="230">
        <f>S122*H122</f>
        <v>0.012719999999999999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1" t="s">
        <v>229</v>
      </c>
      <c r="AT122" s="231" t="s">
        <v>131</v>
      </c>
      <c r="AU122" s="231" t="s">
        <v>135</v>
      </c>
      <c r="AY122" s="18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135</v>
      </c>
      <c r="BK122" s="232">
        <f>ROUND(I122*H122,2)</f>
        <v>0</v>
      </c>
      <c r="BL122" s="18" t="s">
        <v>229</v>
      </c>
      <c r="BM122" s="231" t="s">
        <v>742</v>
      </c>
    </row>
    <row r="123" s="2" customFormat="1" ht="16.5" customHeight="1">
      <c r="A123" s="40"/>
      <c r="B123" s="41"/>
      <c r="C123" s="220" t="s">
        <v>339</v>
      </c>
      <c r="D123" s="220" t="s">
        <v>131</v>
      </c>
      <c r="E123" s="221" t="s">
        <v>743</v>
      </c>
      <c r="F123" s="222" t="s">
        <v>744</v>
      </c>
      <c r="G123" s="223" t="s">
        <v>133</v>
      </c>
      <c r="H123" s="224">
        <v>24</v>
      </c>
      <c r="I123" s="225"/>
      <c r="J123" s="226">
        <f>ROUND(I123*H123,2)</f>
        <v>0</v>
      </c>
      <c r="K123" s="222" t="s">
        <v>147</v>
      </c>
      <c r="L123" s="46"/>
      <c r="M123" s="227" t="s">
        <v>32</v>
      </c>
      <c r="N123" s="228" t="s">
        <v>50</v>
      </c>
      <c r="O123" s="86"/>
      <c r="P123" s="229">
        <f>O123*H123</f>
        <v>0</v>
      </c>
      <c r="Q123" s="229">
        <v>0.00023000000000000001</v>
      </c>
      <c r="R123" s="229">
        <f>Q123*H123</f>
        <v>0.0055200000000000006</v>
      </c>
      <c r="S123" s="229">
        <v>0</v>
      </c>
      <c r="T123" s="23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1" t="s">
        <v>229</v>
      </c>
      <c r="AT123" s="231" t="s">
        <v>131</v>
      </c>
      <c r="AU123" s="231" t="s">
        <v>135</v>
      </c>
      <c r="AY123" s="18" t="s">
        <v>128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135</v>
      </c>
      <c r="BK123" s="232">
        <f>ROUND(I123*H123,2)</f>
        <v>0</v>
      </c>
      <c r="BL123" s="18" t="s">
        <v>229</v>
      </c>
      <c r="BM123" s="231" t="s">
        <v>745</v>
      </c>
    </row>
    <row r="124" s="2" customFormat="1" ht="16.5" customHeight="1">
      <c r="A124" s="40"/>
      <c r="B124" s="41"/>
      <c r="C124" s="220" t="s">
        <v>344</v>
      </c>
      <c r="D124" s="220" t="s">
        <v>131</v>
      </c>
      <c r="E124" s="221" t="s">
        <v>746</v>
      </c>
      <c r="F124" s="222" t="s">
        <v>747</v>
      </c>
      <c r="G124" s="223" t="s">
        <v>133</v>
      </c>
      <c r="H124" s="224">
        <v>24</v>
      </c>
      <c r="I124" s="225"/>
      <c r="J124" s="226">
        <f>ROUND(I124*H124,2)</f>
        <v>0</v>
      </c>
      <c r="K124" s="222" t="s">
        <v>147</v>
      </c>
      <c r="L124" s="46"/>
      <c r="M124" s="227" t="s">
        <v>32</v>
      </c>
      <c r="N124" s="228" t="s">
        <v>50</v>
      </c>
      <c r="O124" s="86"/>
      <c r="P124" s="229">
        <f>O124*H124</f>
        <v>0</v>
      </c>
      <c r="Q124" s="229">
        <v>0</v>
      </c>
      <c r="R124" s="229">
        <f>Q124*H124</f>
        <v>0</v>
      </c>
      <c r="S124" s="229">
        <v>0.0054900000000000001</v>
      </c>
      <c r="T124" s="230">
        <f>S124*H124</f>
        <v>0.13175999999999999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1" t="s">
        <v>229</v>
      </c>
      <c r="AT124" s="231" t="s">
        <v>131</v>
      </c>
      <c r="AU124" s="231" t="s">
        <v>135</v>
      </c>
      <c r="AY124" s="18" t="s">
        <v>128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135</v>
      </c>
      <c r="BK124" s="232">
        <f>ROUND(I124*H124,2)</f>
        <v>0</v>
      </c>
      <c r="BL124" s="18" t="s">
        <v>229</v>
      </c>
      <c r="BM124" s="231" t="s">
        <v>748</v>
      </c>
    </row>
    <row r="125" s="2" customFormat="1" ht="16.5" customHeight="1">
      <c r="A125" s="40"/>
      <c r="B125" s="41"/>
      <c r="C125" s="220" t="s">
        <v>269</v>
      </c>
      <c r="D125" s="220" t="s">
        <v>131</v>
      </c>
      <c r="E125" s="221" t="s">
        <v>749</v>
      </c>
      <c r="F125" s="222" t="s">
        <v>750</v>
      </c>
      <c r="G125" s="223" t="s">
        <v>133</v>
      </c>
      <c r="H125" s="224">
        <v>24</v>
      </c>
      <c r="I125" s="225"/>
      <c r="J125" s="226">
        <f>ROUND(I125*H125,2)</f>
        <v>0</v>
      </c>
      <c r="K125" s="222" t="s">
        <v>147</v>
      </c>
      <c r="L125" s="46"/>
      <c r="M125" s="227" t="s">
        <v>32</v>
      </c>
      <c r="N125" s="228" t="s">
        <v>50</v>
      </c>
      <c r="O125" s="86"/>
      <c r="P125" s="229">
        <f>O125*H125</f>
        <v>0</v>
      </c>
      <c r="Q125" s="229">
        <v>2.0000000000000002E-05</v>
      </c>
      <c r="R125" s="229">
        <f>Q125*H125</f>
        <v>0.00048000000000000007</v>
      </c>
      <c r="S125" s="229">
        <v>0</v>
      </c>
      <c r="T125" s="230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1" t="s">
        <v>229</v>
      </c>
      <c r="AT125" s="231" t="s">
        <v>131</v>
      </c>
      <c r="AU125" s="231" t="s">
        <v>135</v>
      </c>
      <c r="AY125" s="18" t="s">
        <v>128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135</v>
      </c>
      <c r="BK125" s="232">
        <f>ROUND(I125*H125,2)</f>
        <v>0</v>
      </c>
      <c r="BL125" s="18" t="s">
        <v>229</v>
      </c>
      <c r="BM125" s="231" t="s">
        <v>751</v>
      </c>
    </row>
    <row r="126" s="2" customFormat="1" ht="24" customHeight="1">
      <c r="A126" s="40"/>
      <c r="B126" s="41"/>
      <c r="C126" s="220" t="s">
        <v>352</v>
      </c>
      <c r="D126" s="220" t="s">
        <v>131</v>
      </c>
      <c r="E126" s="221" t="s">
        <v>752</v>
      </c>
      <c r="F126" s="222" t="s">
        <v>753</v>
      </c>
      <c r="G126" s="223" t="s">
        <v>317</v>
      </c>
      <c r="H126" s="224">
        <v>187</v>
      </c>
      <c r="I126" s="225"/>
      <c r="J126" s="226">
        <f>ROUND(I126*H126,2)</f>
        <v>0</v>
      </c>
      <c r="K126" s="222" t="s">
        <v>147</v>
      </c>
      <c r="L126" s="46"/>
      <c r="M126" s="227" t="s">
        <v>32</v>
      </c>
      <c r="N126" s="228" t="s">
        <v>50</v>
      </c>
      <c r="O126" s="86"/>
      <c r="P126" s="229">
        <f>O126*H126</f>
        <v>0</v>
      </c>
      <c r="Q126" s="229">
        <v>0.00019000000000000001</v>
      </c>
      <c r="R126" s="229">
        <f>Q126*H126</f>
        <v>0.035529999999999999</v>
      </c>
      <c r="S126" s="229">
        <v>0</v>
      </c>
      <c r="T126" s="23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1" t="s">
        <v>229</v>
      </c>
      <c r="AT126" s="231" t="s">
        <v>131</v>
      </c>
      <c r="AU126" s="231" t="s">
        <v>135</v>
      </c>
      <c r="AY126" s="18" t="s">
        <v>128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135</v>
      </c>
      <c r="BK126" s="232">
        <f>ROUND(I126*H126,2)</f>
        <v>0</v>
      </c>
      <c r="BL126" s="18" t="s">
        <v>229</v>
      </c>
      <c r="BM126" s="231" t="s">
        <v>754</v>
      </c>
    </row>
    <row r="127" s="2" customFormat="1" ht="16.5" customHeight="1">
      <c r="A127" s="40"/>
      <c r="B127" s="41"/>
      <c r="C127" s="220" t="s">
        <v>358</v>
      </c>
      <c r="D127" s="220" t="s">
        <v>131</v>
      </c>
      <c r="E127" s="221" t="s">
        <v>755</v>
      </c>
      <c r="F127" s="222" t="s">
        <v>756</v>
      </c>
      <c r="G127" s="223" t="s">
        <v>317</v>
      </c>
      <c r="H127" s="224">
        <v>187</v>
      </c>
      <c r="I127" s="225"/>
      <c r="J127" s="226">
        <f>ROUND(I127*H127,2)</f>
        <v>0</v>
      </c>
      <c r="K127" s="222" t="s">
        <v>147</v>
      </c>
      <c r="L127" s="46"/>
      <c r="M127" s="227" t="s">
        <v>32</v>
      </c>
      <c r="N127" s="228" t="s">
        <v>50</v>
      </c>
      <c r="O127" s="86"/>
      <c r="P127" s="229">
        <f>O127*H127</f>
        <v>0</v>
      </c>
      <c r="Q127" s="229">
        <v>1.0000000000000001E-05</v>
      </c>
      <c r="R127" s="229">
        <f>Q127*H127</f>
        <v>0.0018700000000000001</v>
      </c>
      <c r="S127" s="229">
        <v>0</v>
      </c>
      <c r="T127" s="23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1" t="s">
        <v>229</v>
      </c>
      <c r="AT127" s="231" t="s">
        <v>131</v>
      </c>
      <c r="AU127" s="231" t="s">
        <v>135</v>
      </c>
      <c r="AY127" s="18" t="s">
        <v>128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135</v>
      </c>
      <c r="BK127" s="232">
        <f>ROUND(I127*H127,2)</f>
        <v>0</v>
      </c>
      <c r="BL127" s="18" t="s">
        <v>229</v>
      </c>
      <c r="BM127" s="231" t="s">
        <v>757</v>
      </c>
    </row>
    <row r="128" s="2" customFormat="1" ht="24" customHeight="1">
      <c r="A128" s="40"/>
      <c r="B128" s="41"/>
      <c r="C128" s="220" t="s">
        <v>362</v>
      </c>
      <c r="D128" s="220" t="s">
        <v>131</v>
      </c>
      <c r="E128" s="221" t="s">
        <v>758</v>
      </c>
      <c r="F128" s="222" t="s">
        <v>759</v>
      </c>
      <c r="G128" s="223" t="s">
        <v>236</v>
      </c>
      <c r="H128" s="224">
        <v>0.56999999999999995</v>
      </c>
      <c r="I128" s="225"/>
      <c r="J128" s="226">
        <f>ROUND(I128*H128,2)</f>
        <v>0</v>
      </c>
      <c r="K128" s="222" t="s">
        <v>147</v>
      </c>
      <c r="L128" s="46"/>
      <c r="M128" s="227" t="s">
        <v>32</v>
      </c>
      <c r="N128" s="228" t="s">
        <v>50</v>
      </c>
      <c r="O128" s="8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1" t="s">
        <v>229</v>
      </c>
      <c r="AT128" s="231" t="s">
        <v>131</v>
      </c>
      <c r="AU128" s="231" t="s">
        <v>135</v>
      </c>
      <c r="AY128" s="18" t="s">
        <v>128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135</v>
      </c>
      <c r="BK128" s="232">
        <f>ROUND(I128*H128,2)</f>
        <v>0</v>
      </c>
      <c r="BL128" s="18" t="s">
        <v>229</v>
      </c>
      <c r="BM128" s="231" t="s">
        <v>760</v>
      </c>
    </row>
    <row r="129" s="2" customFormat="1" ht="24" customHeight="1">
      <c r="A129" s="40"/>
      <c r="B129" s="41"/>
      <c r="C129" s="220" t="s">
        <v>366</v>
      </c>
      <c r="D129" s="220" t="s">
        <v>131</v>
      </c>
      <c r="E129" s="221" t="s">
        <v>761</v>
      </c>
      <c r="F129" s="222" t="s">
        <v>762</v>
      </c>
      <c r="G129" s="223" t="s">
        <v>236</v>
      </c>
      <c r="H129" s="224">
        <v>0.17399999999999999</v>
      </c>
      <c r="I129" s="225"/>
      <c r="J129" s="226">
        <f>ROUND(I129*H129,2)</f>
        <v>0</v>
      </c>
      <c r="K129" s="222" t="s">
        <v>147</v>
      </c>
      <c r="L129" s="46"/>
      <c r="M129" s="227" t="s">
        <v>32</v>
      </c>
      <c r="N129" s="228" t="s">
        <v>50</v>
      </c>
      <c r="O129" s="86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1" t="s">
        <v>229</v>
      </c>
      <c r="AT129" s="231" t="s">
        <v>131</v>
      </c>
      <c r="AU129" s="231" t="s">
        <v>135</v>
      </c>
      <c r="AY129" s="18" t="s">
        <v>128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135</v>
      </c>
      <c r="BK129" s="232">
        <f>ROUND(I129*H129,2)</f>
        <v>0</v>
      </c>
      <c r="BL129" s="18" t="s">
        <v>229</v>
      </c>
      <c r="BM129" s="231" t="s">
        <v>763</v>
      </c>
    </row>
    <row r="130" s="12" customFormat="1" ht="22.8" customHeight="1">
      <c r="A130" s="12"/>
      <c r="B130" s="204"/>
      <c r="C130" s="205"/>
      <c r="D130" s="206" t="s">
        <v>77</v>
      </c>
      <c r="E130" s="218" t="s">
        <v>764</v>
      </c>
      <c r="F130" s="218" t="s">
        <v>765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SUM(P131:P151)</f>
        <v>0</v>
      </c>
      <c r="Q130" s="212"/>
      <c r="R130" s="213">
        <f>SUM(R131:R151)</f>
        <v>1.4698800000000001</v>
      </c>
      <c r="S130" s="212"/>
      <c r="T130" s="214">
        <f>SUM(T131:T151)</f>
        <v>1.00128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135</v>
      </c>
      <c r="AT130" s="216" t="s">
        <v>77</v>
      </c>
      <c r="AU130" s="216" t="s">
        <v>21</v>
      </c>
      <c r="AY130" s="215" t="s">
        <v>128</v>
      </c>
      <c r="BK130" s="217">
        <f>SUM(BK131:BK151)</f>
        <v>0</v>
      </c>
    </row>
    <row r="131" s="2" customFormat="1" ht="16.5" customHeight="1">
      <c r="A131" s="40"/>
      <c r="B131" s="41"/>
      <c r="C131" s="220" t="s">
        <v>370</v>
      </c>
      <c r="D131" s="220" t="s">
        <v>131</v>
      </c>
      <c r="E131" s="221" t="s">
        <v>766</v>
      </c>
      <c r="F131" s="222" t="s">
        <v>767</v>
      </c>
      <c r="G131" s="223" t="s">
        <v>726</v>
      </c>
      <c r="H131" s="224">
        <v>12</v>
      </c>
      <c r="I131" s="225"/>
      <c r="J131" s="226">
        <f>ROUND(I131*H131,2)</f>
        <v>0</v>
      </c>
      <c r="K131" s="222" t="s">
        <v>147</v>
      </c>
      <c r="L131" s="46"/>
      <c r="M131" s="227" t="s">
        <v>32</v>
      </c>
      <c r="N131" s="228" t="s">
        <v>50</v>
      </c>
      <c r="O131" s="86"/>
      <c r="P131" s="229">
        <f>O131*H131</f>
        <v>0</v>
      </c>
      <c r="Q131" s="229">
        <v>0</v>
      </c>
      <c r="R131" s="229">
        <f>Q131*H131</f>
        <v>0</v>
      </c>
      <c r="S131" s="229">
        <v>0.01933</v>
      </c>
      <c r="T131" s="230">
        <f>S131*H131</f>
        <v>0.23196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1" t="s">
        <v>229</v>
      </c>
      <c r="AT131" s="231" t="s">
        <v>131</v>
      </c>
      <c r="AU131" s="231" t="s">
        <v>135</v>
      </c>
      <c r="AY131" s="18" t="s">
        <v>128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135</v>
      </c>
      <c r="BK131" s="232">
        <f>ROUND(I131*H131,2)</f>
        <v>0</v>
      </c>
      <c r="BL131" s="18" t="s">
        <v>229</v>
      </c>
      <c r="BM131" s="231" t="s">
        <v>768</v>
      </c>
    </row>
    <row r="132" s="2" customFormat="1" ht="16.5" customHeight="1">
      <c r="A132" s="40"/>
      <c r="B132" s="41"/>
      <c r="C132" s="220" t="s">
        <v>374</v>
      </c>
      <c r="D132" s="220" t="s">
        <v>131</v>
      </c>
      <c r="E132" s="221" t="s">
        <v>769</v>
      </c>
      <c r="F132" s="222" t="s">
        <v>770</v>
      </c>
      <c r="G132" s="223" t="s">
        <v>726</v>
      </c>
      <c r="H132" s="224">
        <v>12</v>
      </c>
      <c r="I132" s="225"/>
      <c r="J132" s="226">
        <f>ROUND(I132*H132,2)</f>
        <v>0</v>
      </c>
      <c r="K132" s="222" t="s">
        <v>147</v>
      </c>
      <c r="L132" s="46"/>
      <c r="M132" s="227" t="s">
        <v>32</v>
      </c>
      <c r="N132" s="228" t="s">
        <v>50</v>
      </c>
      <c r="O132" s="86"/>
      <c r="P132" s="229">
        <f>O132*H132</f>
        <v>0</v>
      </c>
      <c r="Q132" s="229">
        <v>0.023199999999999998</v>
      </c>
      <c r="R132" s="229">
        <f>Q132*H132</f>
        <v>0.27839999999999998</v>
      </c>
      <c r="S132" s="229">
        <v>0</v>
      </c>
      <c r="T132" s="23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1" t="s">
        <v>229</v>
      </c>
      <c r="AT132" s="231" t="s">
        <v>131</v>
      </c>
      <c r="AU132" s="231" t="s">
        <v>135</v>
      </c>
      <c r="AY132" s="18" t="s">
        <v>128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135</v>
      </c>
      <c r="BK132" s="232">
        <f>ROUND(I132*H132,2)</f>
        <v>0</v>
      </c>
      <c r="BL132" s="18" t="s">
        <v>229</v>
      </c>
      <c r="BM132" s="231" t="s">
        <v>771</v>
      </c>
    </row>
    <row r="133" s="2" customFormat="1" ht="16.5" customHeight="1">
      <c r="A133" s="40"/>
      <c r="B133" s="41"/>
      <c r="C133" s="263" t="s">
        <v>378</v>
      </c>
      <c r="D133" s="263" t="s">
        <v>210</v>
      </c>
      <c r="E133" s="264" t="s">
        <v>772</v>
      </c>
      <c r="F133" s="265" t="s">
        <v>773</v>
      </c>
      <c r="G133" s="266" t="s">
        <v>133</v>
      </c>
      <c r="H133" s="267">
        <v>12</v>
      </c>
      <c r="I133" s="268"/>
      <c r="J133" s="269">
        <f>ROUND(I133*H133,2)</f>
        <v>0</v>
      </c>
      <c r="K133" s="265" t="s">
        <v>147</v>
      </c>
      <c r="L133" s="270"/>
      <c r="M133" s="271" t="s">
        <v>32</v>
      </c>
      <c r="N133" s="272" t="s">
        <v>50</v>
      </c>
      <c r="O133" s="86"/>
      <c r="P133" s="229">
        <f>O133*H133</f>
        <v>0</v>
      </c>
      <c r="Q133" s="229">
        <v>0.0012999999999999999</v>
      </c>
      <c r="R133" s="229">
        <f>Q133*H133</f>
        <v>0.015599999999999999</v>
      </c>
      <c r="S133" s="229">
        <v>0</v>
      </c>
      <c r="T133" s="23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1" t="s">
        <v>269</v>
      </c>
      <c r="AT133" s="231" t="s">
        <v>210</v>
      </c>
      <c r="AU133" s="231" t="s">
        <v>135</v>
      </c>
      <c r="AY133" s="18" t="s">
        <v>128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135</v>
      </c>
      <c r="BK133" s="232">
        <f>ROUND(I133*H133,2)</f>
        <v>0</v>
      </c>
      <c r="BL133" s="18" t="s">
        <v>229</v>
      </c>
      <c r="BM133" s="231" t="s">
        <v>774</v>
      </c>
    </row>
    <row r="134" s="2" customFormat="1" ht="16.5" customHeight="1">
      <c r="A134" s="40"/>
      <c r="B134" s="41"/>
      <c r="C134" s="220" t="s">
        <v>382</v>
      </c>
      <c r="D134" s="220" t="s">
        <v>131</v>
      </c>
      <c r="E134" s="221" t="s">
        <v>775</v>
      </c>
      <c r="F134" s="222" t="s">
        <v>776</v>
      </c>
      <c r="G134" s="223" t="s">
        <v>726</v>
      </c>
      <c r="H134" s="224">
        <v>12</v>
      </c>
      <c r="I134" s="225"/>
      <c r="J134" s="226">
        <f>ROUND(I134*H134,2)</f>
        <v>0</v>
      </c>
      <c r="K134" s="222" t="s">
        <v>147</v>
      </c>
      <c r="L134" s="46"/>
      <c r="M134" s="227" t="s">
        <v>32</v>
      </c>
      <c r="N134" s="228" t="s">
        <v>50</v>
      </c>
      <c r="O134" s="86"/>
      <c r="P134" s="229">
        <f>O134*H134</f>
        <v>0</v>
      </c>
      <c r="Q134" s="229">
        <v>0</v>
      </c>
      <c r="R134" s="229">
        <f>Q134*H134</f>
        <v>0</v>
      </c>
      <c r="S134" s="229">
        <v>0.019460000000000002</v>
      </c>
      <c r="T134" s="230">
        <f>S134*H134</f>
        <v>0.23352000000000001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1" t="s">
        <v>229</v>
      </c>
      <c r="AT134" s="231" t="s">
        <v>131</v>
      </c>
      <c r="AU134" s="231" t="s">
        <v>135</v>
      </c>
      <c r="AY134" s="18" t="s">
        <v>128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135</v>
      </c>
      <c r="BK134" s="232">
        <f>ROUND(I134*H134,2)</f>
        <v>0</v>
      </c>
      <c r="BL134" s="18" t="s">
        <v>229</v>
      </c>
      <c r="BM134" s="231" t="s">
        <v>777</v>
      </c>
    </row>
    <row r="135" s="2" customFormat="1" ht="24" customHeight="1">
      <c r="A135" s="40"/>
      <c r="B135" s="41"/>
      <c r="C135" s="220" t="s">
        <v>29</v>
      </c>
      <c r="D135" s="220" t="s">
        <v>131</v>
      </c>
      <c r="E135" s="221" t="s">
        <v>778</v>
      </c>
      <c r="F135" s="222" t="s">
        <v>779</v>
      </c>
      <c r="G135" s="223" t="s">
        <v>726</v>
      </c>
      <c r="H135" s="224">
        <v>12</v>
      </c>
      <c r="I135" s="225"/>
      <c r="J135" s="226">
        <f>ROUND(I135*H135,2)</f>
        <v>0</v>
      </c>
      <c r="K135" s="222" t="s">
        <v>147</v>
      </c>
      <c r="L135" s="46"/>
      <c r="M135" s="227" t="s">
        <v>32</v>
      </c>
      <c r="N135" s="228" t="s">
        <v>50</v>
      </c>
      <c r="O135" s="86"/>
      <c r="P135" s="229">
        <f>O135*H135</f>
        <v>0</v>
      </c>
      <c r="Q135" s="229">
        <v>0.010749999999999999</v>
      </c>
      <c r="R135" s="229">
        <f>Q135*H135</f>
        <v>0.129</v>
      </c>
      <c r="S135" s="229">
        <v>0</v>
      </c>
      <c r="T135" s="23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1" t="s">
        <v>229</v>
      </c>
      <c r="AT135" s="231" t="s">
        <v>131</v>
      </c>
      <c r="AU135" s="231" t="s">
        <v>135</v>
      </c>
      <c r="AY135" s="18" t="s">
        <v>128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135</v>
      </c>
      <c r="BK135" s="232">
        <f>ROUND(I135*H135,2)</f>
        <v>0</v>
      </c>
      <c r="BL135" s="18" t="s">
        <v>229</v>
      </c>
      <c r="BM135" s="231" t="s">
        <v>780</v>
      </c>
    </row>
    <row r="136" s="2" customFormat="1" ht="16.5" customHeight="1">
      <c r="A136" s="40"/>
      <c r="B136" s="41"/>
      <c r="C136" s="220" t="s">
        <v>389</v>
      </c>
      <c r="D136" s="220" t="s">
        <v>131</v>
      </c>
      <c r="E136" s="221" t="s">
        <v>781</v>
      </c>
      <c r="F136" s="222" t="s">
        <v>782</v>
      </c>
      <c r="G136" s="223" t="s">
        <v>726</v>
      </c>
      <c r="H136" s="224">
        <v>12</v>
      </c>
      <c r="I136" s="225"/>
      <c r="J136" s="226">
        <f>ROUND(I136*H136,2)</f>
        <v>0</v>
      </c>
      <c r="K136" s="222" t="s">
        <v>147</v>
      </c>
      <c r="L136" s="46"/>
      <c r="M136" s="227" t="s">
        <v>32</v>
      </c>
      <c r="N136" s="228" t="s">
        <v>50</v>
      </c>
      <c r="O136" s="86"/>
      <c r="P136" s="229">
        <f>O136*H136</f>
        <v>0</v>
      </c>
      <c r="Q136" s="229">
        <v>0</v>
      </c>
      <c r="R136" s="229">
        <f>Q136*H136</f>
        <v>0</v>
      </c>
      <c r="S136" s="229">
        <v>0.032899999999999999</v>
      </c>
      <c r="T136" s="230">
        <f>S136*H136</f>
        <v>0.39479999999999998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1" t="s">
        <v>229</v>
      </c>
      <c r="AT136" s="231" t="s">
        <v>131</v>
      </c>
      <c r="AU136" s="231" t="s">
        <v>135</v>
      </c>
      <c r="AY136" s="18" t="s">
        <v>128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135</v>
      </c>
      <c r="BK136" s="232">
        <f>ROUND(I136*H136,2)</f>
        <v>0</v>
      </c>
      <c r="BL136" s="18" t="s">
        <v>229</v>
      </c>
      <c r="BM136" s="231" t="s">
        <v>783</v>
      </c>
    </row>
    <row r="137" s="2" customFormat="1" ht="16.5" customHeight="1">
      <c r="A137" s="40"/>
      <c r="B137" s="41"/>
      <c r="C137" s="220" t="s">
        <v>393</v>
      </c>
      <c r="D137" s="220" t="s">
        <v>131</v>
      </c>
      <c r="E137" s="221" t="s">
        <v>784</v>
      </c>
      <c r="F137" s="222" t="s">
        <v>785</v>
      </c>
      <c r="G137" s="223" t="s">
        <v>726</v>
      </c>
      <c r="H137" s="224">
        <v>12</v>
      </c>
      <c r="I137" s="225"/>
      <c r="J137" s="226">
        <f>ROUND(I137*H137,2)</f>
        <v>0</v>
      </c>
      <c r="K137" s="222" t="s">
        <v>147</v>
      </c>
      <c r="L137" s="46"/>
      <c r="M137" s="227" t="s">
        <v>32</v>
      </c>
      <c r="N137" s="228" t="s">
        <v>50</v>
      </c>
      <c r="O137" s="86"/>
      <c r="P137" s="229">
        <f>O137*H137</f>
        <v>0</v>
      </c>
      <c r="Q137" s="229">
        <v>0.01188</v>
      </c>
      <c r="R137" s="229">
        <f>Q137*H137</f>
        <v>0.14255999999999999</v>
      </c>
      <c r="S137" s="229">
        <v>0</v>
      </c>
      <c r="T137" s="23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1" t="s">
        <v>229</v>
      </c>
      <c r="AT137" s="231" t="s">
        <v>131</v>
      </c>
      <c r="AU137" s="231" t="s">
        <v>135</v>
      </c>
      <c r="AY137" s="18" t="s">
        <v>128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135</v>
      </c>
      <c r="BK137" s="232">
        <f>ROUND(I137*H137,2)</f>
        <v>0</v>
      </c>
      <c r="BL137" s="18" t="s">
        <v>229</v>
      </c>
      <c r="BM137" s="231" t="s">
        <v>786</v>
      </c>
    </row>
    <row r="138" s="2" customFormat="1" ht="24" customHeight="1">
      <c r="A138" s="40"/>
      <c r="B138" s="41"/>
      <c r="C138" s="220" t="s">
        <v>397</v>
      </c>
      <c r="D138" s="220" t="s">
        <v>131</v>
      </c>
      <c r="E138" s="221" t="s">
        <v>787</v>
      </c>
      <c r="F138" s="222" t="s">
        <v>788</v>
      </c>
      <c r="G138" s="223" t="s">
        <v>726</v>
      </c>
      <c r="H138" s="224">
        <v>12</v>
      </c>
      <c r="I138" s="225"/>
      <c r="J138" s="226">
        <f>ROUND(I138*H138,2)</f>
        <v>0</v>
      </c>
      <c r="K138" s="222" t="s">
        <v>147</v>
      </c>
      <c r="L138" s="46"/>
      <c r="M138" s="227" t="s">
        <v>32</v>
      </c>
      <c r="N138" s="228" t="s">
        <v>50</v>
      </c>
      <c r="O138" s="86"/>
      <c r="P138" s="229">
        <f>O138*H138</f>
        <v>0</v>
      </c>
      <c r="Q138" s="229">
        <v>0.064409999999999995</v>
      </c>
      <c r="R138" s="229">
        <f>Q138*H138</f>
        <v>0.77291999999999994</v>
      </c>
      <c r="S138" s="229">
        <v>0</v>
      </c>
      <c r="T138" s="230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1" t="s">
        <v>229</v>
      </c>
      <c r="AT138" s="231" t="s">
        <v>131</v>
      </c>
      <c r="AU138" s="231" t="s">
        <v>135</v>
      </c>
      <c r="AY138" s="18" t="s">
        <v>128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135</v>
      </c>
      <c r="BK138" s="232">
        <f>ROUND(I138*H138,2)</f>
        <v>0</v>
      </c>
      <c r="BL138" s="18" t="s">
        <v>229</v>
      </c>
      <c r="BM138" s="231" t="s">
        <v>789</v>
      </c>
    </row>
    <row r="139" s="2" customFormat="1" ht="16.5" customHeight="1">
      <c r="A139" s="40"/>
      <c r="B139" s="41"/>
      <c r="C139" s="220" t="s">
        <v>401</v>
      </c>
      <c r="D139" s="220" t="s">
        <v>131</v>
      </c>
      <c r="E139" s="221" t="s">
        <v>790</v>
      </c>
      <c r="F139" s="222" t="s">
        <v>791</v>
      </c>
      <c r="G139" s="223" t="s">
        <v>726</v>
      </c>
      <c r="H139" s="224">
        <v>12</v>
      </c>
      <c r="I139" s="225"/>
      <c r="J139" s="226">
        <f>ROUND(I139*H139,2)</f>
        <v>0</v>
      </c>
      <c r="K139" s="222" t="s">
        <v>147</v>
      </c>
      <c r="L139" s="46"/>
      <c r="M139" s="227" t="s">
        <v>32</v>
      </c>
      <c r="N139" s="228" t="s">
        <v>50</v>
      </c>
      <c r="O139" s="86"/>
      <c r="P139" s="229">
        <f>O139*H139</f>
        <v>0</v>
      </c>
      <c r="Q139" s="229">
        <v>0</v>
      </c>
      <c r="R139" s="229">
        <f>Q139*H139</f>
        <v>0</v>
      </c>
      <c r="S139" s="229">
        <v>0.0091999999999999998</v>
      </c>
      <c r="T139" s="230">
        <f>S139*H139</f>
        <v>0.1104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1" t="s">
        <v>229</v>
      </c>
      <c r="AT139" s="231" t="s">
        <v>131</v>
      </c>
      <c r="AU139" s="231" t="s">
        <v>135</v>
      </c>
      <c r="AY139" s="18" t="s">
        <v>128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135</v>
      </c>
      <c r="BK139" s="232">
        <f>ROUND(I139*H139,2)</f>
        <v>0</v>
      </c>
      <c r="BL139" s="18" t="s">
        <v>229</v>
      </c>
      <c r="BM139" s="231" t="s">
        <v>792</v>
      </c>
    </row>
    <row r="140" s="2" customFormat="1" ht="24" customHeight="1">
      <c r="A140" s="40"/>
      <c r="B140" s="41"/>
      <c r="C140" s="220" t="s">
        <v>405</v>
      </c>
      <c r="D140" s="220" t="s">
        <v>131</v>
      </c>
      <c r="E140" s="221" t="s">
        <v>793</v>
      </c>
      <c r="F140" s="222" t="s">
        <v>794</v>
      </c>
      <c r="G140" s="223" t="s">
        <v>236</v>
      </c>
      <c r="H140" s="224">
        <v>1.0009999999999999</v>
      </c>
      <c r="I140" s="225"/>
      <c r="J140" s="226">
        <f>ROUND(I140*H140,2)</f>
        <v>0</v>
      </c>
      <c r="K140" s="222" t="s">
        <v>147</v>
      </c>
      <c r="L140" s="46"/>
      <c r="M140" s="227" t="s">
        <v>32</v>
      </c>
      <c r="N140" s="228" t="s">
        <v>50</v>
      </c>
      <c r="O140" s="8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1" t="s">
        <v>229</v>
      </c>
      <c r="AT140" s="231" t="s">
        <v>131</v>
      </c>
      <c r="AU140" s="231" t="s">
        <v>135</v>
      </c>
      <c r="AY140" s="18" t="s">
        <v>128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135</v>
      </c>
      <c r="BK140" s="232">
        <f>ROUND(I140*H140,2)</f>
        <v>0</v>
      </c>
      <c r="BL140" s="18" t="s">
        <v>229</v>
      </c>
      <c r="BM140" s="231" t="s">
        <v>795</v>
      </c>
    </row>
    <row r="141" s="2" customFormat="1" ht="16.5" customHeight="1">
      <c r="A141" s="40"/>
      <c r="B141" s="41"/>
      <c r="C141" s="220" t="s">
        <v>409</v>
      </c>
      <c r="D141" s="220" t="s">
        <v>131</v>
      </c>
      <c r="E141" s="221" t="s">
        <v>796</v>
      </c>
      <c r="F141" s="222" t="s">
        <v>797</v>
      </c>
      <c r="G141" s="223" t="s">
        <v>726</v>
      </c>
      <c r="H141" s="224">
        <v>60</v>
      </c>
      <c r="I141" s="225"/>
      <c r="J141" s="226">
        <f>ROUND(I141*H141,2)</f>
        <v>0</v>
      </c>
      <c r="K141" s="222" t="s">
        <v>147</v>
      </c>
      <c r="L141" s="46"/>
      <c r="M141" s="227" t="s">
        <v>32</v>
      </c>
      <c r="N141" s="228" t="s">
        <v>50</v>
      </c>
      <c r="O141" s="86"/>
      <c r="P141" s="229">
        <f>O141*H141</f>
        <v>0</v>
      </c>
      <c r="Q141" s="229">
        <v>0.00029999999999999997</v>
      </c>
      <c r="R141" s="229">
        <f>Q141*H141</f>
        <v>0.017999999999999999</v>
      </c>
      <c r="S141" s="229">
        <v>0</v>
      </c>
      <c r="T141" s="230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1" t="s">
        <v>229</v>
      </c>
      <c r="AT141" s="231" t="s">
        <v>131</v>
      </c>
      <c r="AU141" s="231" t="s">
        <v>135</v>
      </c>
      <c r="AY141" s="18" t="s">
        <v>128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135</v>
      </c>
      <c r="BK141" s="232">
        <f>ROUND(I141*H141,2)</f>
        <v>0</v>
      </c>
      <c r="BL141" s="18" t="s">
        <v>229</v>
      </c>
      <c r="BM141" s="231" t="s">
        <v>798</v>
      </c>
    </row>
    <row r="142" s="2" customFormat="1" ht="16.5" customHeight="1">
      <c r="A142" s="40"/>
      <c r="B142" s="41"/>
      <c r="C142" s="220" t="s">
        <v>413</v>
      </c>
      <c r="D142" s="220" t="s">
        <v>131</v>
      </c>
      <c r="E142" s="221" t="s">
        <v>799</v>
      </c>
      <c r="F142" s="222" t="s">
        <v>800</v>
      </c>
      <c r="G142" s="223" t="s">
        <v>133</v>
      </c>
      <c r="H142" s="224">
        <v>12</v>
      </c>
      <c r="I142" s="225"/>
      <c r="J142" s="226">
        <f>ROUND(I142*H142,2)</f>
        <v>0</v>
      </c>
      <c r="K142" s="222" t="s">
        <v>147</v>
      </c>
      <c r="L142" s="46"/>
      <c r="M142" s="227" t="s">
        <v>32</v>
      </c>
      <c r="N142" s="228" t="s">
        <v>50</v>
      </c>
      <c r="O142" s="86"/>
      <c r="P142" s="229">
        <f>O142*H142</f>
        <v>0</v>
      </c>
      <c r="Q142" s="229">
        <v>0.00109</v>
      </c>
      <c r="R142" s="229">
        <f>Q142*H142</f>
        <v>0.013080000000000001</v>
      </c>
      <c r="S142" s="229">
        <v>0</v>
      </c>
      <c r="T142" s="230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1" t="s">
        <v>229</v>
      </c>
      <c r="AT142" s="231" t="s">
        <v>131</v>
      </c>
      <c r="AU142" s="231" t="s">
        <v>135</v>
      </c>
      <c r="AY142" s="18" t="s">
        <v>128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135</v>
      </c>
      <c r="BK142" s="232">
        <f>ROUND(I142*H142,2)</f>
        <v>0</v>
      </c>
      <c r="BL142" s="18" t="s">
        <v>229</v>
      </c>
      <c r="BM142" s="231" t="s">
        <v>801</v>
      </c>
    </row>
    <row r="143" s="2" customFormat="1" ht="24" customHeight="1">
      <c r="A143" s="40"/>
      <c r="B143" s="41"/>
      <c r="C143" s="220" t="s">
        <v>417</v>
      </c>
      <c r="D143" s="220" t="s">
        <v>131</v>
      </c>
      <c r="E143" s="221" t="s">
        <v>802</v>
      </c>
      <c r="F143" s="222" t="s">
        <v>803</v>
      </c>
      <c r="G143" s="223" t="s">
        <v>726</v>
      </c>
      <c r="H143" s="224">
        <v>12</v>
      </c>
      <c r="I143" s="225"/>
      <c r="J143" s="226">
        <f>ROUND(I143*H143,2)</f>
        <v>0</v>
      </c>
      <c r="K143" s="222" t="s">
        <v>147</v>
      </c>
      <c r="L143" s="46"/>
      <c r="M143" s="227" t="s">
        <v>32</v>
      </c>
      <c r="N143" s="228" t="s">
        <v>50</v>
      </c>
      <c r="O143" s="86"/>
      <c r="P143" s="229">
        <f>O143*H143</f>
        <v>0</v>
      </c>
      <c r="Q143" s="229">
        <v>0.0018</v>
      </c>
      <c r="R143" s="229">
        <f>Q143*H143</f>
        <v>0.021600000000000001</v>
      </c>
      <c r="S143" s="229">
        <v>0</v>
      </c>
      <c r="T143" s="230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1" t="s">
        <v>229</v>
      </c>
      <c r="AT143" s="231" t="s">
        <v>131</v>
      </c>
      <c r="AU143" s="231" t="s">
        <v>135</v>
      </c>
      <c r="AY143" s="18" t="s">
        <v>128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8" t="s">
        <v>135</v>
      </c>
      <c r="BK143" s="232">
        <f>ROUND(I143*H143,2)</f>
        <v>0</v>
      </c>
      <c r="BL143" s="18" t="s">
        <v>229</v>
      </c>
      <c r="BM143" s="231" t="s">
        <v>804</v>
      </c>
    </row>
    <row r="144" s="2" customFormat="1" ht="16.5" customHeight="1">
      <c r="A144" s="40"/>
      <c r="B144" s="41"/>
      <c r="C144" s="220" t="s">
        <v>421</v>
      </c>
      <c r="D144" s="220" t="s">
        <v>131</v>
      </c>
      <c r="E144" s="221" t="s">
        <v>805</v>
      </c>
      <c r="F144" s="222" t="s">
        <v>806</v>
      </c>
      <c r="G144" s="223" t="s">
        <v>726</v>
      </c>
      <c r="H144" s="224">
        <v>12</v>
      </c>
      <c r="I144" s="225"/>
      <c r="J144" s="226">
        <f>ROUND(I144*H144,2)</f>
        <v>0</v>
      </c>
      <c r="K144" s="222" t="s">
        <v>147</v>
      </c>
      <c r="L144" s="46"/>
      <c r="M144" s="227" t="s">
        <v>32</v>
      </c>
      <c r="N144" s="228" t="s">
        <v>50</v>
      </c>
      <c r="O144" s="86"/>
      <c r="P144" s="229">
        <f>O144*H144</f>
        <v>0</v>
      </c>
      <c r="Q144" s="229">
        <v>0.0018</v>
      </c>
      <c r="R144" s="229">
        <f>Q144*H144</f>
        <v>0.021600000000000001</v>
      </c>
      <c r="S144" s="229">
        <v>0</v>
      </c>
      <c r="T144" s="230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1" t="s">
        <v>229</v>
      </c>
      <c r="AT144" s="231" t="s">
        <v>131</v>
      </c>
      <c r="AU144" s="231" t="s">
        <v>135</v>
      </c>
      <c r="AY144" s="18" t="s">
        <v>128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135</v>
      </c>
      <c r="BK144" s="232">
        <f>ROUND(I144*H144,2)</f>
        <v>0</v>
      </c>
      <c r="BL144" s="18" t="s">
        <v>229</v>
      </c>
      <c r="BM144" s="231" t="s">
        <v>807</v>
      </c>
    </row>
    <row r="145" s="2" customFormat="1" ht="24" customHeight="1">
      <c r="A145" s="40"/>
      <c r="B145" s="41"/>
      <c r="C145" s="220" t="s">
        <v>425</v>
      </c>
      <c r="D145" s="220" t="s">
        <v>131</v>
      </c>
      <c r="E145" s="221" t="s">
        <v>808</v>
      </c>
      <c r="F145" s="222" t="s">
        <v>809</v>
      </c>
      <c r="G145" s="223" t="s">
        <v>726</v>
      </c>
      <c r="H145" s="224">
        <v>12</v>
      </c>
      <c r="I145" s="225"/>
      <c r="J145" s="226">
        <f>ROUND(I145*H145,2)</f>
        <v>0</v>
      </c>
      <c r="K145" s="222" t="s">
        <v>147</v>
      </c>
      <c r="L145" s="46"/>
      <c r="M145" s="227" t="s">
        <v>32</v>
      </c>
      <c r="N145" s="228" t="s">
        <v>50</v>
      </c>
      <c r="O145" s="86"/>
      <c r="P145" s="229">
        <f>O145*H145</f>
        <v>0</v>
      </c>
      <c r="Q145" s="229">
        <v>0.0019599999999999999</v>
      </c>
      <c r="R145" s="229">
        <f>Q145*H145</f>
        <v>0.023519999999999999</v>
      </c>
      <c r="S145" s="229">
        <v>0</v>
      </c>
      <c r="T145" s="230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1" t="s">
        <v>229</v>
      </c>
      <c r="AT145" s="231" t="s">
        <v>131</v>
      </c>
      <c r="AU145" s="231" t="s">
        <v>135</v>
      </c>
      <c r="AY145" s="18" t="s">
        <v>128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135</v>
      </c>
      <c r="BK145" s="232">
        <f>ROUND(I145*H145,2)</f>
        <v>0</v>
      </c>
      <c r="BL145" s="18" t="s">
        <v>229</v>
      </c>
      <c r="BM145" s="231" t="s">
        <v>810</v>
      </c>
    </row>
    <row r="146" s="2" customFormat="1" ht="16.5" customHeight="1">
      <c r="A146" s="40"/>
      <c r="B146" s="41"/>
      <c r="C146" s="220" t="s">
        <v>430</v>
      </c>
      <c r="D146" s="220" t="s">
        <v>131</v>
      </c>
      <c r="E146" s="221" t="s">
        <v>811</v>
      </c>
      <c r="F146" s="222" t="s">
        <v>812</v>
      </c>
      <c r="G146" s="223" t="s">
        <v>133</v>
      </c>
      <c r="H146" s="224">
        <v>36</v>
      </c>
      <c r="I146" s="225"/>
      <c r="J146" s="226">
        <f>ROUND(I146*H146,2)</f>
        <v>0</v>
      </c>
      <c r="K146" s="222" t="s">
        <v>147</v>
      </c>
      <c r="L146" s="46"/>
      <c r="M146" s="227" t="s">
        <v>32</v>
      </c>
      <c r="N146" s="228" t="s">
        <v>50</v>
      </c>
      <c r="O146" s="86"/>
      <c r="P146" s="229">
        <f>O146*H146</f>
        <v>0</v>
      </c>
      <c r="Q146" s="229">
        <v>0</v>
      </c>
      <c r="R146" s="229">
        <f>Q146*H146</f>
        <v>0</v>
      </c>
      <c r="S146" s="229">
        <v>0.00084999999999999995</v>
      </c>
      <c r="T146" s="230">
        <f>S146*H146</f>
        <v>0.030599999999999999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1" t="s">
        <v>229</v>
      </c>
      <c r="AT146" s="231" t="s">
        <v>131</v>
      </c>
      <c r="AU146" s="231" t="s">
        <v>135</v>
      </c>
      <c r="AY146" s="18" t="s">
        <v>128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135</v>
      </c>
      <c r="BK146" s="232">
        <f>ROUND(I146*H146,2)</f>
        <v>0</v>
      </c>
      <c r="BL146" s="18" t="s">
        <v>229</v>
      </c>
      <c r="BM146" s="231" t="s">
        <v>813</v>
      </c>
    </row>
    <row r="147" s="2" customFormat="1" ht="16.5" customHeight="1">
      <c r="A147" s="40"/>
      <c r="B147" s="41"/>
      <c r="C147" s="220" t="s">
        <v>434</v>
      </c>
      <c r="D147" s="220" t="s">
        <v>131</v>
      </c>
      <c r="E147" s="221" t="s">
        <v>814</v>
      </c>
      <c r="F147" s="222" t="s">
        <v>815</v>
      </c>
      <c r="G147" s="223" t="s">
        <v>133</v>
      </c>
      <c r="H147" s="224">
        <v>12</v>
      </c>
      <c r="I147" s="225"/>
      <c r="J147" s="226">
        <f>ROUND(I147*H147,2)</f>
        <v>0</v>
      </c>
      <c r="K147" s="222" t="s">
        <v>147</v>
      </c>
      <c r="L147" s="46"/>
      <c r="M147" s="227" t="s">
        <v>32</v>
      </c>
      <c r="N147" s="228" t="s">
        <v>50</v>
      </c>
      <c r="O147" s="86"/>
      <c r="P147" s="229">
        <f>O147*H147</f>
        <v>0</v>
      </c>
      <c r="Q147" s="229">
        <v>0.00023000000000000001</v>
      </c>
      <c r="R147" s="229">
        <f>Q147*H147</f>
        <v>0.0027600000000000003</v>
      </c>
      <c r="S147" s="229">
        <v>0</v>
      </c>
      <c r="T147" s="230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1" t="s">
        <v>229</v>
      </c>
      <c r="AT147" s="231" t="s">
        <v>131</v>
      </c>
      <c r="AU147" s="231" t="s">
        <v>135</v>
      </c>
      <c r="AY147" s="18" t="s">
        <v>128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135</v>
      </c>
      <c r="BK147" s="232">
        <f>ROUND(I147*H147,2)</f>
        <v>0</v>
      </c>
      <c r="BL147" s="18" t="s">
        <v>229</v>
      </c>
      <c r="BM147" s="231" t="s">
        <v>816</v>
      </c>
    </row>
    <row r="148" s="2" customFormat="1" ht="16.5" customHeight="1">
      <c r="A148" s="40"/>
      <c r="B148" s="41"/>
      <c r="C148" s="220" t="s">
        <v>438</v>
      </c>
      <c r="D148" s="220" t="s">
        <v>131</v>
      </c>
      <c r="E148" s="221" t="s">
        <v>817</v>
      </c>
      <c r="F148" s="222" t="s">
        <v>818</v>
      </c>
      <c r="G148" s="223" t="s">
        <v>133</v>
      </c>
      <c r="H148" s="224">
        <v>12</v>
      </c>
      <c r="I148" s="225"/>
      <c r="J148" s="226">
        <f>ROUND(I148*H148,2)</f>
        <v>0</v>
      </c>
      <c r="K148" s="222" t="s">
        <v>147</v>
      </c>
      <c r="L148" s="46"/>
      <c r="M148" s="227" t="s">
        <v>32</v>
      </c>
      <c r="N148" s="228" t="s">
        <v>50</v>
      </c>
      <c r="O148" s="86"/>
      <c r="P148" s="229">
        <f>O148*H148</f>
        <v>0</v>
      </c>
      <c r="Q148" s="229">
        <v>0.00027999999999999998</v>
      </c>
      <c r="R148" s="229">
        <f>Q148*H148</f>
        <v>0.0033599999999999997</v>
      </c>
      <c r="S148" s="229">
        <v>0</v>
      </c>
      <c r="T148" s="230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1" t="s">
        <v>229</v>
      </c>
      <c r="AT148" s="231" t="s">
        <v>131</v>
      </c>
      <c r="AU148" s="231" t="s">
        <v>135</v>
      </c>
      <c r="AY148" s="18" t="s">
        <v>128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135</v>
      </c>
      <c r="BK148" s="232">
        <f>ROUND(I148*H148,2)</f>
        <v>0</v>
      </c>
      <c r="BL148" s="18" t="s">
        <v>229</v>
      </c>
      <c r="BM148" s="231" t="s">
        <v>819</v>
      </c>
    </row>
    <row r="149" s="2" customFormat="1" ht="16.5" customHeight="1">
      <c r="A149" s="40"/>
      <c r="B149" s="41"/>
      <c r="C149" s="220" t="s">
        <v>442</v>
      </c>
      <c r="D149" s="220" t="s">
        <v>131</v>
      </c>
      <c r="E149" s="221" t="s">
        <v>820</v>
      </c>
      <c r="F149" s="222" t="s">
        <v>821</v>
      </c>
      <c r="G149" s="223" t="s">
        <v>133</v>
      </c>
      <c r="H149" s="224">
        <v>12</v>
      </c>
      <c r="I149" s="225"/>
      <c r="J149" s="226">
        <f>ROUND(I149*H149,2)</f>
        <v>0</v>
      </c>
      <c r="K149" s="222" t="s">
        <v>147</v>
      </c>
      <c r="L149" s="46"/>
      <c r="M149" s="227" t="s">
        <v>32</v>
      </c>
      <c r="N149" s="228" t="s">
        <v>50</v>
      </c>
      <c r="O149" s="86"/>
      <c r="P149" s="229">
        <f>O149*H149</f>
        <v>0</v>
      </c>
      <c r="Q149" s="229">
        <v>0.0010100000000000001</v>
      </c>
      <c r="R149" s="229">
        <f>Q149*H149</f>
        <v>0.012120000000000001</v>
      </c>
      <c r="S149" s="229">
        <v>0</v>
      </c>
      <c r="T149" s="230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1" t="s">
        <v>229</v>
      </c>
      <c r="AT149" s="231" t="s">
        <v>131</v>
      </c>
      <c r="AU149" s="231" t="s">
        <v>135</v>
      </c>
      <c r="AY149" s="18" t="s">
        <v>128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135</v>
      </c>
      <c r="BK149" s="232">
        <f>ROUND(I149*H149,2)</f>
        <v>0</v>
      </c>
      <c r="BL149" s="18" t="s">
        <v>229</v>
      </c>
      <c r="BM149" s="231" t="s">
        <v>822</v>
      </c>
    </row>
    <row r="150" s="2" customFormat="1" ht="24" customHeight="1">
      <c r="A150" s="40"/>
      <c r="B150" s="41"/>
      <c r="C150" s="220" t="s">
        <v>446</v>
      </c>
      <c r="D150" s="220" t="s">
        <v>131</v>
      </c>
      <c r="E150" s="221" t="s">
        <v>823</v>
      </c>
      <c r="F150" s="222" t="s">
        <v>824</v>
      </c>
      <c r="G150" s="223" t="s">
        <v>133</v>
      </c>
      <c r="H150" s="224">
        <v>12</v>
      </c>
      <c r="I150" s="225"/>
      <c r="J150" s="226">
        <f>ROUND(I150*H150,2)</f>
        <v>0</v>
      </c>
      <c r="K150" s="222" t="s">
        <v>147</v>
      </c>
      <c r="L150" s="46"/>
      <c r="M150" s="227" t="s">
        <v>32</v>
      </c>
      <c r="N150" s="228" t="s">
        <v>50</v>
      </c>
      <c r="O150" s="86"/>
      <c r="P150" s="229">
        <f>O150*H150</f>
        <v>0</v>
      </c>
      <c r="Q150" s="229">
        <v>0.0012800000000000001</v>
      </c>
      <c r="R150" s="229">
        <f>Q150*H150</f>
        <v>0.015360000000000002</v>
      </c>
      <c r="S150" s="229">
        <v>0</v>
      </c>
      <c r="T150" s="230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1" t="s">
        <v>229</v>
      </c>
      <c r="AT150" s="231" t="s">
        <v>131</v>
      </c>
      <c r="AU150" s="231" t="s">
        <v>135</v>
      </c>
      <c r="AY150" s="18" t="s">
        <v>128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135</v>
      </c>
      <c r="BK150" s="232">
        <f>ROUND(I150*H150,2)</f>
        <v>0</v>
      </c>
      <c r="BL150" s="18" t="s">
        <v>229</v>
      </c>
      <c r="BM150" s="231" t="s">
        <v>825</v>
      </c>
    </row>
    <row r="151" s="2" customFormat="1" ht="24" customHeight="1">
      <c r="A151" s="40"/>
      <c r="B151" s="41"/>
      <c r="C151" s="220" t="s">
        <v>450</v>
      </c>
      <c r="D151" s="220" t="s">
        <v>131</v>
      </c>
      <c r="E151" s="221" t="s">
        <v>826</v>
      </c>
      <c r="F151" s="222" t="s">
        <v>827</v>
      </c>
      <c r="G151" s="223" t="s">
        <v>236</v>
      </c>
      <c r="H151" s="224">
        <v>1.47</v>
      </c>
      <c r="I151" s="225"/>
      <c r="J151" s="226">
        <f>ROUND(I151*H151,2)</f>
        <v>0</v>
      </c>
      <c r="K151" s="222" t="s">
        <v>147</v>
      </c>
      <c r="L151" s="46"/>
      <c r="M151" s="227" t="s">
        <v>32</v>
      </c>
      <c r="N151" s="228" t="s">
        <v>50</v>
      </c>
      <c r="O151" s="86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1" t="s">
        <v>229</v>
      </c>
      <c r="AT151" s="231" t="s">
        <v>131</v>
      </c>
      <c r="AU151" s="231" t="s">
        <v>135</v>
      </c>
      <c r="AY151" s="18" t="s">
        <v>128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135</v>
      </c>
      <c r="BK151" s="232">
        <f>ROUND(I151*H151,2)</f>
        <v>0</v>
      </c>
      <c r="BL151" s="18" t="s">
        <v>229</v>
      </c>
      <c r="BM151" s="231" t="s">
        <v>828</v>
      </c>
    </row>
    <row r="152" s="12" customFormat="1" ht="22.8" customHeight="1">
      <c r="A152" s="12"/>
      <c r="B152" s="204"/>
      <c r="C152" s="205"/>
      <c r="D152" s="206" t="s">
        <v>77</v>
      </c>
      <c r="E152" s="218" t="s">
        <v>829</v>
      </c>
      <c r="F152" s="218" t="s">
        <v>830</v>
      </c>
      <c r="G152" s="205"/>
      <c r="H152" s="205"/>
      <c r="I152" s="208"/>
      <c r="J152" s="219">
        <f>BK152</f>
        <v>0</v>
      </c>
      <c r="K152" s="205"/>
      <c r="L152" s="210"/>
      <c r="M152" s="211"/>
      <c r="N152" s="212"/>
      <c r="O152" s="212"/>
      <c r="P152" s="213">
        <f>SUM(P153:P154)</f>
        <v>0</v>
      </c>
      <c r="Q152" s="212"/>
      <c r="R152" s="213">
        <f>SUM(R153:R154)</f>
        <v>0.0132</v>
      </c>
      <c r="S152" s="212"/>
      <c r="T152" s="214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5" t="s">
        <v>135</v>
      </c>
      <c r="AT152" s="216" t="s">
        <v>77</v>
      </c>
      <c r="AU152" s="216" t="s">
        <v>21</v>
      </c>
      <c r="AY152" s="215" t="s">
        <v>128</v>
      </c>
      <c r="BK152" s="217">
        <f>SUM(BK153:BK154)</f>
        <v>0</v>
      </c>
    </row>
    <row r="153" s="2" customFormat="1" ht="16.5" customHeight="1">
      <c r="A153" s="40"/>
      <c r="B153" s="41"/>
      <c r="C153" s="220" t="s">
        <v>454</v>
      </c>
      <c r="D153" s="220" t="s">
        <v>131</v>
      </c>
      <c r="E153" s="221" t="s">
        <v>831</v>
      </c>
      <c r="F153" s="222" t="s">
        <v>832</v>
      </c>
      <c r="G153" s="223" t="s">
        <v>133</v>
      </c>
      <c r="H153" s="224">
        <v>36</v>
      </c>
      <c r="I153" s="225"/>
      <c r="J153" s="226">
        <f>ROUND(I153*H153,2)</f>
        <v>0</v>
      </c>
      <c r="K153" s="222" t="s">
        <v>147</v>
      </c>
      <c r="L153" s="46"/>
      <c r="M153" s="227" t="s">
        <v>32</v>
      </c>
      <c r="N153" s="228" t="s">
        <v>50</v>
      </c>
      <c r="O153" s="86"/>
      <c r="P153" s="229">
        <f>O153*H153</f>
        <v>0</v>
      </c>
      <c r="Q153" s="229">
        <v>0.00025000000000000001</v>
      </c>
      <c r="R153" s="229">
        <f>Q153*H153</f>
        <v>0.0090000000000000011</v>
      </c>
      <c r="S153" s="229">
        <v>0</v>
      </c>
      <c r="T153" s="230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1" t="s">
        <v>229</v>
      </c>
      <c r="AT153" s="231" t="s">
        <v>131</v>
      </c>
      <c r="AU153" s="231" t="s">
        <v>135</v>
      </c>
      <c r="AY153" s="18" t="s">
        <v>128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135</v>
      </c>
      <c r="BK153" s="232">
        <f>ROUND(I153*H153,2)</f>
        <v>0</v>
      </c>
      <c r="BL153" s="18" t="s">
        <v>229</v>
      </c>
      <c r="BM153" s="231" t="s">
        <v>833</v>
      </c>
    </row>
    <row r="154" s="2" customFormat="1" ht="16.5" customHeight="1">
      <c r="A154" s="40"/>
      <c r="B154" s="41"/>
      <c r="C154" s="220" t="s">
        <v>458</v>
      </c>
      <c r="D154" s="220" t="s">
        <v>131</v>
      </c>
      <c r="E154" s="221" t="s">
        <v>834</v>
      </c>
      <c r="F154" s="222" t="s">
        <v>835</v>
      </c>
      <c r="G154" s="223" t="s">
        <v>133</v>
      </c>
      <c r="H154" s="224">
        <v>12</v>
      </c>
      <c r="I154" s="225"/>
      <c r="J154" s="226">
        <f>ROUND(I154*H154,2)</f>
        <v>0</v>
      </c>
      <c r="K154" s="222" t="s">
        <v>147</v>
      </c>
      <c r="L154" s="46"/>
      <c r="M154" s="227" t="s">
        <v>32</v>
      </c>
      <c r="N154" s="228" t="s">
        <v>50</v>
      </c>
      <c r="O154" s="86"/>
      <c r="P154" s="229">
        <f>O154*H154</f>
        <v>0</v>
      </c>
      <c r="Q154" s="229">
        <v>0.00035</v>
      </c>
      <c r="R154" s="229">
        <f>Q154*H154</f>
        <v>0.0041999999999999997</v>
      </c>
      <c r="S154" s="229">
        <v>0</v>
      </c>
      <c r="T154" s="230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1" t="s">
        <v>229</v>
      </c>
      <c r="AT154" s="231" t="s">
        <v>131</v>
      </c>
      <c r="AU154" s="231" t="s">
        <v>135</v>
      </c>
      <c r="AY154" s="18" t="s">
        <v>128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135</v>
      </c>
      <c r="BK154" s="232">
        <f>ROUND(I154*H154,2)</f>
        <v>0</v>
      </c>
      <c r="BL154" s="18" t="s">
        <v>229</v>
      </c>
      <c r="BM154" s="231" t="s">
        <v>836</v>
      </c>
    </row>
    <row r="155" s="12" customFormat="1" ht="25.92" customHeight="1">
      <c r="A155" s="12"/>
      <c r="B155" s="204"/>
      <c r="C155" s="205"/>
      <c r="D155" s="206" t="s">
        <v>77</v>
      </c>
      <c r="E155" s="207" t="s">
        <v>837</v>
      </c>
      <c r="F155" s="207" t="s">
        <v>838</v>
      </c>
      <c r="G155" s="205"/>
      <c r="H155" s="205"/>
      <c r="I155" s="208"/>
      <c r="J155" s="209">
        <f>BK155</f>
        <v>0</v>
      </c>
      <c r="K155" s="205"/>
      <c r="L155" s="210"/>
      <c r="M155" s="211"/>
      <c r="N155" s="212"/>
      <c r="O155" s="212"/>
      <c r="P155" s="213">
        <f>P156</f>
        <v>0</v>
      </c>
      <c r="Q155" s="212"/>
      <c r="R155" s="213">
        <f>R156</f>
        <v>0</v>
      </c>
      <c r="S155" s="212"/>
      <c r="T155" s="214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5" t="s">
        <v>155</v>
      </c>
      <c r="AT155" s="216" t="s">
        <v>77</v>
      </c>
      <c r="AU155" s="216" t="s">
        <v>78</v>
      </c>
      <c r="AY155" s="215" t="s">
        <v>128</v>
      </c>
      <c r="BK155" s="217">
        <f>BK156</f>
        <v>0</v>
      </c>
    </row>
    <row r="156" s="2" customFormat="1" ht="24" customHeight="1">
      <c r="A156" s="40"/>
      <c r="B156" s="41"/>
      <c r="C156" s="220" t="s">
        <v>462</v>
      </c>
      <c r="D156" s="220" t="s">
        <v>131</v>
      </c>
      <c r="E156" s="221" t="s">
        <v>839</v>
      </c>
      <c r="F156" s="222" t="s">
        <v>840</v>
      </c>
      <c r="G156" s="223" t="s">
        <v>141</v>
      </c>
      <c r="H156" s="224">
        <v>12</v>
      </c>
      <c r="I156" s="225"/>
      <c r="J156" s="226">
        <f>ROUND(I156*H156,2)</f>
        <v>0</v>
      </c>
      <c r="K156" s="222" t="s">
        <v>147</v>
      </c>
      <c r="L156" s="46"/>
      <c r="M156" s="233" t="s">
        <v>32</v>
      </c>
      <c r="N156" s="234" t="s">
        <v>50</v>
      </c>
      <c r="O156" s="235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1" t="s">
        <v>841</v>
      </c>
      <c r="AT156" s="231" t="s">
        <v>131</v>
      </c>
      <c r="AU156" s="231" t="s">
        <v>21</v>
      </c>
      <c r="AY156" s="18" t="s">
        <v>128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135</v>
      </c>
      <c r="BK156" s="232">
        <f>ROUND(I156*H156,2)</f>
        <v>0</v>
      </c>
      <c r="BL156" s="18" t="s">
        <v>841</v>
      </c>
      <c r="BM156" s="231" t="s">
        <v>842</v>
      </c>
    </row>
    <row r="157" s="2" customFormat="1" ht="6.96" customHeight="1">
      <c r="A157" s="40"/>
      <c r="B157" s="61"/>
      <c r="C157" s="62"/>
      <c r="D157" s="62"/>
      <c r="E157" s="62"/>
      <c r="F157" s="62"/>
      <c r="G157" s="62"/>
      <c r="H157" s="62"/>
      <c r="I157" s="169"/>
      <c r="J157" s="62"/>
      <c r="K157" s="62"/>
      <c r="L157" s="46"/>
      <c r="M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</row>
  </sheetData>
  <sheetProtection sheet="1" autoFilter="0" formatColumns="0" formatRows="0" objects="1" scenarios="1" spinCount="100000" saltValue="CPjZ1l+VES+10mDziXp84UY1C4NVx4YmzXX0lcKQ3b4ovD4kzIc86qkN1hk+KNrB8PhI1dkFBVJgM9sS6KwccA==" hashValue="SrgEYlBN0rfRTf4G3MZ2f8f7RXaNllkT3jhGVSyt4mE2PCo3Os1n3V3Zicd1kxInedRZmyCLIhFaGC2nfhbmxw==" algorithmName="SHA-512" password="CC35"/>
  <autoFilter ref="C86:K15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21</v>
      </c>
    </row>
    <row r="4" s="1" customFormat="1" ht="24.96" customHeight="1">
      <c r="B4" s="21"/>
      <c r="D4" s="133" t="s">
        <v>102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238" t="str">
        <f>'Rekapitulace stavby'!K6</f>
        <v>Výměna umakartových bytových jader v byt.domech Volgogradská 2372/159</v>
      </c>
      <c r="F7" s="135"/>
      <c r="G7" s="135"/>
      <c r="H7" s="135"/>
      <c r="I7" s="129"/>
      <c r="L7" s="21"/>
    </row>
    <row r="8" s="2" customFormat="1" ht="12" customHeight="1">
      <c r="A8" s="40"/>
      <c r="B8" s="46"/>
      <c r="C8" s="40"/>
      <c r="D8" s="135" t="s">
        <v>159</v>
      </c>
      <c r="E8" s="40"/>
      <c r="F8" s="40"/>
      <c r="G8" s="40"/>
      <c r="H8" s="40"/>
      <c r="I8" s="136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843</v>
      </c>
      <c r="F9" s="40"/>
      <c r="G9" s="40"/>
      <c r="H9" s="40"/>
      <c r="I9" s="136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6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40" t="s">
        <v>20</v>
      </c>
      <c r="J11" s="139" t="s">
        <v>32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40" t="s">
        <v>24</v>
      </c>
      <c r="J12" s="141" t="str">
        <f>'Rekapitulace stavby'!AN8</f>
        <v>1. 5. 2019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6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30</v>
      </c>
      <c r="E14" s="40"/>
      <c r="F14" s="40"/>
      <c r="G14" s="40"/>
      <c r="H14" s="40"/>
      <c r="I14" s="140" t="s">
        <v>31</v>
      </c>
      <c r="J14" s="139" t="s">
        <v>32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33</v>
      </c>
      <c r="F15" s="40"/>
      <c r="G15" s="40"/>
      <c r="H15" s="40"/>
      <c r="I15" s="140" t="s">
        <v>34</v>
      </c>
      <c r="J15" s="139" t="s">
        <v>32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6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35</v>
      </c>
      <c r="E17" s="40"/>
      <c r="F17" s="40"/>
      <c r="G17" s="40"/>
      <c r="H17" s="40"/>
      <c r="I17" s="140" t="s">
        <v>31</v>
      </c>
      <c r="J17" s="34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9"/>
      <c r="G18" s="139"/>
      <c r="H18" s="139"/>
      <c r="I18" s="140" t="s">
        <v>34</v>
      </c>
      <c r="J18" s="34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6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37</v>
      </c>
      <c r="E20" s="40"/>
      <c r="F20" s="40"/>
      <c r="G20" s="40"/>
      <c r="H20" s="40"/>
      <c r="I20" s="140" t="s">
        <v>31</v>
      </c>
      <c r="J20" s="139" t="s">
        <v>38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39</v>
      </c>
      <c r="F21" s="40"/>
      <c r="G21" s="40"/>
      <c r="H21" s="40"/>
      <c r="I21" s="140" t="s">
        <v>34</v>
      </c>
      <c r="J21" s="139" t="s">
        <v>32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6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41</v>
      </c>
      <c r="E23" s="40"/>
      <c r="F23" s="40"/>
      <c r="G23" s="40"/>
      <c r="H23" s="40"/>
      <c r="I23" s="140" t="s">
        <v>31</v>
      </c>
      <c r="J23" s="139" t="s">
        <v>38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39</v>
      </c>
      <c r="F24" s="40"/>
      <c r="G24" s="40"/>
      <c r="H24" s="40"/>
      <c r="I24" s="140" t="s">
        <v>34</v>
      </c>
      <c r="J24" s="139" t="s">
        <v>32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6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42</v>
      </c>
      <c r="E26" s="40"/>
      <c r="F26" s="40"/>
      <c r="G26" s="40"/>
      <c r="H26" s="40"/>
      <c r="I26" s="136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5"/>
      <c r="B27" s="146"/>
      <c r="C27" s="145"/>
      <c r="D27" s="145"/>
      <c r="E27" s="147" t="s">
        <v>32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6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44</v>
      </c>
      <c r="E30" s="40"/>
      <c r="F30" s="40"/>
      <c r="G30" s="40"/>
      <c r="H30" s="40"/>
      <c r="I30" s="136"/>
      <c r="J30" s="153">
        <f>ROUND(J89,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46</v>
      </c>
      <c r="G32" s="40"/>
      <c r="H32" s="40"/>
      <c r="I32" s="155" t="s">
        <v>45</v>
      </c>
      <c r="J32" s="154" t="s">
        <v>47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6" t="s">
        <v>48</v>
      </c>
      <c r="E33" s="135" t="s">
        <v>49</v>
      </c>
      <c r="F33" s="157">
        <f>ROUND((SUM(BE89:BE137)),  2)</f>
        <v>0</v>
      </c>
      <c r="G33" s="40"/>
      <c r="H33" s="40"/>
      <c r="I33" s="158">
        <v>0.20999999999999999</v>
      </c>
      <c r="J33" s="157">
        <f>ROUND(((SUM(BE89:BE137))*I33),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50</v>
      </c>
      <c r="F34" s="157">
        <f>ROUND((SUM(BF89:BF137)),  2)</f>
        <v>0</v>
      </c>
      <c r="G34" s="40"/>
      <c r="H34" s="40"/>
      <c r="I34" s="158">
        <v>0.14999999999999999</v>
      </c>
      <c r="J34" s="157">
        <f>ROUND(((SUM(BF89:BF137))*I34),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51</v>
      </c>
      <c r="F35" s="157">
        <f>ROUND((SUM(BG89:BG137)),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52</v>
      </c>
      <c r="F36" s="157">
        <f>ROUND((SUM(BH89:BH137)),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53</v>
      </c>
      <c r="F37" s="157">
        <f>ROUND((SUM(BI89:BI137)),  2)</f>
        <v>0</v>
      </c>
      <c r="G37" s="40"/>
      <c r="H37" s="40"/>
      <c r="I37" s="158">
        <v>0</v>
      </c>
      <c r="J37" s="157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6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54</v>
      </c>
      <c r="E39" s="161"/>
      <c r="F39" s="161"/>
      <c r="G39" s="162" t="s">
        <v>55</v>
      </c>
      <c r="H39" s="163" t="s">
        <v>56</v>
      </c>
      <c r="I39" s="164"/>
      <c r="J39" s="165">
        <f>SUM(J30:J37)</f>
        <v>0</v>
      </c>
      <c r="K39" s="166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136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6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6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39" t="str">
        <f>E7</f>
        <v>Výměna umakartových bytových jader v byt.domech Volgogradská 2372/159</v>
      </c>
      <c r="F48" s="33"/>
      <c r="G48" s="33"/>
      <c r="H48" s="33"/>
      <c r="I48" s="136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159</v>
      </c>
      <c r="D49" s="42"/>
      <c r="E49" s="42"/>
      <c r="F49" s="42"/>
      <c r="G49" s="42"/>
      <c r="H49" s="42"/>
      <c r="I49" s="136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D.1.4.2 - Technika prostředí staveb - Plynoinstalace </v>
      </c>
      <c r="F50" s="42"/>
      <c r="G50" s="42"/>
      <c r="H50" s="42"/>
      <c r="I50" s="136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6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Ostrava-Zábřeh </v>
      </c>
      <c r="G52" s="42"/>
      <c r="H52" s="42"/>
      <c r="I52" s="140" t="s">
        <v>24</v>
      </c>
      <c r="J52" s="74" t="str">
        <f>IF(J12="","",J12)</f>
        <v>1. 5. 2019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6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SMO,Městský obvod Ostrava-Jih </v>
      </c>
      <c r="G54" s="42"/>
      <c r="H54" s="42"/>
      <c r="I54" s="140" t="s">
        <v>37</v>
      </c>
      <c r="J54" s="38" t="str">
        <f>E21</f>
        <v xml:space="preserve">Lenka Jerakasová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140" t="s">
        <v>41</v>
      </c>
      <c r="J55" s="38" t="str">
        <f>E24</f>
        <v xml:space="preserve">Lenka Jerakasová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6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104</v>
      </c>
      <c r="D57" s="174"/>
      <c r="E57" s="174"/>
      <c r="F57" s="174"/>
      <c r="G57" s="174"/>
      <c r="H57" s="174"/>
      <c r="I57" s="175"/>
      <c r="J57" s="176" t="s">
        <v>105</v>
      </c>
      <c r="K57" s="174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6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76</v>
      </c>
      <c r="D59" s="42"/>
      <c r="E59" s="42"/>
      <c r="F59" s="42"/>
      <c r="G59" s="42"/>
      <c r="H59" s="42"/>
      <c r="I59" s="136"/>
      <c r="J59" s="104">
        <f>J89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78"/>
      <c r="C60" s="179"/>
      <c r="D60" s="180" t="s">
        <v>161</v>
      </c>
      <c r="E60" s="181"/>
      <c r="F60" s="181"/>
      <c r="G60" s="181"/>
      <c r="H60" s="181"/>
      <c r="I60" s="182"/>
      <c r="J60" s="183">
        <f>J90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164</v>
      </c>
      <c r="E61" s="188"/>
      <c r="F61" s="188"/>
      <c r="G61" s="188"/>
      <c r="H61" s="188"/>
      <c r="I61" s="189"/>
      <c r="J61" s="190">
        <f>J91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165</v>
      </c>
      <c r="E62" s="188"/>
      <c r="F62" s="188"/>
      <c r="G62" s="188"/>
      <c r="H62" s="188"/>
      <c r="I62" s="189"/>
      <c r="J62" s="190">
        <f>J94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78"/>
      <c r="C63" s="179"/>
      <c r="D63" s="180" t="s">
        <v>167</v>
      </c>
      <c r="E63" s="181"/>
      <c r="F63" s="181"/>
      <c r="G63" s="181"/>
      <c r="H63" s="181"/>
      <c r="I63" s="182"/>
      <c r="J63" s="183">
        <f>J100</f>
        <v>0</v>
      </c>
      <c r="K63" s="179"/>
      <c r="L63" s="18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85"/>
      <c r="C64" s="186"/>
      <c r="D64" s="187" t="s">
        <v>844</v>
      </c>
      <c r="E64" s="188"/>
      <c r="F64" s="188"/>
      <c r="G64" s="188"/>
      <c r="H64" s="188"/>
      <c r="I64" s="189"/>
      <c r="J64" s="190">
        <f>J101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652</v>
      </c>
      <c r="E65" s="188"/>
      <c r="F65" s="188"/>
      <c r="G65" s="188"/>
      <c r="H65" s="188"/>
      <c r="I65" s="189"/>
      <c r="J65" s="190">
        <f>J126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176</v>
      </c>
      <c r="E66" s="188"/>
      <c r="F66" s="188"/>
      <c r="G66" s="188"/>
      <c r="H66" s="188"/>
      <c r="I66" s="189"/>
      <c r="J66" s="190">
        <f>J131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8"/>
      <c r="C67" s="179"/>
      <c r="D67" s="180" t="s">
        <v>845</v>
      </c>
      <c r="E67" s="181"/>
      <c r="F67" s="181"/>
      <c r="G67" s="181"/>
      <c r="H67" s="181"/>
      <c r="I67" s="182"/>
      <c r="J67" s="183">
        <f>J133</f>
        <v>0</v>
      </c>
      <c r="K67" s="179"/>
      <c r="L67" s="18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5"/>
      <c r="C68" s="186"/>
      <c r="D68" s="187" t="s">
        <v>846</v>
      </c>
      <c r="E68" s="188"/>
      <c r="F68" s="188"/>
      <c r="G68" s="188"/>
      <c r="H68" s="188"/>
      <c r="I68" s="189"/>
      <c r="J68" s="190">
        <f>J134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8"/>
      <c r="C69" s="179"/>
      <c r="D69" s="180" t="s">
        <v>654</v>
      </c>
      <c r="E69" s="181"/>
      <c r="F69" s="181"/>
      <c r="G69" s="181"/>
      <c r="H69" s="181"/>
      <c r="I69" s="182"/>
      <c r="J69" s="183">
        <f>J136</f>
        <v>0</v>
      </c>
      <c r="K69" s="179"/>
      <c r="L69" s="18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136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169"/>
      <c r="J71" s="62"/>
      <c r="K71" s="6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172"/>
      <c r="J75" s="64"/>
      <c r="K75" s="64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4" t="s">
        <v>112</v>
      </c>
      <c r="D76" s="42"/>
      <c r="E76" s="42"/>
      <c r="F76" s="42"/>
      <c r="G76" s="42"/>
      <c r="H76" s="42"/>
      <c r="I76" s="136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36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16</v>
      </c>
      <c r="D78" s="42"/>
      <c r="E78" s="42"/>
      <c r="F78" s="42"/>
      <c r="G78" s="42"/>
      <c r="H78" s="42"/>
      <c r="I78" s="136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239" t="str">
        <f>E7</f>
        <v>Výměna umakartových bytových jader v byt.domech Volgogradská 2372/159</v>
      </c>
      <c r="F79" s="33"/>
      <c r="G79" s="33"/>
      <c r="H79" s="33"/>
      <c r="I79" s="136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159</v>
      </c>
      <c r="D80" s="42"/>
      <c r="E80" s="42"/>
      <c r="F80" s="42"/>
      <c r="G80" s="42"/>
      <c r="H80" s="42"/>
      <c r="I80" s="136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 xml:space="preserve">D.1.4.2 - Technika prostředí staveb - Plynoinstalace </v>
      </c>
      <c r="F81" s="42"/>
      <c r="G81" s="42"/>
      <c r="H81" s="42"/>
      <c r="I81" s="136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136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22</v>
      </c>
      <c r="D83" s="42"/>
      <c r="E83" s="42"/>
      <c r="F83" s="28" t="str">
        <f>F12</f>
        <v xml:space="preserve">Ostrava-Zábřeh </v>
      </c>
      <c r="G83" s="42"/>
      <c r="H83" s="42"/>
      <c r="I83" s="140" t="s">
        <v>24</v>
      </c>
      <c r="J83" s="74" t="str">
        <f>IF(J12="","",J12)</f>
        <v>1. 5. 2019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136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30</v>
      </c>
      <c r="D85" s="42"/>
      <c r="E85" s="42"/>
      <c r="F85" s="28" t="str">
        <f>E15</f>
        <v xml:space="preserve">SMO,Městský obvod Ostrava-Jih </v>
      </c>
      <c r="G85" s="42"/>
      <c r="H85" s="42"/>
      <c r="I85" s="140" t="s">
        <v>37</v>
      </c>
      <c r="J85" s="38" t="str">
        <f>E21</f>
        <v xml:space="preserve">Lenka Jerakasová 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3" t="s">
        <v>35</v>
      </c>
      <c r="D86" s="42"/>
      <c r="E86" s="42"/>
      <c r="F86" s="28" t="str">
        <f>IF(E18="","",E18)</f>
        <v>Vyplň údaj</v>
      </c>
      <c r="G86" s="42"/>
      <c r="H86" s="42"/>
      <c r="I86" s="140" t="s">
        <v>41</v>
      </c>
      <c r="J86" s="38" t="str">
        <f>E24</f>
        <v xml:space="preserve">Lenka Jerakasová </v>
      </c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136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92"/>
      <c r="B88" s="193"/>
      <c r="C88" s="194" t="s">
        <v>113</v>
      </c>
      <c r="D88" s="195" t="s">
        <v>63</v>
      </c>
      <c r="E88" s="195" t="s">
        <v>59</v>
      </c>
      <c r="F88" s="195" t="s">
        <v>60</v>
      </c>
      <c r="G88" s="195" t="s">
        <v>114</v>
      </c>
      <c r="H88" s="195" t="s">
        <v>115</v>
      </c>
      <c r="I88" s="196" t="s">
        <v>116</v>
      </c>
      <c r="J88" s="195" t="s">
        <v>105</v>
      </c>
      <c r="K88" s="197" t="s">
        <v>117</v>
      </c>
      <c r="L88" s="198"/>
      <c r="M88" s="94" t="s">
        <v>32</v>
      </c>
      <c r="N88" s="95" t="s">
        <v>48</v>
      </c>
      <c r="O88" s="95" t="s">
        <v>118</v>
      </c>
      <c r="P88" s="95" t="s">
        <v>119</v>
      </c>
      <c r="Q88" s="95" t="s">
        <v>120</v>
      </c>
      <c r="R88" s="95" t="s">
        <v>121</v>
      </c>
      <c r="S88" s="95" t="s">
        <v>122</v>
      </c>
      <c r="T88" s="96" t="s">
        <v>123</v>
      </c>
      <c r="U88" s="192"/>
      <c r="V88" s="192"/>
      <c r="W88" s="192"/>
      <c r="X88" s="192"/>
      <c r="Y88" s="192"/>
      <c r="Z88" s="192"/>
      <c r="AA88" s="192"/>
      <c r="AB88" s="192"/>
      <c r="AC88" s="192"/>
      <c r="AD88" s="192"/>
      <c r="AE88" s="192"/>
    </row>
    <row r="89" s="2" customFormat="1" ht="22.8" customHeight="1">
      <c r="A89" s="40"/>
      <c r="B89" s="41"/>
      <c r="C89" s="101" t="s">
        <v>124</v>
      </c>
      <c r="D89" s="42"/>
      <c r="E89" s="42"/>
      <c r="F89" s="42"/>
      <c r="G89" s="42"/>
      <c r="H89" s="42"/>
      <c r="I89" s="136"/>
      <c r="J89" s="199">
        <f>BK89</f>
        <v>0</v>
      </c>
      <c r="K89" s="42"/>
      <c r="L89" s="46"/>
      <c r="M89" s="97"/>
      <c r="N89" s="200"/>
      <c r="O89" s="98"/>
      <c r="P89" s="201">
        <f>P90+P100+P133+P136</f>
        <v>0</v>
      </c>
      <c r="Q89" s="98"/>
      <c r="R89" s="201">
        <f>R90+R100+R133+R136</f>
        <v>0.27353200000000005</v>
      </c>
      <c r="S89" s="98"/>
      <c r="T89" s="202">
        <f>T90+T100+T133+T136</f>
        <v>1.31982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8" t="s">
        <v>77</v>
      </c>
      <c r="AU89" s="18" t="s">
        <v>106</v>
      </c>
      <c r="BK89" s="203">
        <f>BK90+BK100+BK133+BK136</f>
        <v>0</v>
      </c>
    </row>
    <row r="90" s="12" customFormat="1" ht="25.92" customHeight="1">
      <c r="A90" s="12"/>
      <c r="B90" s="204"/>
      <c r="C90" s="205"/>
      <c r="D90" s="206" t="s">
        <v>77</v>
      </c>
      <c r="E90" s="207" t="s">
        <v>178</v>
      </c>
      <c r="F90" s="207" t="s">
        <v>179</v>
      </c>
      <c r="G90" s="205"/>
      <c r="H90" s="205"/>
      <c r="I90" s="208"/>
      <c r="J90" s="209">
        <f>BK90</f>
        <v>0</v>
      </c>
      <c r="K90" s="205"/>
      <c r="L90" s="210"/>
      <c r="M90" s="211"/>
      <c r="N90" s="212"/>
      <c r="O90" s="212"/>
      <c r="P90" s="213">
        <f>P91+P94</f>
        <v>0</v>
      </c>
      <c r="Q90" s="212"/>
      <c r="R90" s="213">
        <f>R91+R94</f>
        <v>0</v>
      </c>
      <c r="S90" s="212"/>
      <c r="T90" s="214">
        <f>T91+T94</f>
        <v>0.025000000000000001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5" t="s">
        <v>21</v>
      </c>
      <c r="AT90" s="216" t="s">
        <v>77</v>
      </c>
      <c r="AU90" s="216" t="s">
        <v>78</v>
      </c>
      <c r="AY90" s="215" t="s">
        <v>128</v>
      </c>
      <c r="BK90" s="217">
        <f>BK91+BK94</f>
        <v>0</v>
      </c>
    </row>
    <row r="91" s="12" customFormat="1" ht="22.8" customHeight="1">
      <c r="A91" s="12"/>
      <c r="B91" s="204"/>
      <c r="C91" s="205"/>
      <c r="D91" s="206" t="s">
        <v>77</v>
      </c>
      <c r="E91" s="218" t="s">
        <v>215</v>
      </c>
      <c r="F91" s="218" t="s">
        <v>216</v>
      </c>
      <c r="G91" s="205"/>
      <c r="H91" s="205"/>
      <c r="I91" s="208"/>
      <c r="J91" s="219">
        <f>BK91</f>
        <v>0</v>
      </c>
      <c r="K91" s="205"/>
      <c r="L91" s="210"/>
      <c r="M91" s="211"/>
      <c r="N91" s="212"/>
      <c r="O91" s="212"/>
      <c r="P91" s="213">
        <f>SUM(P92:P93)</f>
        <v>0</v>
      </c>
      <c r="Q91" s="212"/>
      <c r="R91" s="213">
        <f>SUM(R92:R93)</f>
        <v>0</v>
      </c>
      <c r="S91" s="212"/>
      <c r="T91" s="214">
        <f>SUM(T92:T93)</f>
        <v>0.025000000000000001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5" t="s">
        <v>21</v>
      </c>
      <c r="AT91" s="216" t="s">
        <v>77</v>
      </c>
      <c r="AU91" s="216" t="s">
        <v>21</v>
      </c>
      <c r="AY91" s="215" t="s">
        <v>128</v>
      </c>
      <c r="BK91" s="217">
        <f>SUM(BK92:BK93)</f>
        <v>0</v>
      </c>
    </row>
    <row r="92" s="2" customFormat="1" ht="24" customHeight="1">
      <c r="A92" s="40"/>
      <c r="B92" s="41"/>
      <c r="C92" s="220" t="s">
        <v>21</v>
      </c>
      <c r="D92" s="220" t="s">
        <v>131</v>
      </c>
      <c r="E92" s="221" t="s">
        <v>847</v>
      </c>
      <c r="F92" s="222" t="s">
        <v>848</v>
      </c>
      <c r="G92" s="223" t="s">
        <v>133</v>
      </c>
      <c r="H92" s="224">
        <v>1</v>
      </c>
      <c r="I92" s="225"/>
      <c r="J92" s="226">
        <f>ROUND(I92*H92,2)</f>
        <v>0</v>
      </c>
      <c r="K92" s="222" t="s">
        <v>147</v>
      </c>
      <c r="L92" s="46"/>
      <c r="M92" s="227" t="s">
        <v>32</v>
      </c>
      <c r="N92" s="228" t="s">
        <v>50</v>
      </c>
      <c r="O92" s="86"/>
      <c r="P92" s="229">
        <f>O92*H92</f>
        <v>0</v>
      </c>
      <c r="Q92" s="229">
        <v>0</v>
      </c>
      <c r="R92" s="229">
        <f>Q92*H92</f>
        <v>0</v>
      </c>
      <c r="S92" s="229">
        <v>0.0080000000000000002</v>
      </c>
      <c r="T92" s="230">
        <f>S92*H92</f>
        <v>0.0080000000000000002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1" t="s">
        <v>155</v>
      </c>
      <c r="AT92" s="231" t="s">
        <v>131</v>
      </c>
      <c r="AU92" s="231" t="s">
        <v>135</v>
      </c>
      <c r="AY92" s="18" t="s">
        <v>128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18" t="s">
        <v>135</v>
      </c>
      <c r="BK92" s="232">
        <f>ROUND(I92*H92,2)</f>
        <v>0</v>
      </c>
      <c r="BL92" s="18" t="s">
        <v>155</v>
      </c>
      <c r="BM92" s="231" t="s">
        <v>849</v>
      </c>
    </row>
    <row r="93" s="2" customFormat="1" ht="24" customHeight="1">
      <c r="A93" s="40"/>
      <c r="B93" s="41"/>
      <c r="C93" s="220" t="s">
        <v>135</v>
      </c>
      <c r="D93" s="220" t="s">
        <v>131</v>
      </c>
      <c r="E93" s="221" t="s">
        <v>850</v>
      </c>
      <c r="F93" s="222" t="s">
        <v>851</v>
      </c>
      <c r="G93" s="223" t="s">
        <v>133</v>
      </c>
      <c r="H93" s="224">
        <v>1</v>
      </c>
      <c r="I93" s="225"/>
      <c r="J93" s="226">
        <f>ROUND(I93*H93,2)</f>
        <v>0</v>
      </c>
      <c r="K93" s="222" t="s">
        <v>147</v>
      </c>
      <c r="L93" s="46"/>
      <c r="M93" s="227" t="s">
        <v>32</v>
      </c>
      <c r="N93" s="228" t="s">
        <v>50</v>
      </c>
      <c r="O93" s="86"/>
      <c r="P93" s="229">
        <f>O93*H93</f>
        <v>0</v>
      </c>
      <c r="Q93" s="229">
        <v>0</v>
      </c>
      <c r="R93" s="229">
        <f>Q93*H93</f>
        <v>0</v>
      </c>
      <c r="S93" s="229">
        <v>0.017000000000000001</v>
      </c>
      <c r="T93" s="230">
        <f>S93*H93</f>
        <v>0.017000000000000001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1" t="s">
        <v>155</v>
      </c>
      <c r="AT93" s="231" t="s">
        <v>131</v>
      </c>
      <c r="AU93" s="231" t="s">
        <v>135</v>
      </c>
      <c r="AY93" s="18" t="s">
        <v>128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18" t="s">
        <v>135</v>
      </c>
      <c r="BK93" s="232">
        <f>ROUND(I93*H93,2)</f>
        <v>0</v>
      </c>
      <c r="BL93" s="18" t="s">
        <v>155</v>
      </c>
      <c r="BM93" s="231" t="s">
        <v>852</v>
      </c>
    </row>
    <row r="94" s="12" customFormat="1" ht="22.8" customHeight="1">
      <c r="A94" s="12"/>
      <c r="B94" s="204"/>
      <c r="C94" s="205"/>
      <c r="D94" s="206" t="s">
        <v>77</v>
      </c>
      <c r="E94" s="218" t="s">
        <v>232</v>
      </c>
      <c r="F94" s="218" t="s">
        <v>233</v>
      </c>
      <c r="G94" s="205"/>
      <c r="H94" s="205"/>
      <c r="I94" s="208"/>
      <c r="J94" s="219">
        <f>BK94</f>
        <v>0</v>
      </c>
      <c r="K94" s="205"/>
      <c r="L94" s="210"/>
      <c r="M94" s="211"/>
      <c r="N94" s="212"/>
      <c r="O94" s="212"/>
      <c r="P94" s="213">
        <f>SUM(P95:P99)</f>
        <v>0</v>
      </c>
      <c r="Q94" s="212"/>
      <c r="R94" s="213">
        <f>SUM(R95:R99)</f>
        <v>0</v>
      </c>
      <c r="S94" s="212"/>
      <c r="T94" s="214">
        <f>SUM(T95:T99)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5" t="s">
        <v>21</v>
      </c>
      <c r="AT94" s="216" t="s">
        <v>77</v>
      </c>
      <c r="AU94" s="216" t="s">
        <v>21</v>
      </c>
      <c r="AY94" s="215" t="s">
        <v>128</v>
      </c>
      <c r="BK94" s="217">
        <f>SUM(BK95:BK99)</f>
        <v>0</v>
      </c>
    </row>
    <row r="95" s="2" customFormat="1" ht="24" customHeight="1">
      <c r="A95" s="40"/>
      <c r="B95" s="41"/>
      <c r="C95" s="220" t="s">
        <v>151</v>
      </c>
      <c r="D95" s="220" t="s">
        <v>131</v>
      </c>
      <c r="E95" s="221" t="s">
        <v>655</v>
      </c>
      <c r="F95" s="222" t="s">
        <v>656</v>
      </c>
      <c r="G95" s="223" t="s">
        <v>236</v>
      </c>
      <c r="H95" s="224">
        <v>1.3200000000000001</v>
      </c>
      <c r="I95" s="225"/>
      <c r="J95" s="226">
        <f>ROUND(I95*H95,2)</f>
        <v>0</v>
      </c>
      <c r="K95" s="222" t="s">
        <v>147</v>
      </c>
      <c r="L95" s="46"/>
      <c r="M95" s="227" t="s">
        <v>32</v>
      </c>
      <c r="N95" s="228" t="s">
        <v>50</v>
      </c>
      <c r="O95" s="8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1" t="s">
        <v>155</v>
      </c>
      <c r="AT95" s="231" t="s">
        <v>131</v>
      </c>
      <c r="AU95" s="231" t="s">
        <v>135</v>
      </c>
      <c r="AY95" s="18" t="s">
        <v>128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8" t="s">
        <v>135</v>
      </c>
      <c r="BK95" s="232">
        <f>ROUND(I95*H95,2)</f>
        <v>0</v>
      </c>
      <c r="BL95" s="18" t="s">
        <v>155</v>
      </c>
      <c r="BM95" s="231" t="s">
        <v>853</v>
      </c>
    </row>
    <row r="96" s="2" customFormat="1" ht="16.5" customHeight="1">
      <c r="A96" s="40"/>
      <c r="B96" s="41"/>
      <c r="C96" s="220" t="s">
        <v>155</v>
      </c>
      <c r="D96" s="220" t="s">
        <v>131</v>
      </c>
      <c r="E96" s="221" t="s">
        <v>239</v>
      </c>
      <c r="F96" s="222" t="s">
        <v>240</v>
      </c>
      <c r="G96" s="223" t="s">
        <v>236</v>
      </c>
      <c r="H96" s="224">
        <v>1.3200000000000001</v>
      </c>
      <c r="I96" s="225"/>
      <c r="J96" s="226">
        <f>ROUND(I96*H96,2)</f>
        <v>0</v>
      </c>
      <c r="K96" s="222" t="s">
        <v>658</v>
      </c>
      <c r="L96" s="46"/>
      <c r="M96" s="227" t="s">
        <v>32</v>
      </c>
      <c r="N96" s="228" t="s">
        <v>50</v>
      </c>
      <c r="O96" s="8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1" t="s">
        <v>155</v>
      </c>
      <c r="AT96" s="231" t="s">
        <v>131</v>
      </c>
      <c r="AU96" s="231" t="s">
        <v>135</v>
      </c>
      <c r="AY96" s="18" t="s">
        <v>128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18" t="s">
        <v>135</v>
      </c>
      <c r="BK96" s="232">
        <f>ROUND(I96*H96,2)</f>
        <v>0</v>
      </c>
      <c r="BL96" s="18" t="s">
        <v>155</v>
      </c>
      <c r="BM96" s="231" t="s">
        <v>854</v>
      </c>
    </row>
    <row r="97" s="2" customFormat="1" ht="24" customHeight="1">
      <c r="A97" s="40"/>
      <c r="B97" s="41"/>
      <c r="C97" s="220" t="s">
        <v>127</v>
      </c>
      <c r="D97" s="220" t="s">
        <v>131</v>
      </c>
      <c r="E97" s="221" t="s">
        <v>243</v>
      </c>
      <c r="F97" s="222" t="s">
        <v>244</v>
      </c>
      <c r="G97" s="223" t="s">
        <v>236</v>
      </c>
      <c r="H97" s="224">
        <v>25.079999999999998</v>
      </c>
      <c r="I97" s="225"/>
      <c r="J97" s="226">
        <f>ROUND(I97*H97,2)</f>
        <v>0</v>
      </c>
      <c r="K97" s="222" t="s">
        <v>658</v>
      </c>
      <c r="L97" s="46"/>
      <c r="M97" s="227" t="s">
        <v>32</v>
      </c>
      <c r="N97" s="228" t="s">
        <v>50</v>
      </c>
      <c r="O97" s="8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1" t="s">
        <v>155</v>
      </c>
      <c r="AT97" s="231" t="s">
        <v>131</v>
      </c>
      <c r="AU97" s="231" t="s">
        <v>135</v>
      </c>
      <c r="AY97" s="18" t="s">
        <v>128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135</v>
      </c>
      <c r="BK97" s="232">
        <f>ROUND(I97*H97,2)</f>
        <v>0</v>
      </c>
      <c r="BL97" s="18" t="s">
        <v>155</v>
      </c>
      <c r="BM97" s="231" t="s">
        <v>855</v>
      </c>
    </row>
    <row r="98" s="13" customFormat="1">
      <c r="A98" s="13"/>
      <c r="B98" s="240"/>
      <c r="C98" s="241"/>
      <c r="D98" s="242" t="s">
        <v>193</v>
      </c>
      <c r="E98" s="241"/>
      <c r="F98" s="244" t="s">
        <v>856</v>
      </c>
      <c r="G98" s="241"/>
      <c r="H98" s="245">
        <v>25.079999999999998</v>
      </c>
      <c r="I98" s="246"/>
      <c r="J98" s="241"/>
      <c r="K98" s="241"/>
      <c r="L98" s="247"/>
      <c r="M98" s="248"/>
      <c r="N98" s="249"/>
      <c r="O98" s="249"/>
      <c r="P98" s="249"/>
      <c r="Q98" s="249"/>
      <c r="R98" s="249"/>
      <c r="S98" s="249"/>
      <c r="T98" s="25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1" t="s">
        <v>193</v>
      </c>
      <c r="AU98" s="251" t="s">
        <v>135</v>
      </c>
      <c r="AV98" s="13" t="s">
        <v>135</v>
      </c>
      <c r="AW98" s="13" t="s">
        <v>4</v>
      </c>
      <c r="AX98" s="13" t="s">
        <v>21</v>
      </c>
      <c r="AY98" s="251" t="s">
        <v>128</v>
      </c>
    </row>
    <row r="99" s="2" customFormat="1" ht="16.5" customHeight="1">
      <c r="A99" s="40"/>
      <c r="B99" s="41"/>
      <c r="C99" s="220" t="s">
        <v>184</v>
      </c>
      <c r="D99" s="220" t="s">
        <v>131</v>
      </c>
      <c r="E99" s="221" t="s">
        <v>248</v>
      </c>
      <c r="F99" s="222" t="s">
        <v>249</v>
      </c>
      <c r="G99" s="223" t="s">
        <v>236</v>
      </c>
      <c r="H99" s="224">
        <v>1.3200000000000001</v>
      </c>
      <c r="I99" s="225"/>
      <c r="J99" s="226">
        <f>ROUND(I99*H99,2)</f>
        <v>0</v>
      </c>
      <c r="K99" s="222" t="s">
        <v>658</v>
      </c>
      <c r="L99" s="46"/>
      <c r="M99" s="227" t="s">
        <v>32</v>
      </c>
      <c r="N99" s="228" t="s">
        <v>50</v>
      </c>
      <c r="O99" s="8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1" t="s">
        <v>155</v>
      </c>
      <c r="AT99" s="231" t="s">
        <v>131</v>
      </c>
      <c r="AU99" s="231" t="s">
        <v>135</v>
      </c>
      <c r="AY99" s="18" t="s">
        <v>128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8" t="s">
        <v>135</v>
      </c>
      <c r="BK99" s="232">
        <f>ROUND(I99*H99,2)</f>
        <v>0</v>
      </c>
      <c r="BL99" s="18" t="s">
        <v>155</v>
      </c>
      <c r="BM99" s="231" t="s">
        <v>857</v>
      </c>
    </row>
    <row r="100" s="12" customFormat="1" ht="25.92" customHeight="1">
      <c r="A100" s="12"/>
      <c r="B100" s="204"/>
      <c r="C100" s="205"/>
      <c r="D100" s="206" t="s">
        <v>77</v>
      </c>
      <c r="E100" s="207" t="s">
        <v>257</v>
      </c>
      <c r="F100" s="207" t="s">
        <v>258</v>
      </c>
      <c r="G100" s="205"/>
      <c r="H100" s="205"/>
      <c r="I100" s="208"/>
      <c r="J100" s="209">
        <f>BK100</f>
        <v>0</v>
      </c>
      <c r="K100" s="205"/>
      <c r="L100" s="210"/>
      <c r="M100" s="211"/>
      <c r="N100" s="212"/>
      <c r="O100" s="212"/>
      <c r="P100" s="213">
        <f>P101+P126+P131</f>
        <v>0</v>
      </c>
      <c r="Q100" s="212"/>
      <c r="R100" s="213">
        <f>R101+R126+R131</f>
        <v>0.27353200000000005</v>
      </c>
      <c r="S100" s="212"/>
      <c r="T100" s="214">
        <f>T101+T126+T131</f>
        <v>1.2948200000000001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5" t="s">
        <v>135</v>
      </c>
      <c r="AT100" s="216" t="s">
        <v>77</v>
      </c>
      <c r="AU100" s="216" t="s">
        <v>78</v>
      </c>
      <c r="AY100" s="215" t="s">
        <v>128</v>
      </c>
      <c r="BK100" s="217">
        <f>BK101+BK126+BK131</f>
        <v>0</v>
      </c>
    </row>
    <row r="101" s="12" customFormat="1" ht="22.8" customHeight="1">
      <c r="A101" s="12"/>
      <c r="B101" s="204"/>
      <c r="C101" s="205"/>
      <c r="D101" s="206" t="s">
        <v>77</v>
      </c>
      <c r="E101" s="218" t="s">
        <v>858</v>
      </c>
      <c r="F101" s="218" t="s">
        <v>859</v>
      </c>
      <c r="G101" s="205"/>
      <c r="H101" s="205"/>
      <c r="I101" s="208"/>
      <c r="J101" s="219">
        <f>BK101</f>
        <v>0</v>
      </c>
      <c r="K101" s="205"/>
      <c r="L101" s="210"/>
      <c r="M101" s="211"/>
      <c r="N101" s="212"/>
      <c r="O101" s="212"/>
      <c r="P101" s="213">
        <f>SUM(P102:P125)</f>
        <v>0</v>
      </c>
      <c r="Q101" s="212"/>
      <c r="R101" s="213">
        <f>SUM(R102:R125)</f>
        <v>0.24611200000000005</v>
      </c>
      <c r="S101" s="212"/>
      <c r="T101" s="214">
        <f>SUM(T102:T125)</f>
        <v>0.49082000000000003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5" t="s">
        <v>135</v>
      </c>
      <c r="AT101" s="216" t="s">
        <v>77</v>
      </c>
      <c r="AU101" s="216" t="s">
        <v>21</v>
      </c>
      <c r="AY101" s="215" t="s">
        <v>128</v>
      </c>
      <c r="BK101" s="217">
        <f>SUM(BK102:BK125)</f>
        <v>0</v>
      </c>
    </row>
    <row r="102" s="2" customFormat="1" ht="16.5" customHeight="1">
      <c r="A102" s="40"/>
      <c r="B102" s="41"/>
      <c r="C102" s="220" t="s">
        <v>223</v>
      </c>
      <c r="D102" s="220" t="s">
        <v>131</v>
      </c>
      <c r="E102" s="221" t="s">
        <v>860</v>
      </c>
      <c r="F102" s="222" t="s">
        <v>861</v>
      </c>
      <c r="G102" s="223" t="s">
        <v>317</v>
      </c>
      <c r="H102" s="224">
        <v>70</v>
      </c>
      <c r="I102" s="225"/>
      <c r="J102" s="226">
        <f>ROUND(I102*H102,2)</f>
        <v>0</v>
      </c>
      <c r="K102" s="222" t="s">
        <v>147</v>
      </c>
      <c r="L102" s="46"/>
      <c r="M102" s="227" t="s">
        <v>32</v>
      </c>
      <c r="N102" s="228" t="s">
        <v>50</v>
      </c>
      <c r="O102" s="86"/>
      <c r="P102" s="229">
        <f>O102*H102</f>
        <v>0</v>
      </c>
      <c r="Q102" s="229">
        <v>0.00011</v>
      </c>
      <c r="R102" s="229">
        <f>Q102*H102</f>
        <v>0.0077000000000000002</v>
      </c>
      <c r="S102" s="229">
        <v>0.00215</v>
      </c>
      <c r="T102" s="230">
        <f>S102*H102</f>
        <v>0.1505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229</v>
      </c>
      <c r="AT102" s="231" t="s">
        <v>131</v>
      </c>
      <c r="AU102" s="231" t="s">
        <v>135</v>
      </c>
      <c r="AY102" s="18" t="s">
        <v>128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8" t="s">
        <v>135</v>
      </c>
      <c r="BK102" s="232">
        <f>ROUND(I102*H102,2)</f>
        <v>0</v>
      </c>
      <c r="BL102" s="18" t="s">
        <v>229</v>
      </c>
      <c r="BM102" s="231" t="s">
        <v>862</v>
      </c>
    </row>
    <row r="103" s="2" customFormat="1" ht="16.5" customHeight="1">
      <c r="A103" s="40"/>
      <c r="B103" s="41"/>
      <c r="C103" s="220" t="s">
        <v>213</v>
      </c>
      <c r="D103" s="220" t="s">
        <v>131</v>
      </c>
      <c r="E103" s="221" t="s">
        <v>863</v>
      </c>
      <c r="F103" s="222" t="s">
        <v>864</v>
      </c>
      <c r="G103" s="223" t="s">
        <v>317</v>
      </c>
      <c r="H103" s="224">
        <v>64</v>
      </c>
      <c r="I103" s="225"/>
      <c r="J103" s="226">
        <f>ROUND(I103*H103,2)</f>
        <v>0</v>
      </c>
      <c r="K103" s="222" t="s">
        <v>147</v>
      </c>
      <c r="L103" s="46"/>
      <c r="M103" s="227" t="s">
        <v>32</v>
      </c>
      <c r="N103" s="228" t="s">
        <v>50</v>
      </c>
      <c r="O103" s="86"/>
      <c r="P103" s="229">
        <f>O103*H103</f>
        <v>0</v>
      </c>
      <c r="Q103" s="229">
        <v>0.00038999999999999999</v>
      </c>
      <c r="R103" s="229">
        <f>Q103*H103</f>
        <v>0.02496</v>
      </c>
      <c r="S103" s="229">
        <v>0.0034199999999999999</v>
      </c>
      <c r="T103" s="230">
        <f>S103*H103</f>
        <v>0.21887999999999999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1" t="s">
        <v>229</v>
      </c>
      <c r="AT103" s="231" t="s">
        <v>131</v>
      </c>
      <c r="AU103" s="231" t="s">
        <v>135</v>
      </c>
      <c r="AY103" s="18" t="s">
        <v>128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135</v>
      </c>
      <c r="BK103" s="232">
        <f>ROUND(I103*H103,2)</f>
        <v>0</v>
      </c>
      <c r="BL103" s="18" t="s">
        <v>229</v>
      </c>
      <c r="BM103" s="231" t="s">
        <v>865</v>
      </c>
    </row>
    <row r="104" s="2" customFormat="1" ht="16.5" customHeight="1">
      <c r="A104" s="40"/>
      <c r="B104" s="41"/>
      <c r="C104" s="220" t="s">
        <v>215</v>
      </c>
      <c r="D104" s="220" t="s">
        <v>131</v>
      </c>
      <c r="E104" s="221" t="s">
        <v>866</v>
      </c>
      <c r="F104" s="222" t="s">
        <v>867</v>
      </c>
      <c r="G104" s="223" t="s">
        <v>317</v>
      </c>
      <c r="H104" s="224">
        <v>2.3999999999999999</v>
      </c>
      <c r="I104" s="225"/>
      <c r="J104" s="226">
        <f>ROUND(I104*H104,2)</f>
        <v>0</v>
      </c>
      <c r="K104" s="222" t="s">
        <v>147</v>
      </c>
      <c r="L104" s="46"/>
      <c r="M104" s="227" t="s">
        <v>32</v>
      </c>
      <c r="N104" s="228" t="s">
        <v>50</v>
      </c>
      <c r="O104" s="86"/>
      <c r="P104" s="229">
        <f>O104*H104</f>
        <v>0</v>
      </c>
      <c r="Q104" s="229">
        <v>0.0037799999999999999</v>
      </c>
      <c r="R104" s="229">
        <f>Q104*H104</f>
        <v>0.0090720000000000002</v>
      </c>
      <c r="S104" s="229">
        <v>0</v>
      </c>
      <c r="T104" s="23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1" t="s">
        <v>229</v>
      </c>
      <c r="AT104" s="231" t="s">
        <v>131</v>
      </c>
      <c r="AU104" s="231" t="s">
        <v>135</v>
      </c>
      <c r="AY104" s="18" t="s">
        <v>128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8" t="s">
        <v>135</v>
      </c>
      <c r="BK104" s="232">
        <f>ROUND(I104*H104,2)</f>
        <v>0</v>
      </c>
      <c r="BL104" s="18" t="s">
        <v>229</v>
      </c>
      <c r="BM104" s="231" t="s">
        <v>868</v>
      </c>
    </row>
    <row r="105" s="2" customFormat="1" ht="16.5" customHeight="1">
      <c r="A105" s="40"/>
      <c r="B105" s="41"/>
      <c r="C105" s="220" t="s">
        <v>238</v>
      </c>
      <c r="D105" s="220" t="s">
        <v>131</v>
      </c>
      <c r="E105" s="221" t="s">
        <v>869</v>
      </c>
      <c r="F105" s="222" t="s">
        <v>870</v>
      </c>
      <c r="G105" s="223" t="s">
        <v>317</v>
      </c>
      <c r="H105" s="224">
        <v>3.5</v>
      </c>
      <c r="I105" s="225"/>
      <c r="J105" s="226">
        <f>ROUND(I105*H105,2)</f>
        <v>0</v>
      </c>
      <c r="K105" s="222" t="s">
        <v>147</v>
      </c>
      <c r="L105" s="46"/>
      <c r="M105" s="227" t="s">
        <v>32</v>
      </c>
      <c r="N105" s="228" t="s">
        <v>50</v>
      </c>
      <c r="O105" s="86"/>
      <c r="P105" s="229">
        <f>O105*H105</f>
        <v>0</v>
      </c>
      <c r="Q105" s="229">
        <v>0.0046800000000000001</v>
      </c>
      <c r="R105" s="229">
        <f>Q105*H105</f>
        <v>0.016379999999999999</v>
      </c>
      <c r="S105" s="229">
        <v>0</v>
      </c>
      <c r="T105" s="23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1" t="s">
        <v>229</v>
      </c>
      <c r="AT105" s="231" t="s">
        <v>131</v>
      </c>
      <c r="AU105" s="231" t="s">
        <v>135</v>
      </c>
      <c r="AY105" s="18" t="s">
        <v>128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8" t="s">
        <v>135</v>
      </c>
      <c r="BK105" s="232">
        <f>ROUND(I105*H105,2)</f>
        <v>0</v>
      </c>
      <c r="BL105" s="18" t="s">
        <v>229</v>
      </c>
      <c r="BM105" s="231" t="s">
        <v>871</v>
      </c>
    </row>
    <row r="106" s="2" customFormat="1" ht="16.5" customHeight="1">
      <c r="A106" s="40"/>
      <c r="B106" s="41"/>
      <c r="C106" s="220" t="s">
        <v>242</v>
      </c>
      <c r="D106" s="220" t="s">
        <v>131</v>
      </c>
      <c r="E106" s="221" t="s">
        <v>872</v>
      </c>
      <c r="F106" s="222" t="s">
        <v>873</v>
      </c>
      <c r="G106" s="223" t="s">
        <v>726</v>
      </c>
      <c r="H106" s="224">
        <v>12</v>
      </c>
      <c r="I106" s="225"/>
      <c r="J106" s="226">
        <f>ROUND(I106*H106,2)</f>
        <v>0</v>
      </c>
      <c r="K106" s="222" t="s">
        <v>147</v>
      </c>
      <c r="L106" s="46"/>
      <c r="M106" s="227" t="s">
        <v>32</v>
      </c>
      <c r="N106" s="228" t="s">
        <v>50</v>
      </c>
      <c r="O106" s="86"/>
      <c r="P106" s="229">
        <f>O106*H106</f>
        <v>0</v>
      </c>
      <c r="Q106" s="229">
        <v>0.0033800000000000002</v>
      </c>
      <c r="R106" s="229">
        <f>Q106*H106</f>
        <v>0.040559999999999999</v>
      </c>
      <c r="S106" s="229">
        <v>0</v>
      </c>
      <c r="T106" s="23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229</v>
      </c>
      <c r="AT106" s="231" t="s">
        <v>131</v>
      </c>
      <c r="AU106" s="231" t="s">
        <v>135</v>
      </c>
      <c r="AY106" s="18" t="s">
        <v>128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8" t="s">
        <v>135</v>
      </c>
      <c r="BK106" s="232">
        <f>ROUND(I106*H106,2)</f>
        <v>0</v>
      </c>
      <c r="BL106" s="18" t="s">
        <v>229</v>
      </c>
      <c r="BM106" s="231" t="s">
        <v>874</v>
      </c>
    </row>
    <row r="107" s="2" customFormat="1" ht="16.5" customHeight="1">
      <c r="A107" s="40"/>
      <c r="B107" s="41"/>
      <c r="C107" s="220" t="s">
        <v>247</v>
      </c>
      <c r="D107" s="220" t="s">
        <v>131</v>
      </c>
      <c r="E107" s="221" t="s">
        <v>875</v>
      </c>
      <c r="F107" s="222" t="s">
        <v>876</v>
      </c>
      <c r="G107" s="223" t="s">
        <v>726</v>
      </c>
      <c r="H107" s="224">
        <v>12</v>
      </c>
      <c r="I107" s="225"/>
      <c r="J107" s="226">
        <f>ROUND(I107*H107,2)</f>
        <v>0</v>
      </c>
      <c r="K107" s="222" t="s">
        <v>147</v>
      </c>
      <c r="L107" s="46"/>
      <c r="M107" s="227" t="s">
        <v>32</v>
      </c>
      <c r="N107" s="228" t="s">
        <v>50</v>
      </c>
      <c r="O107" s="86"/>
      <c r="P107" s="229">
        <f>O107*H107</f>
        <v>0</v>
      </c>
      <c r="Q107" s="229">
        <v>0.00022000000000000001</v>
      </c>
      <c r="R107" s="229">
        <f>Q107*H107</f>
        <v>0.00264</v>
      </c>
      <c r="S107" s="229">
        <v>0</v>
      </c>
      <c r="T107" s="23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1" t="s">
        <v>229</v>
      </c>
      <c r="AT107" s="231" t="s">
        <v>131</v>
      </c>
      <c r="AU107" s="231" t="s">
        <v>135</v>
      </c>
      <c r="AY107" s="18" t="s">
        <v>128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8" t="s">
        <v>135</v>
      </c>
      <c r="BK107" s="232">
        <f>ROUND(I107*H107,2)</f>
        <v>0</v>
      </c>
      <c r="BL107" s="18" t="s">
        <v>229</v>
      </c>
      <c r="BM107" s="231" t="s">
        <v>877</v>
      </c>
    </row>
    <row r="108" s="2" customFormat="1" ht="16.5" customHeight="1">
      <c r="A108" s="40"/>
      <c r="B108" s="41"/>
      <c r="C108" s="220" t="s">
        <v>253</v>
      </c>
      <c r="D108" s="220" t="s">
        <v>131</v>
      </c>
      <c r="E108" s="221" t="s">
        <v>878</v>
      </c>
      <c r="F108" s="222" t="s">
        <v>879</v>
      </c>
      <c r="G108" s="223" t="s">
        <v>880</v>
      </c>
      <c r="H108" s="224">
        <v>12</v>
      </c>
      <c r="I108" s="225"/>
      <c r="J108" s="226">
        <f>ROUND(I108*H108,2)</f>
        <v>0</v>
      </c>
      <c r="K108" s="222" t="s">
        <v>147</v>
      </c>
      <c r="L108" s="46"/>
      <c r="M108" s="227" t="s">
        <v>32</v>
      </c>
      <c r="N108" s="228" t="s">
        <v>50</v>
      </c>
      <c r="O108" s="86"/>
      <c r="P108" s="229">
        <f>O108*H108</f>
        <v>0</v>
      </c>
      <c r="Q108" s="229">
        <v>0</v>
      </c>
      <c r="R108" s="229">
        <f>Q108*H108</f>
        <v>0</v>
      </c>
      <c r="S108" s="229">
        <v>0.00513</v>
      </c>
      <c r="T108" s="230">
        <f>S108*H108</f>
        <v>0.061560000000000004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1" t="s">
        <v>229</v>
      </c>
      <c r="AT108" s="231" t="s">
        <v>131</v>
      </c>
      <c r="AU108" s="231" t="s">
        <v>135</v>
      </c>
      <c r="AY108" s="18" t="s">
        <v>128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135</v>
      </c>
      <c r="BK108" s="232">
        <f>ROUND(I108*H108,2)</f>
        <v>0</v>
      </c>
      <c r="BL108" s="18" t="s">
        <v>229</v>
      </c>
      <c r="BM108" s="231" t="s">
        <v>881</v>
      </c>
    </row>
    <row r="109" s="2" customFormat="1" ht="16.5" customHeight="1">
      <c r="A109" s="40"/>
      <c r="B109" s="41"/>
      <c r="C109" s="220" t="s">
        <v>261</v>
      </c>
      <c r="D109" s="220" t="s">
        <v>131</v>
      </c>
      <c r="E109" s="221" t="s">
        <v>882</v>
      </c>
      <c r="F109" s="222" t="s">
        <v>883</v>
      </c>
      <c r="G109" s="223" t="s">
        <v>133</v>
      </c>
      <c r="H109" s="224">
        <v>12</v>
      </c>
      <c r="I109" s="225"/>
      <c r="J109" s="226">
        <f>ROUND(I109*H109,2)</f>
        <v>0</v>
      </c>
      <c r="K109" s="222" t="s">
        <v>147</v>
      </c>
      <c r="L109" s="46"/>
      <c r="M109" s="227" t="s">
        <v>32</v>
      </c>
      <c r="N109" s="228" t="s">
        <v>50</v>
      </c>
      <c r="O109" s="86"/>
      <c r="P109" s="229">
        <f>O109*H109</f>
        <v>0</v>
      </c>
      <c r="Q109" s="229">
        <v>0</v>
      </c>
      <c r="R109" s="229">
        <f>Q109*H109</f>
        <v>0</v>
      </c>
      <c r="S109" s="229">
        <v>0.00088999999999999995</v>
      </c>
      <c r="T109" s="230">
        <f>S109*H109</f>
        <v>0.010679999999999999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1" t="s">
        <v>229</v>
      </c>
      <c r="AT109" s="231" t="s">
        <v>131</v>
      </c>
      <c r="AU109" s="231" t="s">
        <v>135</v>
      </c>
      <c r="AY109" s="18" t="s">
        <v>128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135</v>
      </c>
      <c r="BK109" s="232">
        <f>ROUND(I109*H109,2)</f>
        <v>0</v>
      </c>
      <c r="BL109" s="18" t="s">
        <v>229</v>
      </c>
      <c r="BM109" s="231" t="s">
        <v>884</v>
      </c>
    </row>
    <row r="110" s="2" customFormat="1" ht="16.5" customHeight="1">
      <c r="A110" s="40"/>
      <c r="B110" s="41"/>
      <c r="C110" s="220" t="s">
        <v>8</v>
      </c>
      <c r="D110" s="220" t="s">
        <v>131</v>
      </c>
      <c r="E110" s="221" t="s">
        <v>885</v>
      </c>
      <c r="F110" s="222" t="s">
        <v>886</v>
      </c>
      <c r="G110" s="223" t="s">
        <v>317</v>
      </c>
      <c r="H110" s="224">
        <v>58</v>
      </c>
      <c r="I110" s="225"/>
      <c r="J110" s="226">
        <f>ROUND(I110*H110,2)</f>
        <v>0</v>
      </c>
      <c r="K110" s="222" t="s">
        <v>147</v>
      </c>
      <c r="L110" s="46"/>
      <c r="M110" s="227" t="s">
        <v>32</v>
      </c>
      <c r="N110" s="228" t="s">
        <v>50</v>
      </c>
      <c r="O110" s="86"/>
      <c r="P110" s="229">
        <f>O110*H110</f>
        <v>0</v>
      </c>
      <c r="Q110" s="229">
        <v>0.00044999999999999999</v>
      </c>
      <c r="R110" s="229">
        <f>Q110*H110</f>
        <v>0.026099999999999998</v>
      </c>
      <c r="S110" s="229">
        <v>0</v>
      </c>
      <c r="T110" s="23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1" t="s">
        <v>229</v>
      </c>
      <c r="AT110" s="231" t="s">
        <v>131</v>
      </c>
      <c r="AU110" s="231" t="s">
        <v>135</v>
      </c>
      <c r="AY110" s="18" t="s">
        <v>128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8" t="s">
        <v>135</v>
      </c>
      <c r="BK110" s="232">
        <f>ROUND(I110*H110,2)</f>
        <v>0</v>
      </c>
      <c r="BL110" s="18" t="s">
        <v>229</v>
      </c>
      <c r="BM110" s="231" t="s">
        <v>887</v>
      </c>
    </row>
    <row r="111" s="2" customFormat="1" ht="16.5" customHeight="1">
      <c r="A111" s="40"/>
      <c r="B111" s="41"/>
      <c r="C111" s="220" t="s">
        <v>229</v>
      </c>
      <c r="D111" s="220" t="s">
        <v>131</v>
      </c>
      <c r="E111" s="221" t="s">
        <v>888</v>
      </c>
      <c r="F111" s="222" t="s">
        <v>889</v>
      </c>
      <c r="G111" s="223" t="s">
        <v>317</v>
      </c>
      <c r="H111" s="224">
        <v>10</v>
      </c>
      <c r="I111" s="225"/>
      <c r="J111" s="226">
        <f>ROUND(I111*H111,2)</f>
        <v>0</v>
      </c>
      <c r="K111" s="222" t="s">
        <v>147</v>
      </c>
      <c r="L111" s="46"/>
      <c r="M111" s="227" t="s">
        <v>32</v>
      </c>
      <c r="N111" s="228" t="s">
        <v>50</v>
      </c>
      <c r="O111" s="86"/>
      <c r="P111" s="229">
        <f>O111*H111</f>
        <v>0</v>
      </c>
      <c r="Q111" s="229">
        <v>0.00067000000000000002</v>
      </c>
      <c r="R111" s="229">
        <f>Q111*H111</f>
        <v>0.0067000000000000002</v>
      </c>
      <c r="S111" s="229">
        <v>0</v>
      </c>
      <c r="T111" s="23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1" t="s">
        <v>229</v>
      </c>
      <c r="AT111" s="231" t="s">
        <v>131</v>
      </c>
      <c r="AU111" s="231" t="s">
        <v>135</v>
      </c>
      <c r="AY111" s="18" t="s">
        <v>128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8" t="s">
        <v>135</v>
      </c>
      <c r="BK111" s="232">
        <f>ROUND(I111*H111,2)</f>
        <v>0</v>
      </c>
      <c r="BL111" s="18" t="s">
        <v>229</v>
      </c>
      <c r="BM111" s="231" t="s">
        <v>890</v>
      </c>
    </row>
    <row r="112" s="2" customFormat="1" ht="16.5" customHeight="1">
      <c r="A112" s="40"/>
      <c r="B112" s="41"/>
      <c r="C112" s="220" t="s">
        <v>277</v>
      </c>
      <c r="D112" s="220" t="s">
        <v>131</v>
      </c>
      <c r="E112" s="221" t="s">
        <v>891</v>
      </c>
      <c r="F112" s="222" t="s">
        <v>892</v>
      </c>
      <c r="G112" s="223" t="s">
        <v>317</v>
      </c>
      <c r="H112" s="224">
        <v>10</v>
      </c>
      <c r="I112" s="225"/>
      <c r="J112" s="226">
        <f>ROUND(I112*H112,2)</f>
        <v>0</v>
      </c>
      <c r="K112" s="222" t="s">
        <v>147</v>
      </c>
      <c r="L112" s="46"/>
      <c r="M112" s="227" t="s">
        <v>32</v>
      </c>
      <c r="N112" s="228" t="s">
        <v>50</v>
      </c>
      <c r="O112" s="86"/>
      <c r="P112" s="229">
        <f>O112*H112</f>
        <v>0</v>
      </c>
      <c r="Q112" s="229">
        <v>0.00124</v>
      </c>
      <c r="R112" s="229">
        <f>Q112*H112</f>
        <v>0.0124</v>
      </c>
      <c r="S112" s="229">
        <v>0</v>
      </c>
      <c r="T112" s="23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1" t="s">
        <v>229</v>
      </c>
      <c r="AT112" s="231" t="s">
        <v>131</v>
      </c>
      <c r="AU112" s="231" t="s">
        <v>135</v>
      </c>
      <c r="AY112" s="18" t="s">
        <v>128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8" t="s">
        <v>135</v>
      </c>
      <c r="BK112" s="232">
        <f>ROUND(I112*H112,2)</f>
        <v>0</v>
      </c>
      <c r="BL112" s="18" t="s">
        <v>229</v>
      </c>
      <c r="BM112" s="231" t="s">
        <v>893</v>
      </c>
    </row>
    <row r="113" s="2" customFormat="1" ht="16.5" customHeight="1">
      <c r="A113" s="40"/>
      <c r="B113" s="41"/>
      <c r="C113" s="220" t="s">
        <v>280</v>
      </c>
      <c r="D113" s="220" t="s">
        <v>131</v>
      </c>
      <c r="E113" s="221" t="s">
        <v>894</v>
      </c>
      <c r="F113" s="222" t="s">
        <v>895</v>
      </c>
      <c r="G113" s="223" t="s">
        <v>317</v>
      </c>
      <c r="H113" s="224">
        <v>30</v>
      </c>
      <c r="I113" s="225"/>
      <c r="J113" s="226">
        <f>ROUND(I113*H113,2)</f>
        <v>0</v>
      </c>
      <c r="K113" s="222" t="s">
        <v>147</v>
      </c>
      <c r="L113" s="46"/>
      <c r="M113" s="227" t="s">
        <v>32</v>
      </c>
      <c r="N113" s="228" t="s">
        <v>50</v>
      </c>
      <c r="O113" s="86"/>
      <c r="P113" s="229">
        <f>O113*H113</f>
        <v>0</v>
      </c>
      <c r="Q113" s="229">
        <v>0.0016100000000000001</v>
      </c>
      <c r="R113" s="229">
        <f>Q113*H113</f>
        <v>0.048300000000000003</v>
      </c>
      <c r="S113" s="229">
        <v>0</v>
      </c>
      <c r="T113" s="23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1" t="s">
        <v>229</v>
      </c>
      <c r="AT113" s="231" t="s">
        <v>131</v>
      </c>
      <c r="AU113" s="231" t="s">
        <v>135</v>
      </c>
      <c r="AY113" s="18" t="s">
        <v>128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8" t="s">
        <v>135</v>
      </c>
      <c r="BK113" s="232">
        <f>ROUND(I113*H113,2)</f>
        <v>0</v>
      </c>
      <c r="BL113" s="18" t="s">
        <v>229</v>
      </c>
      <c r="BM113" s="231" t="s">
        <v>896</v>
      </c>
    </row>
    <row r="114" s="2" customFormat="1" ht="16.5" customHeight="1">
      <c r="A114" s="40"/>
      <c r="B114" s="41"/>
      <c r="C114" s="220" t="s">
        <v>286</v>
      </c>
      <c r="D114" s="220" t="s">
        <v>131</v>
      </c>
      <c r="E114" s="221" t="s">
        <v>897</v>
      </c>
      <c r="F114" s="222" t="s">
        <v>898</v>
      </c>
      <c r="G114" s="223" t="s">
        <v>317</v>
      </c>
      <c r="H114" s="224">
        <v>14</v>
      </c>
      <c r="I114" s="225"/>
      <c r="J114" s="226">
        <f>ROUND(I114*H114,2)</f>
        <v>0</v>
      </c>
      <c r="K114" s="222" t="s">
        <v>147</v>
      </c>
      <c r="L114" s="46"/>
      <c r="M114" s="227" t="s">
        <v>32</v>
      </c>
      <c r="N114" s="228" t="s">
        <v>50</v>
      </c>
      <c r="O114" s="86"/>
      <c r="P114" s="229">
        <f>O114*H114</f>
        <v>0</v>
      </c>
      <c r="Q114" s="229">
        <v>0.0019599999999999999</v>
      </c>
      <c r="R114" s="229">
        <f>Q114*H114</f>
        <v>0.027439999999999999</v>
      </c>
      <c r="S114" s="229">
        <v>0</v>
      </c>
      <c r="T114" s="23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1" t="s">
        <v>229</v>
      </c>
      <c r="AT114" s="231" t="s">
        <v>131</v>
      </c>
      <c r="AU114" s="231" t="s">
        <v>135</v>
      </c>
      <c r="AY114" s="18" t="s">
        <v>128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8" t="s">
        <v>135</v>
      </c>
      <c r="BK114" s="232">
        <f>ROUND(I114*H114,2)</f>
        <v>0</v>
      </c>
      <c r="BL114" s="18" t="s">
        <v>229</v>
      </c>
      <c r="BM114" s="231" t="s">
        <v>899</v>
      </c>
    </row>
    <row r="115" s="2" customFormat="1" ht="16.5" customHeight="1">
      <c r="A115" s="40"/>
      <c r="B115" s="41"/>
      <c r="C115" s="220" t="s">
        <v>290</v>
      </c>
      <c r="D115" s="220" t="s">
        <v>131</v>
      </c>
      <c r="E115" s="221" t="s">
        <v>900</v>
      </c>
      <c r="F115" s="222" t="s">
        <v>901</v>
      </c>
      <c r="G115" s="223" t="s">
        <v>726</v>
      </c>
      <c r="H115" s="224">
        <v>12</v>
      </c>
      <c r="I115" s="225"/>
      <c r="J115" s="226">
        <f>ROUND(I115*H115,2)</f>
        <v>0</v>
      </c>
      <c r="K115" s="222" t="s">
        <v>147</v>
      </c>
      <c r="L115" s="46"/>
      <c r="M115" s="227" t="s">
        <v>32</v>
      </c>
      <c r="N115" s="228" t="s">
        <v>50</v>
      </c>
      <c r="O115" s="86"/>
      <c r="P115" s="229">
        <f>O115*H115</f>
        <v>0</v>
      </c>
      <c r="Q115" s="229">
        <v>0.00059999999999999995</v>
      </c>
      <c r="R115" s="229">
        <f>Q115*H115</f>
        <v>0.0071999999999999998</v>
      </c>
      <c r="S115" s="229">
        <v>0</v>
      </c>
      <c r="T115" s="23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1" t="s">
        <v>229</v>
      </c>
      <c r="AT115" s="231" t="s">
        <v>131</v>
      </c>
      <c r="AU115" s="231" t="s">
        <v>135</v>
      </c>
      <c r="AY115" s="18" t="s">
        <v>128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135</v>
      </c>
      <c r="BK115" s="232">
        <f>ROUND(I115*H115,2)</f>
        <v>0</v>
      </c>
      <c r="BL115" s="18" t="s">
        <v>229</v>
      </c>
      <c r="BM115" s="231" t="s">
        <v>902</v>
      </c>
    </row>
    <row r="116" s="2" customFormat="1" ht="24" customHeight="1">
      <c r="A116" s="40"/>
      <c r="B116" s="41"/>
      <c r="C116" s="220" t="s">
        <v>7</v>
      </c>
      <c r="D116" s="220" t="s">
        <v>131</v>
      </c>
      <c r="E116" s="221" t="s">
        <v>903</v>
      </c>
      <c r="F116" s="222" t="s">
        <v>904</v>
      </c>
      <c r="G116" s="223" t="s">
        <v>133</v>
      </c>
      <c r="H116" s="224">
        <v>12</v>
      </c>
      <c r="I116" s="225"/>
      <c r="J116" s="226">
        <f>ROUND(I116*H116,2)</f>
        <v>0</v>
      </c>
      <c r="K116" s="222" t="s">
        <v>147</v>
      </c>
      <c r="L116" s="46"/>
      <c r="M116" s="227" t="s">
        <v>32</v>
      </c>
      <c r="N116" s="228" t="s">
        <v>50</v>
      </c>
      <c r="O116" s="86"/>
      <c r="P116" s="229">
        <f>O116*H116</f>
        <v>0</v>
      </c>
      <c r="Q116" s="229">
        <v>0.00012999999999999999</v>
      </c>
      <c r="R116" s="229">
        <f>Q116*H116</f>
        <v>0.0015599999999999998</v>
      </c>
      <c r="S116" s="229">
        <v>0</v>
      </c>
      <c r="T116" s="23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1" t="s">
        <v>229</v>
      </c>
      <c r="AT116" s="231" t="s">
        <v>131</v>
      </c>
      <c r="AU116" s="231" t="s">
        <v>135</v>
      </c>
      <c r="AY116" s="18" t="s">
        <v>128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8" t="s">
        <v>135</v>
      </c>
      <c r="BK116" s="232">
        <f>ROUND(I116*H116,2)</f>
        <v>0</v>
      </c>
      <c r="BL116" s="18" t="s">
        <v>229</v>
      </c>
      <c r="BM116" s="231" t="s">
        <v>905</v>
      </c>
    </row>
    <row r="117" s="2" customFormat="1" ht="16.5" customHeight="1">
      <c r="A117" s="40"/>
      <c r="B117" s="41"/>
      <c r="C117" s="220" t="s">
        <v>299</v>
      </c>
      <c r="D117" s="220" t="s">
        <v>131</v>
      </c>
      <c r="E117" s="221" t="s">
        <v>906</v>
      </c>
      <c r="F117" s="222" t="s">
        <v>907</v>
      </c>
      <c r="G117" s="223" t="s">
        <v>133</v>
      </c>
      <c r="H117" s="224">
        <v>24</v>
      </c>
      <c r="I117" s="225"/>
      <c r="J117" s="226">
        <f>ROUND(I117*H117,2)</f>
        <v>0</v>
      </c>
      <c r="K117" s="222" t="s">
        <v>147</v>
      </c>
      <c r="L117" s="46"/>
      <c r="M117" s="227" t="s">
        <v>32</v>
      </c>
      <c r="N117" s="228" t="s">
        <v>50</v>
      </c>
      <c r="O117" s="8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1" t="s">
        <v>229</v>
      </c>
      <c r="AT117" s="231" t="s">
        <v>131</v>
      </c>
      <c r="AU117" s="231" t="s">
        <v>135</v>
      </c>
      <c r="AY117" s="18" t="s">
        <v>128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18" t="s">
        <v>135</v>
      </c>
      <c r="BK117" s="232">
        <f>ROUND(I117*H117,2)</f>
        <v>0</v>
      </c>
      <c r="BL117" s="18" t="s">
        <v>229</v>
      </c>
      <c r="BM117" s="231" t="s">
        <v>908</v>
      </c>
    </row>
    <row r="118" s="2" customFormat="1" ht="16.5" customHeight="1">
      <c r="A118" s="40"/>
      <c r="B118" s="41"/>
      <c r="C118" s="220" t="s">
        <v>304</v>
      </c>
      <c r="D118" s="220" t="s">
        <v>131</v>
      </c>
      <c r="E118" s="221" t="s">
        <v>909</v>
      </c>
      <c r="F118" s="222" t="s">
        <v>910</v>
      </c>
      <c r="G118" s="223" t="s">
        <v>317</v>
      </c>
      <c r="H118" s="224">
        <v>122</v>
      </c>
      <c r="I118" s="225"/>
      <c r="J118" s="226">
        <f>ROUND(I118*H118,2)</f>
        <v>0</v>
      </c>
      <c r="K118" s="222" t="s">
        <v>147</v>
      </c>
      <c r="L118" s="46"/>
      <c r="M118" s="227" t="s">
        <v>32</v>
      </c>
      <c r="N118" s="228" t="s">
        <v>50</v>
      </c>
      <c r="O118" s="8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1" t="s">
        <v>229</v>
      </c>
      <c r="AT118" s="231" t="s">
        <v>131</v>
      </c>
      <c r="AU118" s="231" t="s">
        <v>135</v>
      </c>
      <c r="AY118" s="18" t="s">
        <v>128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135</v>
      </c>
      <c r="BK118" s="232">
        <f>ROUND(I118*H118,2)</f>
        <v>0</v>
      </c>
      <c r="BL118" s="18" t="s">
        <v>229</v>
      </c>
      <c r="BM118" s="231" t="s">
        <v>911</v>
      </c>
    </row>
    <row r="119" s="2" customFormat="1" ht="16.5" customHeight="1">
      <c r="A119" s="40"/>
      <c r="B119" s="41"/>
      <c r="C119" s="220" t="s">
        <v>310</v>
      </c>
      <c r="D119" s="220" t="s">
        <v>131</v>
      </c>
      <c r="E119" s="221" t="s">
        <v>912</v>
      </c>
      <c r="F119" s="222" t="s">
        <v>913</v>
      </c>
      <c r="G119" s="223" t="s">
        <v>133</v>
      </c>
      <c r="H119" s="224">
        <v>24</v>
      </c>
      <c r="I119" s="225"/>
      <c r="J119" s="226">
        <f>ROUND(I119*H119,2)</f>
        <v>0</v>
      </c>
      <c r="K119" s="222" t="s">
        <v>147</v>
      </c>
      <c r="L119" s="46"/>
      <c r="M119" s="227" t="s">
        <v>32</v>
      </c>
      <c r="N119" s="228" t="s">
        <v>50</v>
      </c>
      <c r="O119" s="86"/>
      <c r="P119" s="229">
        <f>O119*H119</f>
        <v>0</v>
      </c>
      <c r="Q119" s="229">
        <v>0.00024000000000000001</v>
      </c>
      <c r="R119" s="229">
        <f>Q119*H119</f>
        <v>0.0057600000000000004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229</v>
      </c>
      <c r="AT119" s="231" t="s">
        <v>131</v>
      </c>
      <c r="AU119" s="231" t="s">
        <v>135</v>
      </c>
      <c r="AY119" s="18" t="s">
        <v>128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135</v>
      </c>
      <c r="BK119" s="232">
        <f>ROUND(I119*H119,2)</f>
        <v>0</v>
      </c>
      <c r="BL119" s="18" t="s">
        <v>229</v>
      </c>
      <c r="BM119" s="231" t="s">
        <v>914</v>
      </c>
    </row>
    <row r="120" s="2" customFormat="1" ht="16.5" customHeight="1">
      <c r="A120" s="40"/>
      <c r="B120" s="41"/>
      <c r="C120" s="220" t="s">
        <v>314</v>
      </c>
      <c r="D120" s="220" t="s">
        <v>131</v>
      </c>
      <c r="E120" s="221" t="s">
        <v>915</v>
      </c>
      <c r="F120" s="222" t="s">
        <v>916</v>
      </c>
      <c r="G120" s="223" t="s">
        <v>133</v>
      </c>
      <c r="H120" s="224">
        <v>3</v>
      </c>
      <c r="I120" s="225"/>
      <c r="J120" s="226">
        <f>ROUND(I120*H120,2)</f>
        <v>0</v>
      </c>
      <c r="K120" s="222" t="s">
        <v>147</v>
      </c>
      <c r="L120" s="46"/>
      <c r="M120" s="227" t="s">
        <v>32</v>
      </c>
      <c r="N120" s="228" t="s">
        <v>50</v>
      </c>
      <c r="O120" s="86"/>
      <c r="P120" s="229">
        <f>O120*H120</f>
        <v>0</v>
      </c>
      <c r="Q120" s="229">
        <v>0.00088000000000000003</v>
      </c>
      <c r="R120" s="229">
        <f>Q120*H120</f>
        <v>0.00264</v>
      </c>
      <c r="S120" s="229">
        <v>0</v>
      </c>
      <c r="T120" s="23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1" t="s">
        <v>229</v>
      </c>
      <c r="AT120" s="231" t="s">
        <v>131</v>
      </c>
      <c r="AU120" s="231" t="s">
        <v>135</v>
      </c>
      <c r="AY120" s="18" t="s">
        <v>128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8" t="s">
        <v>135</v>
      </c>
      <c r="BK120" s="232">
        <f>ROUND(I120*H120,2)</f>
        <v>0</v>
      </c>
      <c r="BL120" s="18" t="s">
        <v>229</v>
      </c>
      <c r="BM120" s="231" t="s">
        <v>917</v>
      </c>
    </row>
    <row r="121" s="2" customFormat="1" ht="16.5" customHeight="1">
      <c r="A121" s="40"/>
      <c r="B121" s="41"/>
      <c r="C121" s="220" t="s">
        <v>320</v>
      </c>
      <c r="D121" s="220" t="s">
        <v>131</v>
      </c>
      <c r="E121" s="221" t="s">
        <v>918</v>
      </c>
      <c r="F121" s="222" t="s">
        <v>919</v>
      </c>
      <c r="G121" s="223" t="s">
        <v>133</v>
      </c>
      <c r="H121" s="224">
        <v>1</v>
      </c>
      <c r="I121" s="225"/>
      <c r="J121" s="226">
        <f>ROUND(I121*H121,2)</f>
        <v>0</v>
      </c>
      <c r="K121" s="222" t="s">
        <v>147</v>
      </c>
      <c r="L121" s="46"/>
      <c r="M121" s="227" t="s">
        <v>32</v>
      </c>
      <c r="N121" s="228" t="s">
        <v>50</v>
      </c>
      <c r="O121" s="86"/>
      <c r="P121" s="229">
        <f>O121*H121</f>
        <v>0</v>
      </c>
      <c r="Q121" s="229">
        <v>0.0012999999999999999</v>
      </c>
      <c r="R121" s="229">
        <f>Q121*H121</f>
        <v>0.0012999999999999999</v>
      </c>
      <c r="S121" s="229">
        <v>0</v>
      </c>
      <c r="T121" s="23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1" t="s">
        <v>229</v>
      </c>
      <c r="AT121" s="231" t="s">
        <v>131</v>
      </c>
      <c r="AU121" s="231" t="s">
        <v>135</v>
      </c>
      <c r="AY121" s="18" t="s">
        <v>128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135</v>
      </c>
      <c r="BK121" s="232">
        <f>ROUND(I121*H121,2)</f>
        <v>0</v>
      </c>
      <c r="BL121" s="18" t="s">
        <v>229</v>
      </c>
      <c r="BM121" s="231" t="s">
        <v>920</v>
      </c>
    </row>
    <row r="122" s="2" customFormat="1" ht="16.5" customHeight="1">
      <c r="A122" s="40"/>
      <c r="B122" s="41"/>
      <c r="C122" s="220" t="s">
        <v>325</v>
      </c>
      <c r="D122" s="220" t="s">
        <v>131</v>
      </c>
      <c r="E122" s="221" t="s">
        <v>921</v>
      </c>
      <c r="F122" s="222" t="s">
        <v>922</v>
      </c>
      <c r="G122" s="223" t="s">
        <v>133</v>
      </c>
      <c r="H122" s="224">
        <v>12</v>
      </c>
      <c r="I122" s="225"/>
      <c r="J122" s="226">
        <f>ROUND(I122*H122,2)</f>
        <v>0</v>
      </c>
      <c r="K122" s="222" t="s">
        <v>147</v>
      </c>
      <c r="L122" s="46"/>
      <c r="M122" s="227" t="s">
        <v>32</v>
      </c>
      <c r="N122" s="228" t="s">
        <v>50</v>
      </c>
      <c r="O122" s="86"/>
      <c r="P122" s="229">
        <f>O122*H122</f>
        <v>0</v>
      </c>
      <c r="Q122" s="229">
        <v>0.00027999999999999998</v>
      </c>
      <c r="R122" s="229">
        <f>Q122*H122</f>
        <v>0.0033599999999999997</v>
      </c>
      <c r="S122" s="229">
        <v>0.0041000000000000003</v>
      </c>
      <c r="T122" s="230">
        <f>S122*H122</f>
        <v>0.049200000000000008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1" t="s">
        <v>229</v>
      </c>
      <c r="AT122" s="231" t="s">
        <v>131</v>
      </c>
      <c r="AU122" s="231" t="s">
        <v>135</v>
      </c>
      <c r="AY122" s="18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135</v>
      </c>
      <c r="BK122" s="232">
        <f>ROUND(I122*H122,2)</f>
        <v>0</v>
      </c>
      <c r="BL122" s="18" t="s">
        <v>229</v>
      </c>
      <c r="BM122" s="231" t="s">
        <v>923</v>
      </c>
    </row>
    <row r="123" s="2" customFormat="1" ht="24" customHeight="1">
      <c r="A123" s="40"/>
      <c r="B123" s="41"/>
      <c r="C123" s="220" t="s">
        <v>330</v>
      </c>
      <c r="D123" s="220" t="s">
        <v>131</v>
      </c>
      <c r="E123" s="221" t="s">
        <v>924</v>
      </c>
      <c r="F123" s="222" t="s">
        <v>925</v>
      </c>
      <c r="G123" s="223" t="s">
        <v>133</v>
      </c>
      <c r="H123" s="224">
        <v>12</v>
      </c>
      <c r="I123" s="225"/>
      <c r="J123" s="226">
        <f>ROUND(I123*H123,2)</f>
        <v>0</v>
      </c>
      <c r="K123" s="222" t="s">
        <v>147</v>
      </c>
      <c r="L123" s="46"/>
      <c r="M123" s="227" t="s">
        <v>32</v>
      </c>
      <c r="N123" s="228" t="s">
        <v>50</v>
      </c>
      <c r="O123" s="86"/>
      <c r="P123" s="229">
        <f>O123*H123</f>
        <v>0</v>
      </c>
      <c r="Q123" s="229">
        <v>0.00017000000000000001</v>
      </c>
      <c r="R123" s="229">
        <f>Q123*H123</f>
        <v>0.0020400000000000001</v>
      </c>
      <c r="S123" s="229">
        <v>0</v>
      </c>
      <c r="T123" s="23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1" t="s">
        <v>229</v>
      </c>
      <c r="AT123" s="231" t="s">
        <v>131</v>
      </c>
      <c r="AU123" s="231" t="s">
        <v>135</v>
      </c>
      <c r="AY123" s="18" t="s">
        <v>128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135</v>
      </c>
      <c r="BK123" s="232">
        <f>ROUND(I123*H123,2)</f>
        <v>0</v>
      </c>
      <c r="BL123" s="18" t="s">
        <v>229</v>
      </c>
      <c r="BM123" s="231" t="s">
        <v>926</v>
      </c>
    </row>
    <row r="124" s="2" customFormat="1" ht="24" customHeight="1">
      <c r="A124" s="40"/>
      <c r="B124" s="41"/>
      <c r="C124" s="220" t="s">
        <v>334</v>
      </c>
      <c r="D124" s="220" t="s">
        <v>131</v>
      </c>
      <c r="E124" s="221" t="s">
        <v>927</v>
      </c>
      <c r="F124" s="222" t="s">
        <v>928</v>
      </c>
      <c r="G124" s="223" t="s">
        <v>236</v>
      </c>
      <c r="H124" s="224">
        <v>0.49199999999999999</v>
      </c>
      <c r="I124" s="225"/>
      <c r="J124" s="226">
        <f>ROUND(I124*H124,2)</f>
        <v>0</v>
      </c>
      <c r="K124" s="222" t="s">
        <v>147</v>
      </c>
      <c r="L124" s="46"/>
      <c r="M124" s="227" t="s">
        <v>32</v>
      </c>
      <c r="N124" s="228" t="s">
        <v>50</v>
      </c>
      <c r="O124" s="8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1" t="s">
        <v>229</v>
      </c>
      <c r="AT124" s="231" t="s">
        <v>131</v>
      </c>
      <c r="AU124" s="231" t="s">
        <v>135</v>
      </c>
      <c r="AY124" s="18" t="s">
        <v>128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135</v>
      </c>
      <c r="BK124" s="232">
        <f>ROUND(I124*H124,2)</f>
        <v>0</v>
      </c>
      <c r="BL124" s="18" t="s">
        <v>229</v>
      </c>
      <c r="BM124" s="231" t="s">
        <v>929</v>
      </c>
    </row>
    <row r="125" s="2" customFormat="1" ht="24" customHeight="1">
      <c r="A125" s="40"/>
      <c r="B125" s="41"/>
      <c r="C125" s="220" t="s">
        <v>339</v>
      </c>
      <c r="D125" s="220" t="s">
        <v>131</v>
      </c>
      <c r="E125" s="221" t="s">
        <v>930</v>
      </c>
      <c r="F125" s="222" t="s">
        <v>931</v>
      </c>
      <c r="G125" s="223" t="s">
        <v>236</v>
      </c>
      <c r="H125" s="224">
        <v>0.246</v>
      </c>
      <c r="I125" s="225"/>
      <c r="J125" s="226">
        <f>ROUND(I125*H125,2)</f>
        <v>0</v>
      </c>
      <c r="K125" s="222" t="s">
        <v>147</v>
      </c>
      <c r="L125" s="46"/>
      <c r="M125" s="227" t="s">
        <v>32</v>
      </c>
      <c r="N125" s="228" t="s">
        <v>50</v>
      </c>
      <c r="O125" s="8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1" t="s">
        <v>229</v>
      </c>
      <c r="AT125" s="231" t="s">
        <v>131</v>
      </c>
      <c r="AU125" s="231" t="s">
        <v>135</v>
      </c>
      <c r="AY125" s="18" t="s">
        <v>128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135</v>
      </c>
      <c r="BK125" s="232">
        <f>ROUND(I125*H125,2)</f>
        <v>0</v>
      </c>
      <c r="BL125" s="18" t="s">
        <v>229</v>
      </c>
      <c r="BM125" s="231" t="s">
        <v>932</v>
      </c>
    </row>
    <row r="126" s="12" customFormat="1" ht="22.8" customHeight="1">
      <c r="A126" s="12"/>
      <c r="B126" s="204"/>
      <c r="C126" s="205"/>
      <c r="D126" s="206" t="s">
        <v>77</v>
      </c>
      <c r="E126" s="218" t="s">
        <v>764</v>
      </c>
      <c r="F126" s="218" t="s">
        <v>765</v>
      </c>
      <c r="G126" s="205"/>
      <c r="H126" s="205"/>
      <c r="I126" s="208"/>
      <c r="J126" s="219">
        <f>BK126</f>
        <v>0</v>
      </c>
      <c r="K126" s="205"/>
      <c r="L126" s="210"/>
      <c r="M126" s="211"/>
      <c r="N126" s="212"/>
      <c r="O126" s="212"/>
      <c r="P126" s="213">
        <f>SUM(P127:P130)</f>
        <v>0</v>
      </c>
      <c r="Q126" s="212"/>
      <c r="R126" s="213">
        <f>SUM(R127:R130)</f>
        <v>0.02376</v>
      </c>
      <c r="S126" s="212"/>
      <c r="T126" s="214">
        <f>SUM(T127:T130)</f>
        <v>0.80400000000000005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5" t="s">
        <v>135</v>
      </c>
      <c r="AT126" s="216" t="s">
        <v>77</v>
      </c>
      <c r="AU126" s="216" t="s">
        <v>21</v>
      </c>
      <c r="AY126" s="215" t="s">
        <v>128</v>
      </c>
      <c r="BK126" s="217">
        <f>SUM(BK127:BK130)</f>
        <v>0</v>
      </c>
    </row>
    <row r="127" s="2" customFormat="1" ht="24" customHeight="1">
      <c r="A127" s="40"/>
      <c r="B127" s="41"/>
      <c r="C127" s="220" t="s">
        <v>344</v>
      </c>
      <c r="D127" s="220" t="s">
        <v>131</v>
      </c>
      <c r="E127" s="221" t="s">
        <v>793</v>
      </c>
      <c r="F127" s="222" t="s">
        <v>794</v>
      </c>
      <c r="G127" s="223" t="s">
        <v>236</v>
      </c>
      <c r="H127" s="224">
        <v>0.80400000000000005</v>
      </c>
      <c r="I127" s="225"/>
      <c r="J127" s="226">
        <f>ROUND(I127*H127,2)</f>
        <v>0</v>
      </c>
      <c r="K127" s="222" t="s">
        <v>147</v>
      </c>
      <c r="L127" s="46"/>
      <c r="M127" s="227" t="s">
        <v>32</v>
      </c>
      <c r="N127" s="228" t="s">
        <v>50</v>
      </c>
      <c r="O127" s="86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1" t="s">
        <v>229</v>
      </c>
      <c r="AT127" s="231" t="s">
        <v>131</v>
      </c>
      <c r="AU127" s="231" t="s">
        <v>135</v>
      </c>
      <c r="AY127" s="18" t="s">
        <v>128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135</v>
      </c>
      <c r="BK127" s="232">
        <f>ROUND(I127*H127,2)</f>
        <v>0</v>
      </c>
      <c r="BL127" s="18" t="s">
        <v>229</v>
      </c>
      <c r="BM127" s="231" t="s">
        <v>933</v>
      </c>
    </row>
    <row r="128" s="2" customFormat="1" ht="16.5" customHeight="1">
      <c r="A128" s="40"/>
      <c r="B128" s="41"/>
      <c r="C128" s="220" t="s">
        <v>269</v>
      </c>
      <c r="D128" s="220" t="s">
        <v>131</v>
      </c>
      <c r="E128" s="221" t="s">
        <v>934</v>
      </c>
      <c r="F128" s="222" t="s">
        <v>935</v>
      </c>
      <c r="G128" s="223" t="s">
        <v>726</v>
      </c>
      <c r="H128" s="224">
        <v>12</v>
      </c>
      <c r="I128" s="225"/>
      <c r="J128" s="226">
        <f>ROUND(I128*H128,2)</f>
        <v>0</v>
      </c>
      <c r="K128" s="222" t="s">
        <v>147</v>
      </c>
      <c r="L128" s="46"/>
      <c r="M128" s="227" t="s">
        <v>32</v>
      </c>
      <c r="N128" s="228" t="s">
        <v>50</v>
      </c>
      <c r="O128" s="86"/>
      <c r="P128" s="229">
        <f>O128*H128</f>
        <v>0</v>
      </c>
      <c r="Q128" s="229">
        <v>0</v>
      </c>
      <c r="R128" s="229">
        <f>Q128*H128</f>
        <v>0</v>
      </c>
      <c r="S128" s="229">
        <v>0.067000000000000004</v>
      </c>
      <c r="T128" s="230">
        <f>S128*H128</f>
        <v>0.80400000000000005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1" t="s">
        <v>229</v>
      </c>
      <c r="AT128" s="231" t="s">
        <v>131</v>
      </c>
      <c r="AU128" s="231" t="s">
        <v>135</v>
      </c>
      <c r="AY128" s="18" t="s">
        <v>128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135</v>
      </c>
      <c r="BK128" s="232">
        <f>ROUND(I128*H128,2)</f>
        <v>0</v>
      </c>
      <c r="BL128" s="18" t="s">
        <v>229</v>
      </c>
      <c r="BM128" s="231" t="s">
        <v>936</v>
      </c>
    </row>
    <row r="129" s="2" customFormat="1" ht="16.5" customHeight="1">
      <c r="A129" s="40"/>
      <c r="B129" s="41"/>
      <c r="C129" s="220" t="s">
        <v>352</v>
      </c>
      <c r="D129" s="220" t="s">
        <v>131</v>
      </c>
      <c r="E129" s="221" t="s">
        <v>937</v>
      </c>
      <c r="F129" s="222" t="s">
        <v>938</v>
      </c>
      <c r="G129" s="223" t="s">
        <v>133</v>
      </c>
      <c r="H129" s="224">
        <v>12</v>
      </c>
      <c r="I129" s="225"/>
      <c r="J129" s="226">
        <f>ROUND(I129*H129,2)</f>
        <v>0</v>
      </c>
      <c r="K129" s="222" t="s">
        <v>147</v>
      </c>
      <c r="L129" s="46"/>
      <c r="M129" s="227" t="s">
        <v>32</v>
      </c>
      <c r="N129" s="228" t="s">
        <v>50</v>
      </c>
      <c r="O129" s="86"/>
      <c r="P129" s="229">
        <f>O129*H129</f>
        <v>0</v>
      </c>
      <c r="Q129" s="229">
        <v>0.00198</v>
      </c>
      <c r="R129" s="229">
        <f>Q129*H129</f>
        <v>0.02376</v>
      </c>
      <c r="S129" s="229">
        <v>0</v>
      </c>
      <c r="T129" s="230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1" t="s">
        <v>229</v>
      </c>
      <c r="AT129" s="231" t="s">
        <v>131</v>
      </c>
      <c r="AU129" s="231" t="s">
        <v>135</v>
      </c>
      <c r="AY129" s="18" t="s">
        <v>128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135</v>
      </c>
      <c r="BK129" s="232">
        <f>ROUND(I129*H129,2)</f>
        <v>0</v>
      </c>
      <c r="BL129" s="18" t="s">
        <v>229</v>
      </c>
      <c r="BM129" s="231" t="s">
        <v>939</v>
      </c>
    </row>
    <row r="130" s="2" customFormat="1" ht="24" customHeight="1">
      <c r="A130" s="40"/>
      <c r="B130" s="41"/>
      <c r="C130" s="220" t="s">
        <v>358</v>
      </c>
      <c r="D130" s="220" t="s">
        <v>131</v>
      </c>
      <c r="E130" s="221" t="s">
        <v>826</v>
      </c>
      <c r="F130" s="222" t="s">
        <v>827</v>
      </c>
      <c r="G130" s="223" t="s">
        <v>236</v>
      </c>
      <c r="H130" s="224">
        <v>0.024</v>
      </c>
      <c r="I130" s="225"/>
      <c r="J130" s="226">
        <f>ROUND(I130*H130,2)</f>
        <v>0</v>
      </c>
      <c r="K130" s="222" t="s">
        <v>147</v>
      </c>
      <c r="L130" s="46"/>
      <c r="M130" s="227" t="s">
        <v>32</v>
      </c>
      <c r="N130" s="228" t="s">
        <v>50</v>
      </c>
      <c r="O130" s="8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1" t="s">
        <v>229</v>
      </c>
      <c r="AT130" s="231" t="s">
        <v>131</v>
      </c>
      <c r="AU130" s="231" t="s">
        <v>135</v>
      </c>
      <c r="AY130" s="18" t="s">
        <v>128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135</v>
      </c>
      <c r="BK130" s="232">
        <f>ROUND(I130*H130,2)</f>
        <v>0</v>
      </c>
      <c r="BL130" s="18" t="s">
        <v>229</v>
      </c>
      <c r="BM130" s="231" t="s">
        <v>940</v>
      </c>
    </row>
    <row r="131" s="12" customFormat="1" ht="22.8" customHeight="1">
      <c r="A131" s="12"/>
      <c r="B131" s="204"/>
      <c r="C131" s="205"/>
      <c r="D131" s="206" t="s">
        <v>77</v>
      </c>
      <c r="E131" s="218" t="s">
        <v>610</v>
      </c>
      <c r="F131" s="218" t="s">
        <v>611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P132</f>
        <v>0</v>
      </c>
      <c r="Q131" s="212"/>
      <c r="R131" s="213">
        <f>R132</f>
        <v>0.0036600000000000001</v>
      </c>
      <c r="S131" s="212"/>
      <c r="T131" s="214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135</v>
      </c>
      <c r="AT131" s="216" t="s">
        <v>77</v>
      </c>
      <c r="AU131" s="216" t="s">
        <v>21</v>
      </c>
      <c r="AY131" s="215" t="s">
        <v>128</v>
      </c>
      <c r="BK131" s="217">
        <f>BK132</f>
        <v>0</v>
      </c>
    </row>
    <row r="132" s="2" customFormat="1" ht="16.5" customHeight="1">
      <c r="A132" s="40"/>
      <c r="B132" s="41"/>
      <c r="C132" s="220" t="s">
        <v>362</v>
      </c>
      <c r="D132" s="220" t="s">
        <v>131</v>
      </c>
      <c r="E132" s="221" t="s">
        <v>941</v>
      </c>
      <c r="F132" s="222" t="s">
        <v>942</v>
      </c>
      <c r="G132" s="223" t="s">
        <v>317</v>
      </c>
      <c r="H132" s="224">
        <v>122</v>
      </c>
      <c r="I132" s="225"/>
      <c r="J132" s="226">
        <f>ROUND(I132*H132,2)</f>
        <v>0</v>
      </c>
      <c r="K132" s="222" t="s">
        <v>147</v>
      </c>
      <c r="L132" s="46"/>
      <c r="M132" s="227" t="s">
        <v>32</v>
      </c>
      <c r="N132" s="228" t="s">
        <v>50</v>
      </c>
      <c r="O132" s="86"/>
      <c r="P132" s="229">
        <f>O132*H132</f>
        <v>0</v>
      </c>
      <c r="Q132" s="229">
        <v>3.0000000000000001E-05</v>
      </c>
      <c r="R132" s="229">
        <f>Q132*H132</f>
        <v>0.0036600000000000001</v>
      </c>
      <c r="S132" s="229">
        <v>0</v>
      </c>
      <c r="T132" s="23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1" t="s">
        <v>229</v>
      </c>
      <c r="AT132" s="231" t="s">
        <v>131</v>
      </c>
      <c r="AU132" s="231" t="s">
        <v>135</v>
      </c>
      <c r="AY132" s="18" t="s">
        <v>128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135</v>
      </c>
      <c r="BK132" s="232">
        <f>ROUND(I132*H132,2)</f>
        <v>0</v>
      </c>
      <c r="BL132" s="18" t="s">
        <v>229</v>
      </c>
      <c r="BM132" s="231" t="s">
        <v>943</v>
      </c>
    </row>
    <row r="133" s="12" customFormat="1" ht="25.92" customHeight="1">
      <c r="A133" s="12"/>
      <c r="B133" s="204"/>
      <c r="C133" s="205"/>
      <c r="D133" s="206" t="s">
        <v>77</v>
      </c>
      <c r="E133" s="207" t="s">
        <v>210</v>
      </c>
      <c r="F133" s="207" t="s">
        <v>944</v>
      </c>
      <c r="G133" s="205"/>
      <c r="H133" s="205"/>
      <c r="I133" s="208"/>
      <c r="J133" s="209">
        <f>BK133</f>
        <v>0</v>
      </c>
      <c r="K133" s="205"/>
      <c r="L133" s="210"/>
      <c r="M133" s="211"/>
      <c r="N133" s="212"/>
      <c r="O133" s="212"/>
      <c r="P133" s="213">
        <f>P134</f>
        <v>0</v>
      </c>
      <c r="Q133" s="212"/>
      <c r="R133" s="213">
        <f>R134</f>
        <v>0</v>
      </c>
      <c r="S133" s="212"/>
      <c r="T133" s="214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151</v>
      </c>
      <c r="AT133" s="216" t="s">
        <v>77</v>
      </c>
      <c r="AU133" s="216" t="s">
        <v>78</v>
      </c>
      <c r="AY133" s="215" t="s">
        <v>128</v>
      </c>
      <c r="BK133" s="217">
        <f>BK134</f>
        <v>0</v>
      </c>
    </row>
    <row r="134" s="12" customFormat="1" ht="22.8" customHeight="1">
      <c r="A134" s="12"/>
      <c r="B134" s="204"/>
      <c r="C134" s="205"/>
      <c r="D134" s="206" t="s">
        <v>77</v>
      </c>
      <c r="E134" s="218" t="s">
        <v>945</v>
      </c>
      <c r="F134" s="218" t="s">
        <v>946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P135</f>
        <v>0</v>
      </c>
      <c r="Q134" s="212"/>
      <c r="R134" s="213">
        <f>R135</f>
        <v>0</v>
      </c>
      <c r="S134" s="212"/>
      <c r="T134" s="214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151</v>
      </c>
      <c r="AT134" s="216" t="s">
        <v>77</v>
      </c>
      <c r="AU134" s="216" t="s">
        <v>21</v>
      </c>
      <c r="AY134" s="215" t="s">
        <v>128</v>
      </c>
      <c r="BK134" s="217">
        <f>BK135</f>
        <v>0</v>
      </c>
    </row>
    <row r="135" s="2" customFormat="1" ht="16.5" customHeight="1">
      <c r="A135" s="40"/>
      <c r="B135" s="41"/>
      <c r="C135" s="220" t="s">
        <v>366</v>
      </c>
      <c r="D135" s="220" t="s">
        <v>131</v>
      </c>
      <c r="E135" s="221" t="s">
        <v>947</v>
      </c>
      <c r="F135" s="222" t="s">
        <v>948</v>
      </c>
      <c r="G135" s="223" t="s">
        <v>317</v>
      </c>
      <c r="H135" s="224">
        <v>122</v>
      </c>
      <c r="I135" s="225"/>
      <c r="J135" s="226">
        <f>ROUND(I135*H135,2)</f>
        <v>0</v>
      </c>
      <c r="K135" s="222" t="s">
        <v>147</v>
      </c>
      <c r="L135" s="46"/>
      <c r="M135" s="227" t="s">
        <v>32</v>
      </c>
      <c r="N135" s="228" t="s">
        <v>50</v>
      </c>
      <c r="O135" s="8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1" t="s">
        <v>481</v>
      </c>
      <c r="AT135" s="231" t="s">
        <v>131</v>
      </c>
      <c r="AU135" s="231" t="s">
        <v>135</v>
      </c>
      <c r="AY135" s="18" t="s">
        <v>128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135</v>
      </c>
      <c r="BK135" s="232">
        <f>ROUND(I135*H135,2)</f>
        <v>0</v>
      </c>
      <c r="BL135" s="18" t="s">
        <v>481</v>
      </c>
      <c r="BM135" s="231" t="s">
        <v>949</v>
      </c>
    </row>
    <row r="136" s="12" customFormat="1" ht="25.92" customHeight="1">
      <c r="A136" s="12"/>
      <c r="B136" s="204"/>
      <c r="C136" s="205"/>
      <c r="D136" s="206" t="s">
        <v>77</v>
      </c>
      <c r="E136" s="207" t="s">
        <v>837</v>
      </c>
      <c r="F136" s="207" t="s">
        <v>838</v>
      </c>
      <c r="G136" s="205"/>
      <c r="H136" s="205"/>
      <c r="I136" s="208"/>
      <c r="J136" s="209">
        <f>BK136</f>
        <v>0</v>
      </c>
      <c r="K136" s="205"/>
      <c r="L136" s="210"/>
      <c r="M136" s="211"/>
      <c r="N136" s="212"/>
      <c r="O136" s="212"/>
      <c r="P136" s="213">
        <f>P137</f>
        <v>0</v>
      </c>
      <c r="Q136" s="212"/>
      <c r="R136" s="213">
        <f>R137</f>
        <v>0</v>
      </c>
      <c r="S136" s="212"/>
      <c r="T136" s="214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155</v>
      </c>
      <c r="AT136" s="216" t="s">
        <v>77</v>
      </c>
      <c r="AU136" s="216" t="s">
        <v>78</v>
      </c>
      <c r="AY136" s="215" t="s">
        <v>128</v>
      </c>
      <c r="BK136" s="217">
        <f>BK137</f>
        <v>0</v>
      </c>
    </row>
    <row r="137" s="2" customFormat="1" ht="24" customHeight="1">
      <c r="A137" s="40"/>
      <c r="B137" s="41"/>
      <c r="C137" s="220" t="s">
        <v>370</v>
      </c>
      <c r="D137" s="220" t="s">
        <v>131</v>
      </c>
      <c r="E137" s="221" t="s">
        <v>950</v>
      </c>
      <c r="F137" s="222" t="s">
        <v>951</v>
      </c>
      <c r="G137" s="223" t="s">
        <v>141</v>
      </c>
      <c r="H137" s="224">
        <v>24</v>
      </c>
      <c r="I137" s="225"/>
      <c r="J137" s="226">
        <f>ROUND(I137*H137,2)</f>
        <v>0</v>
      </c>
      <c r="K137" s="222" t="s">
        <v>147</v>
      </c>
      <c r="L137" s="46"/>
      <c r="M137" s="233" t="s">
        <v>32</v>
      </c>
      <c r="N137" s="234" t="s">
        <v>50</v>
      </c>
      <c r="O137" s="235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1" t="s">
        <v>841</v>
      </c>
      <c r="AT137" s="231" t="s">
        <v>131</v>
      </c>
      <c r="AU137" s="231" t="s">
        <v>21</v>
      </c>
      <c r="AY137" s="18" t="s">
        <v>128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135</v>
      </c>
      <c r="BK137" s="232">
        <f>ROUND(I137*H137,2)</f>
        <v>0</v>
      </c>
      <c r="BL137" s="18" t="s">
        <v>841</v>
      </c>
      <c r="BM137" s="231" t="s">
        <v>952</v>
      </c>
    </row>
    <row r="138" s="2" customFormat="1" ht="6.96" customHeight="1">
      <c r="A138" s="40"/>
      <c r="B138" s="61"/>
      <c r="C138" s="62"/>
      <c r="D138" s="62"/>
      <c r="E138" s="62"/>
      <c r="F138" s="62"/>
      <c r="G138" s="62"/>
      <c r="H138" s="62"/>
      <c r="I138" s="169"/>
      <c r="J138" s="62"/>
      <c r="K138" s="62"/>
      <c r="L138" s="46"/>
      <c r="M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</row>
  </sheetData>
  <sheetProtection sheet="1" autoFilter="0" formatColumns="0" formatRows="0" objects="1" scenarios="1" spinCount="100000" saltValue="n+WdBMw93Ys2gsOV4wN6lzn8v89pq2Teg+Q87naIAfa2yl+klkibqxqlWUq2dXSwsEfv7QO8e7/kTebW1bWeGQ==" hashValue="049W22r14zVcal8cYuK0DsT9xVYaxN7sfFQQw2z75QYuqJ2GPdvWKFq1SueF/qGKUmC2/AsVLO6vjxTTafCaCw==" algorithmName="SHA-512" password="CC35"/>
  <autoFilter ref="C88:K13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21</v>
      </c>
    </row>
    <row r="4" s="1" customFormat="1" ht="24.96" customHeight="1">
      <c r="B4" s="21"/>
      <c r="D4" s="133" t="s">
        <v>102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238" t="str">
        <f>'Rekapitulace stavby'!K6</f>
        <v>Výměna umakartových bytových jader v byt.domech Volgogradská 2372/159</v>
      </c>
      <c r="F7" s="135"/>
      <c r="G7" s="135"/>
      <c r="H7" s="135"/>
      <c r="I7" s="129"/>
      <c r="L7" s="21"/>
    </row>
    <row r="8" s="2" customFormat="1" ht="12" customHeight="1">
      <c r="A8" s="40"/>
      <c r="B8" s="46"/>
      <c r="C8" s="40"/>
      <c r="D8" s="135" t="s">
        <v>159</v>
      </c>
      <c r="E8" s="40"/>
      <c r="F8" s="40"/>
      <c r="G8" s="40"/>
      <c r="H8" s="40"/>
      <c r="I8" s="136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953</v>
      </c>
      <c r="F9" s="40"/>
      <c r="G9" s="40"/>
      <c r="H9" s="40"/>
      <c r="I9" s="136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6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40" t="s">
        <v>20</v>
      </c>
      <c r="J11" s="139" t="s">
        <v>32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40" t="s">
        <v>24</v>
      </c>
      <c r="J12" s="141" t="str">
        <f>'Rekapitulace stavby'!AN8</f>
        <v>1. 5. 2019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6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30</v>
      </c>
      <c r="E14" s="40"/>
      <c r="F14" s="40"/>
      <c r="G14" s="40"/>
      <c r="H14" s="40"/>
      <c r="I14" s="140" t="s">
        <v>31</v>
      </c>
      <c r="J14" s="139" t="s">
        <v>32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33</v>
      </c>
      <c r="F15" s="40"/>
      <c r="G15" s="40"/>
      <c r="H15" s="40"/>
      <c r="I15" s="140" t="s">
        <v>34</v>
      </c>
      <c r="J15" s="139" t="s">
        <v>32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6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35</v>
      </c>
      <c r="E17" s="40"/>
      <c r="F17" s="40"/>
      <c r="G17" s="40"/>
      <c r="H17" s="40"/>
      <c r="I17" s="140" t="s">
        <v>31</v>
      </c>
      <c r="J17" s="34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9"/>
      <c r="G18" s="139"/>
      <c r="H18" s="139"/>
      <c r="I18" s="140" t="s">
        <v>34</v>
      </c>
      <c r="J18" s="34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6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37</v>
      </c>
      <c r="E20" s="40"/>
      <c r="F20" s="40"/>
      <c r="G20" s="40"/>
      <c r="H20" s="40"/>
      <c r="I20" s="140" t="s">
        <v>31</v>
      </c>
      <c r="J20" s="139" t="s">
        <v>38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39</v>
      </c>
      <c r="F21" s="40"/>
      <c r="G21" s="40"/>
      <c r="H21" s="40"/>
      <c r="I21" s="140" t="s">
        <v>34</v>
      </c>
      <c r="J21" s="139" t="s">
        <v>32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6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41</v>
      </c>
      <c r="E23" s="40"/>
      <c r="F23" s="40"/>
      <c r="G23" s="40"/>
      <c r="H23" s="40"/>
      <c r="I23" s="140" t="s">
        <v>31</v>
      </c>
      <c r="J23" s="139" t="s">
        <v>38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39</v>
      </c>
      <c r="F24" s="40"/>
      <c r="G24" s="40"/>
      <c r="H24" s="40"/>
      <c r="I24" s="140" t="s">
        <v>34</v>
      </c>
      <c r="J24" s="139" t="s">
        <v>32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6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42</v>
      </c>
      <c r="E26" s="40"/>
      <c r="F26" s="40"/>
      <c r="G26" s="40"/>
      <c r="H26" s="40"/>
      <c r="I26" s="136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5"/>
      <c r="B27" s="146"/>
      <c r="C27" s="145"/>
      <c r="D27" s="145"/>
      <c r="E27" s="147" t="s">
        <v>32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6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44</v>
      </c>
      <c r="E30" s="40"/>
      <c r="F30" s="40"/>
      <c r="G30" s="40"/>
      <c r="H30" s="40"/>
      <c r="I30" s="136"/>
      <c r="J30" s="153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46</v>
      </c>
      <c r="G32" s="40"/>
      <c r="H32" s="40"/>
      <c r="I32" s="155" t="s">
        <v>45</v>
      </c>
      <c r="J32" s="154" t="s">
        <v>47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6" t="s">
        <v>48</v>
      </c>
      <c r="E33" s="135" t="s">
        <v>49</v>
      </c>
      <c r="F33" s="157">
        <f>ROUND((SUM(BE84:BE122)),  2)</f>
        <v>0</v>
      </c>
      <c r="G33" s="40"/>
      <c r="H33" s="40"/>
      <c r="I33" s="158">
        <v>0.20999999999999999</v>
      </c>
      <c r="J33" s="157">
        <f>ROUND(((SUM(BE84:BE122))*I33),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50</v>
      </c>
      <c r="F34" s="157">
        <f>ROUND((SUM(BF84:BF122)),  2)</f>
        <v>0</v>
      </c>
      <c r="G34" s="40"/>
      <c r="H34" s="40"/>
      <c r="I34" s="158">
        <v>0.14999999999999999</v>
      </c>
      <c r="J34" s="157">
        <f>ROUND(((SUM(BF84:BF122))*I34),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51</v>
      </c>
      <c r="F35" s="157">
        <f>ROUND((SUM(BG84:BG122)),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52</v>
      </c>
      <c r="F36" s="157">
        <f>ROUND((SUM(BH84:BH122)),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53</v>
      </c>
      <c r="F37" s="157">
        <f>ROUND((SUM(BI84:BI122)),  2)</f>
        <v>0</v>
      </c>
      <c r="G37" s="40"/>
      <c r="H37" s="40"/>
      <c r="I37" s="158">
        <v>0</v>
      </c>
      <c r="J37" s="157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6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54</v>
      </c>
      <c r="E39" s="161"/>
      <c r="F39" s="161"/>
      <c r="G39" s="162" t="s">
        <v>55</v>
      </c>
      <c r="H39" s="163" t="s">
        <v>56</v>
      </c>
      <c r="I39" s="164"/>
      <c r="J39" s="165">
        <f>SUM(J30:J37)</f>
        <v>0</v>
      </c>
      <c r="K39" s="166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136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6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6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39" t="str">
        <f>E7</f>
        <v>Výměna umakartových bytových jader v byt.domech Volgogradská 2372/159</v>
      </c>
      <c r="F48" s="33"/>
      <c r="G48" s="33"/>
      <c r="H48" s="33"/>
      <c r="I48" s="136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159</v>
      </c>
      <c r="D49" s="42"/>
      <c r="E49" s="42"/>
      <c r="F49" s="42"/>
      <c r="G49" s="42"/>
      <c r="H49" s="42"/>
      <c r="I49" s="136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D.1.4.3 - Technika prostředí staveb - Vzduchotechnika </v>
      </c>
      <c r="F50" s="42"/>
      <c r="G50" s="42"/>
      <c r="H50" s="42"/>
      <c r="I50" s="136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6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Ostrava-Zábřeh </v>
      </c>
      <c r="G52" s="42"/>
      <c r="H52" s="42"/>
      <c r="I52" s="140" t="s">
        <v>24</v>
      </c>
      <c r="J52" s="74" t="str">
        <f>IF(J12="","",J12)</f>
        <v>1. 5. 2019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6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SMO,Městský obvod Ostrava-Jih </v>
      </c>
      <c r="G54" s="42"/>
      <c r="H54" s="42"/>
      <c r="I54" s="140" t="s">
        <v>37</v>
      </c>
      <c r="J54" s="38" t="str">
        <f>E21</f>
        <v xml:space="preserve">Lenka Jerakasová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140" t="s">
        <v>41</v>
      </c>
      <c r="J55" s="38" t="str">
        <f>E24</f>
        <v xml:space="preserve">Lenka Jerakasová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6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104</v>
      </c>
      <c r="D57" s="174"/>
      <c r="E57" s="174"/>
      <c r="F57" s="174"/>
      <c r="G57" s="174"/>
      <c r="H57" s="174"/>
      <c r="I57" s="175"/>
      <c r="J57" s="176" t="s">
        <v>105</v>
      </c>
      <c r="K57" s="174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6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76</v>
      </c>
      <c r="D59" s="42"/>
      <c r="E59" s="42"/>
      <c r="F59" s="42"/>
      <c r="G59" s="42"/>
      <c r="H59" s="42"/>
      <c r="I59" s="136"/>
      <c r="J59" s="104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78"/>
      <c r="C60" s="179"/>
      <c r="D60" s="180" t="s">
        <v>161</v>
      </c>
      <c r="E60" s="181"/>
      <c r="F60" s="181"/>
      <c r="G60" s="181"/>
      <c r="H60" s="181"/>
      <c r="I60" s="182"/>
      <c r="J60" s="183">
        <f>J85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165</v>
      </c>
      <c r="E61" s="188"/>
      <c r="F61" s="188"/>
      <c r="G61" s="188"/>
      <c r="H61" s="188"/>
      <c r="I61" s="189"/>
      <c r="J61" s="190">
        <f>J86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8"/>
      <c r="C62" s="179"/>
      <c r="D62" s="180" t="s">
        <v>167</v>
      </c>
      <c r="E62" s="181"/>
      <c r="F62" s="181"/>
      <c r="G62" s="181"/>
      <c r="H62" s="181"/>
      <c r="I62" s="182"/>
      <c r="J62" s="183">
        <f>J92</f>
        <v>0</v>
      </c>
      <c r="K62" s="179"/>
      <c r="L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5"/>
      <c r="C63" s="186"/>
      <c r="D63" s="187" t="s">
        <v>169</v>
      </c>
      <c r="E63" s="188"/>
      <c r="F63" s="188"/>
      <c r="G63" s="188"/>
      <c r="H63" s="188"/>
      <c r="I63" s="189"/>
      <c r="J63" s="190">
        <f>J93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8"/>
      <c r="C64" s="179"/>
      <c r="D64" s="180" t="s">
        <v>654</v>
      </c>
      <c r="E64" s="181"/>
      <c r="F64" s="181"/>
      <c r="G64" s="181"/>
      <c r="H64" s="181"/>
      <c r="I64" s="182"/>
      <c r="J64" s="183">
        <f>J121</f>
        <v>0</v>
      </c>
      <c r="K64" s="179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36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72"/>
      <c r="J70" s="64"/>
      <c r="K70" s="64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112</v>
      </c>
      <c r="D71" s="42"/>
      <c r="E71" s="42"/>
      <c r="F71" s="42"/>
      <c r="G71" s="42"/>
      <c r="H71" s="42"/>
      <c r="I71" s="136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36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136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239" t="str">
        <f>E7</f>
        <v>Výměna umakartových bytových jader v byt.domech Volgogradská 2372/159</v>
      </c>
      <c r="F74" s="33"/>
      <c r="G74" s="33"/>
      <c r="H74" s="33"/>
      <c r="I74" s="136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159</v>
      </c>
      <c r="D75" s="42"/>
      <c r="E75" s="42"/>
      <c r="F75" s="42"/>
      <c r="G75" s="42"/>
      <c r="H75" s="42"/>
      <c r="I75" s="136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 xml:space="preserve">D.1.4.3 - Technika prostředí staveb - Vzduchotechnika </v>
      </c>
      <c r="F76" s="42"/>
      <c r="G76" s="42"/>
      <c r="H76" s="42"/>
      <c r="I76" s="136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36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3" t="s">
        <v>22</v>
      </c>
      <c r="D78" s="42"/>
      <c r="E78" s="42"/>
      <c r="F78" s="28" t="str">
        <f>F12</f>
        <v xml:space="preserve">Ostrava-Zábřeh </v>
      </c>
      <c r="G78" s="42"/>
      <c r="H78" s="42"/>
      <c r="I78" s="140" t="s">
        <v>24</v>
      </c>
      <c r="J78" s="74" t="str">
        <f>IF(J12="","",J12)</f>
        <v>1. 5. 2019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6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30</v>
      </c>
      <c r="D80" s="42"/>
      <c r="E80" s="42"/>
      <c r="F80" s="28" t="str">
        <f>E15</f>
        <v xml:space="preserve">SMO,Městský obvod Ostrava-Jih </v>
      </c>
      <c r="G80" s="42"/>
      <c r="H80" s="42"/>
      <c r="I80" s="140" t="s">
        <v>37</v>
      </c>
      <c r="J80" s="38" t="str">
        <f>E21</f>
        <v xml:space="preserve">Lenka Jerakasová 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35</v>
      </c>
      <c r="D81" s="42"/>
      <c r="E81" s="42"/>
      <c r="F81" s="28" t="str">
        <f>IF(E18="","",E18)</f>
        <v>Vyplň údaj</v>
      </c>
      <c r="G81" s="42"/>
      <c r="H81" s="42"/>
      <c r="I81" s="140" t="s">
        <v>41</v>
      </c>
      <c r="J81" s="38" t="str">
        <f>E24</f>
        <v xml:space="preserve">Lenka Jerakasová 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136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92"/>
      <c r="B83" s="193"/>
      <c r="C83" s="194" t="s">
        <v>113</v>
      </c>
      <c r="D83" s="195" t="s">
        <v>63</v>
      </c>
      <c r="E83" s="195" t="s">
        <v>59</v>
      </c>
      <c r="F83" s="195" t="s">
        <v>60</v>
      </c>
      <c r="G83" s="195" t="s">
        <v>114</v>
      </c>
      <c r="H83" s="195" t="s">
        <v>115</v>
      </c>
      <c r="I83" s="196" t="s">
        <v>116</v>
      </c>
      <c r="J83" s="195" t="s">
        <v>105</v>
      </c>
      <c r="K83" s="197" t="s">
        <v>117</v>
      </c>
      <c r="L83" s="198"/>
      <c r="M83" s="94" t="s">
        <v>32</v>
      </c>
      <c r="N83" s="95" t="s">
        <v>48</v>
      </c>
      <c r="O83" s="95" t="s">
        <v>118</v>
      </c>
      <c r="P83" s="95" t="s">
        <v>119</v>
      </c>
      <c r="Q83" s="95" t="s">
        <v>120</v>
      </c>
      <c r="R83" s="95" t="s">
        <v>121</v>
      </c>
      <c r="S83" s="95" t="s">
        <v>122</v>
      </c>
      <c r="T83" s="96" t="s">
        <v>123</v>
      </c>
      <c r="U83" s="192"/>
      <c r="V83" s="192"/>
      <c r="W83" s="192"/>
      <c r="X83" s="192"/>
      <c r="Y83" s="192"/>
      <c r="Z83" s="192"/>
      <c r="AA83" s="192"/>
      <c r="AB83" s="192"/>
      <c r="AC83" s="192"/>
      <c r="AD83" s="192"/>
      <c r="AE83" s="192"/>
    </row>
    <row r="84" s="2" customFormat="1" ht="22.8" customHeight="1">
      <c r="A84" s="40"/>
      <c r="B84" s="41"/>
      <c r="C84" s="101" t="s">
        <v>124</v>
      </c>
      <c r="D84" s="42"/>
      <c r="E84" s="42"/>
      <c r="F84" s="42"/>
      <c r="G84" s="42"/>
      <c r="H84" s="42"/>
      <c r="I84" s="136"/>
      <c r="J84" s="199">
        <f>BK84</f>
        <v>0</v>
      </c>
      <c r="K84" s="42"/>
      <c r="L84" s="46"/>
      <c r="M84" s="97"/>
      <c r="N84" s="200"/>
      <c r="O84" s="98"/>
      <c r="P84" s="201">
        <f>P85+P92+P121</f>
        <v>0</v>
      </c>
      <c r="Q84" s="98"/>
      <c r="R84" s="201">
        <f>R85+R92+R121</f>
        <v>0.68629999999999969</v>
      </c>
      <c r="S84" s="98"/>
      <c r="T84" s="202">
        <f>T85+T92+T121</f>
        <v>1.4310000000000001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8" t="s">
        <v>77</v>
      </c>
      <c r="AU84" s="18" t="s">
        <v>106</v>
      </c>
      <c r="BK84" s="203">
        <f>BK85+BK92+BK121</f>
        <v>0</v>
      </c>
    </row>
    <row r="85" s="12" customFormat="1" ht="25.92" customHeight="1">
      <c r="A85" s="12"/>
      <c r="B85" s="204"/>
      <c r="C85" s="205"/>
      <c r="D85" s="206" t="s">
        <v>77</v>
      </c>
      <c r="E85" s="207" t="s">
        <v>178</v>
      </c>
      <c r="F85" s="207" t="s">
        <v>179</v>
      </c>
      <c r="G85" s="205"/>
      <c r="H85" s="205"/>
      <c r="I85" s="208"/>
      <c r="J85" s="209">
        <f>BK85</f>
        <v>0</v>
      </c>
      <c r="K85" s="205"/>
      <c r="L85" s="210"/>
      <c r="M85" s="211"/>
      <c r="N85" s="212"/>
      <c r="O85" s="212"/>
      <c r="P85" s="213">
        <f>P86</f>
        <v>0</v>
      </c>
      <c r="Q85" s="212"/>
      <c r="R85" s="213">
        <f>R86</f>
        <v>0</v>
      </c>
      <c r="S85" s="212"/>
      <c r="T85" s="214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5" t="s">
        <v>21</v>
      </c>
      <c r="AT85" s="216" t="s">
        <v>77</v>
      </c>
      <c r="AU85" s="216" t="s">
        <v>78</v>
      </c>
      <c r="AY85" s="215" t="s">
        <v>128</v>
      </c>
      <c r="BK85" s="217">
        <f>BK86</f>
        <v>0</v>
      </c>
    </row>
    <row r="86" s="12" customFormat="1" ht="22.8" customHeight="1">
      <c r="A86" s="12"/>
      <c r="B86" s="204"/>
      <c r="C86" s="205"/>
      <c r="D86" s="206" t="s">
        <v>77</v>
      </c>
      <c r="E86" s="218" t="s">
        <v>232</v>
      </c>
      <c r="F86" s="218" t="s">
        <v>233</v>
      </c>
      <c r="G86" s="205"/>
      <c r="H86" s="205"/>
      <c r="I86" s="208"/>
      <c r="J86" s="219">
        <f>BK86</f>
        <v>0</v>
      </c>
      <c r="K86" s="205"/>
      <c r="L86" s="210"/>
      <c r="M86" s="211"/>
      <c r="N86" s="212"/>
      <c r="O86" s="212"/>
      <c r="P86" s="213">
        <f>SUM(P87:P91)</f>
        <v>0</v>
      </c>
      <c r="Q86" s="212"/>
      <c r="R86" s="213">
        <f>SUM(R87:R91)</f>
        <v>0</v>
      </c>
      <c r="S86" s="212"/>
      <c r="T86" s="214">
        <f>SUM(T87:T91)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5" t="s">
        <v>21</v>
      </c>
      <c r="AT86" s="216" t="s">
        <v>77</v>
      </c>
      <c r="AU86" s="216" t="s">
        <v>21</v>
      </c>
      <c r="AY86" s="215" t="s">
        <v>128</v>
      </c>
      <c r="BK86" s="217">
        <f>SUM(BK87:BK91)</f>
        <v>0</v>
      </c>
    </row>
    <row r="87" s="2" customFormat="1" ht="24" customHeight="1">
      <c r="A87" s="40"/>
      <c r="B87" s="41"/>
      <c r="C87" s="220" t="s">
        <v>21</v>
      </c>
      <c r="D87" s="220" t="s">
        <v>131</v>
      </c>
      <c r="E87" s="221" t="s">
        <v>234</v>
      </c>
      <c r="F87" s="222" t="s">
        <v>235</v>
      </c>
      <c r="G87" s="223" t="s">
        <v>236</v>
      </c>
      <c r="H87" s="224">
        <v>1.4310000000000001</v>
      </c>
      <c r="I87" s="225"/>
      <c r="J87" s="226">
        <f>ROUND(I87*H87,2)</f>
        <v>0</v>
      </c>
      <c r="K87" s="222" t="s">
        <v>954</v>
      </c>
      <c r="L87" s="46"/>
      <c r="M87" s="227" t="s">
        <v>32</v>
      </c>
      <c r="N87" s="228" t="s">
        <v>50</v>
      </c>
      <c r="O87" s="8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1" t="s">
        <v>155</v>
      </c>
      <c r="AT87" s="231" t="s">
        <v>131</v>
      </c>
      <c r="AU87" s="231" t="s">
        <v>135</v>
      </c>
      <c r="AY87" s="18" t="s">
        <v>128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18" t="s">
        <v>135</v>
      </c>
      <c r="BK87" s="232">
        <f>ROUND(I87*H87,2)</f>
        <v>0</v>
      </c>
      <c r="BL87" s="18" t="s">
        <v>155</v>
      </c>
      <c r="BM87" s="231" t="s">
        <v>955</v>
      </c>
    </row>
    <row r="88" s="2" customFormat="1" ht="16.5" customHeight="1">
      <c r="A88" s="40"/>
      <c r="B88" s="41"/>
      <c r="C88" s="220" t="s">
        <v>135</v>
      </c>
      <c r="D88" s="220" t="s">
        <v>131</v>
      </c>
      <c r="E88" s="221" t="s">
        <v>239</v>
      </c>
      <c r="F88" s="222" t="s">
        <v>240</v>
      </c>
      <c r="G88" s="223" t="s">
        <v>236</v>
      </c>
      <c r="H88" s="224">
        <v>1.4310000000000001</v>
      </c>
      <c r="I88" s="225"/>
      <c r="J88" s="226">
        <f>ROUND(I88*H88,2)</f>
        <v>0</v>
      </c>
      <c r="K88" s="222" t="s">
        <v>954</v>
      </c>
      <c r="L88" s="46"/>
      <c r="M88" s="227" t="s">
        <v>32</v>
      </c>
      <c r="N88" s="228" t="s">
        <v>50</v>
      </c>
      <c r="O88" s="86"/>
      <c r="P88" s="229">
        <f>O88*H88</f>
        <v>0</v>
      </c>
      <c r="Q88" s="229">
        <v>0</v>
      </c>
      <c r="R88" s="229">
        <f>Q88*H88</f>
        <v>0</v>
      </c>
      <c r="S88" s="229">
        <v>0</v>
      </c>
      <c r="T88" s="230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1" t="s">
        <v>155</v>
      </c>
      <c r="AT88" s="231" t="s">
        <v>131</v>
      </c>
      <c r="AU88" s="231" t="s">
        <v>135</v>
      </c>
      <c r="AY88" s="18" t="s">
        <v>128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18" t="s">
        <v>135</v>
      </c>
      <c r="BK88" s="232">
        <f>ROUND(I88*H88,2)</f>
        <v>0</v>
      </c>
      <c r="BL88" s="18" t="s">
        <v>155</v>
      </c>
      <c r="BM88" s="231" t="s">
        <v>956</v>
      </c>
    </row>
    <row r="89" s="2" customFormat="1" ht="24" customHeight="1">
      <c r="A89" s="40"/>
      <c r="B89" s="41"/>
      <c r="C89" s="220" t="s">
        <v>151</v>
      </c>
      <c r="D89" s="220" t="s">
        <v>131</v>
      </c>
      <c r="E89" s="221" t="s">
        <v>243</v>
      </c>
      <c r="F89" s="222" t="s">
        <v>244</v>
      </c>
      <c r="G89" s="223" t="s">
        <v>236</v>
      </c>
      <c r="H89" s="224">
        <v>27.189</v>
      </c>
      <c r="I89" s="225"/>
      <c r="J89" s="226">
        <f>ROUND(I89*H89,2)</f>
        <v>0</v>
      </c>
      <c r="K89" s="222" t="s">
        <v>954</v>
      </c>
      <c r="L89" s="46"/>
      <c r="M89" s="227" t="s">
        <v>32</v>
      </c>
      <c r="N89" s="228" t="s">
        <v>50</v>
      </c>
      <c r="O89" s="8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1" t="s">
        <v>155</v>
      </c>
      <c r="AT89" s="231" t="s">
        <v>131</v>
      </c>
      <c r="AU89" s="231" t="s">
        <v>135</v>
      </c>
      <c r="AY89" s="18" t="s">
        <v>128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18" t="s">
        <v>135</v>
      </c>
      <c r="BK89" s="232">
        <f>ROUND(I89*H89,2)</f>
        <v>0</v>
      </c>
      <c r="BL89" s="18" t="s">
        <v>155</v>
      </c>
      <c r="BM89" s="231" t="s">
        <v>957</v>
      </c>
    </row>
    <row r="90" s="13" customFormat="1">
      <c r="A90" s="13"/>
      <c r="B90" s="240"/>
      <c r="C90" s="241"/>
      <c r="D90" s="242" t="s">
        <v>193</v>
      </c>
      <c r="E90" s="241"/>
      <c r="F90" s="244" t="s">
        <v>958</v>
      </c>
      <c r="G90" s="241"/>
      <c r="H90" s="245">
        <v>27.189</v>
      </c>
      <c r="I90" s="246"/>
      <c r="J90" s="241"/>
      <c r="K90" s="241"/>
      <c r="L90" s="247"/>
      <c r="M90" s="248"/>
      <c r="N90" s="249"/>
      <c r="O90" s="249"/>
      <c r="P90" s="249"/>
      <c r="Q90" s="249"/>
      <c r="R90" s="249"/>
      <c r="S90" s="249"/>
      <c r="T90" s="25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51" t="s">
        <v>193</v>
      </c>
      <c r="AU90" s="251" t="s">
        <v>135</v>
      </c>
      <c r="AV90" s="13" t="s">
        <v>135</v>
      </c>
      <c r="AW90" s="13" t="s">
        <v>4</v>
      </c>
      <c r="AX90" s="13" t="s">
        <v>21</v>
      </c>
      <c r="AY90" s="251" t="s">
        <v>128</v>
      </c>
    </row>
    <row r="91" s="2" customFormat="1" ht="24" customHeight="1">
      <c r="A91" s="40"/>
      <c r="B91" s="41"/>
      <c r="C91" s="220" t="s">
        <v>155</v>
      </c>
      <c r="D91" s="220" t="s">
        <v>131</v>
      </c>
      <c r="E91" s="221" t="s">
        <v>959</v>
      </c>
      <c r="F91" s="222" t="s">
        <v>960</v>
      </c>
      <c r="G91" s="223" t="s">
        <v>236</v>
      </c>
      <c r="H91" s="224">
        <v>1.4310000000000001</v>
      </c>
      <c r="I91" s="225"/>
      <c r="J91" s="226">
        <f>ROUND(I91*H91,2)</f>
        <v>0</v>
      </c>
      <c r="K91" s="222" t="s">
        <v>147</v>
      </c>
      <c r="L91" s="46"/>
      <c r="M91" s="227" t="s">
        <v>32</v>
      </c>
      <c r="N91" s="228" t="s">
        <v>50</v>
      </c>
      <c r="O91" s="8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1" t="s">
        <v>155</v>
      </c>
      <c r="AT91" s="231" t="s">
        <v>131</v>
      </c>
      <c r="AU91" s="231" t="s">
        <v>135</v>
      </c>
      <c r="AY91" s="18" t="s">
        <v>128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8" t="s">
        <v>135</v>
      </c>
      <c r="BK91" s="232">
        <f>ROUND(I91*H91,2)</f>
        <v>0</v>
      </c>
      <c r="BL91" s="18" t="s">
        <v>155</v>
      </c>
      <c r="BM91" s="231" t="s">
        <v>961</v>
      </c>
    </row>
    <row r="92" s="12" customFormat="1" ht="25.92" customHeight="1">
      <c r="A92" s="12"/>
      <c r="B92" s="204"/>
      <c r="C92" s="205"/>
      <c r="D92" s="206" t="s">
        <v>77</v>
      </c>
      <c r="E92" s="207" t="s">
        <v>257</v>
      </c>
      <c r="F92" s="207" t="s">
        <v>258</v>
      </c>
      <c r="G92" s="205"/>
      <c r="H92" s="205"/>
      <c r="I92" s="208"/>
      <c r="J92" s="209">
        <f>BK92</f>
        <v>0</v>
      </c>
      <c r="K92" s="205"/>
      <c r="L92" s="210"/>
      <c r="M92" s="211"/>
      <c r="N92" s="212"/>
      <c r="O92" s="212"/>
      <c r="P92" s="213">
        <f>P93</f>
        <v>0</v>
      </c>
      <c r="Q92" s="212"/>
      <c r="R92" s="213">
        <f>R93</f>
        <v>0.68629999999999969</v>
      </c>
      <c r="S92" s="212"/>
      <c r="T92" s="214">
        <f>T93</f>
        <v>1.4310000000000001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5" t="s">
        <v>135</v>
      </c>
      <c r="AT92" s="216" t="s">
        <v>77</v>
      </c>
      <c r="AU92" s="216" t="s">
        <v>78</v>
      </c>
      <c r="AY92" s="215" t="s">
        <v>128</v>
      </c>
      <c r="BK92" s="217">
        <f>BK93</f>
        <v>0</v>
      </c>
    </row>
    <row r="93" s="12" customFormat="1" ht="22.8" customHeight="1">
      <c r="A93" s="12"/>
      <c r="B93" s="204"/>
      <c r="C93" s="205"/>
      <c r="D93" s="206" t="s">
        <v>77</v>
      </c>
      <c r="E93" s="218" t="s">
        <v>284</v>
      </c>
      <c r="F93" s="218" t="s">
        <v>285</v>
      </c>
      <c r="G93" s="205"/>
      <c r="H93" s="205"/>
      <c r="I93" s="208"/>
      <c r="J93" s="219">
        <f>BK93</f>
        <v>0</v>
      </c>
      <c r="K93" s="205"/>
      <c r="L93" s="210"/>
      <c r="M93" s="211"/>
      <c r="N93" s="212"/>
      <c r="O93" s="212"/>
      <c r="P93" s="213">
        <f>SUM(P94:P120)</f>
        <v>0</v>
      </c>
      <c r="Q93" s="212"/>
      <c r="R93" s="213">
        <f>SUM(R94:R120)</f>
        <v>0.68629999999999969</v>
      </c>
      <c r="S93" s="212"/>
      <c r="T93" s="214">
        <f>SUM(T94:T120)</f>
        <v>1.4310000000000001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5" t="s">
        <v>135</v>
      </c>
      <c r="AT93" s="216" t="s">
        <v>77</v>
      </c>
      <c r="AU93" s="216" t="s">
        <v>21</v>
      </c>
      <c r="AY93" s="215" t="s">
        <v>128</v>
      </c>
      <c r="BK93" s="217">
        <f>SUM(BK94:BK120)</f>
        <v>0</v>
      </c>
    </row>
    <row r="94" s="2" customFormat="1" ht="16.5" customHeight="1">
      <c r="A94" s="40"/>
      <c r="B94" s="41"/>
      <c r="C94" s="220" t="s">
        <v>127</v>
      </c>
      <c r="D94" s="220" t="s">
        <v>131</v>
      </c>
      <c r="E94" s="221" t="s">
        <v>962</v>
      </c>
      <c r="F94" s="222" t="s">
        <v>963</v>
      </c>
      <c r="G94" s="223" t="s">
        <v>133</v>
      </c>
      <c r="H94" s="224">
        <v>24</v>
      </c>
      <c r="I94" s="225"/>
      <c r="J94" s="226">
        <f>ROUND(I94*H94,2)</f>
        <v>0</v>
      </c>
      <c r="K94" s="222" t="s">
        <v>147</v>
      </c>
      <c r="L94" s="46"/>
      <c r="M94" s="227" t="s">
        <v>32</v>
      </c>
      <c r="N94" s="228" t="s">
        <v>50</v>
      </c>
      <c r="O94" s="8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1" t="s">
        <v>229</v>
      </c>
      <c r="AT94" s="231" t="s">
        <v>131</v>
      </c>
      <c r="AU94" s="231" t="s">
        <v>135</v>
      </c>
      <c r="AY94" s="18" t="s">
        <v>128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8" t="s">
        <v>135</v>
      </c>
      <c r="BK94" s="232">
        <f>ROUND(I94*H94,2)</f>
        <v>0</v>
      </c>
      <c r="BL94" s="18" t="s">
        <v>229</v>
      </c>
      <c r="BM94" s="231" t="s">
        <v>964</v>
      </c>
    </row>
    <row r="95" s="2" customFormat="1" ht="16.5" customHeight="1">
      <c r="A95" s="40"/>
      <c r="B95" s="41"/>
      <c r="C95" s="263" t="s">
        <v>184</v>
      </c>
      <c r="D95" s="263" t="s">
        <v>210</v>
      </c>
      <c r="E95" s="264" t="s">
        <v>965</v>
      </c>
      <c r="F95" s="265" t="s">
        <v>966</v>
      </c>
      <c r="G95" s="266" t="s">
        <v>133</v>
      </c>
      <c r="H95" s="267">
        <v>12</v>
      </c>
      <c r="I95" s="268"/>
      <c r="J95" s="269">
        <f>ROUND(I95*H95,2)</f>
        <v>0</v>
      </c>
      <c r="K95" s="265" t="s">
        <v>147</v>
      </c>
      <c r="L95" s="270"/>
      <c r="M95" s="271" t="s">
        <v>32</v>
      </c>
      <c r="N95" s="272" t="s">
        <v>50</v>
      </c>
      <c r="O95" s="86"/>
      <c r="P95" s="229">
        <f>O95*H95</f>
        <v>0</v>
      </c>
      <c r="Q95" s="229">
        <v>0.0011000000000000001</v>
      </c>
      <c r="R95" s="229">
        <f>Q95*H95</f>
        <v>0.0132</v>
      </c>
      <c r="S95" s="229">
        <v>0</v>
      </c>
      <c r="T95" s="23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1" t="s">
        <v>269</v>
      </c>
      <c r="AT95" s="231" t="s">
        <v>210</v>
      </c>
      <c r="AU95" s="231" t="s">
        <v>135</v>
      </c>
      <c r="AY95" s="18" t="s">
        <v>128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8" t="s">
        <v>135</v>
      </c>
      <c r="BK95" s="232">
        <f>ROUND(I95*H95,2)</f>
        <v>0</v>
      </c>
      <c r="BL95" s="18" t="s">
        <v>229</v>
      </c>
      <c r="BM95" s="231" t="s">
        <v>967</v>
      </c>
    </row>
    <row r="96" s="2" customFormat="1" ht="24" customHeight="1">
      <c r="A96" s="40"/>
      <c r="B96" s="41"/>
      <c r="C96" s="263" t="s">
        <v>223</v>
      </c>
      <c r="D96" s="263" t="s">
        <v>210</v>
      </c>
      <c r="E96" s="264" t="s">
        <v>968</v>
      </c>
      <c r="F96" s="265" t="s">
        <v>969</v>
      </c>
      <c r="G96" s="266" t="s">
        <v>133</v>
      </c>
      <c r="H96" s="267">
        <v>12</v>
      </c>
      <c r="I96" s="268"/>
      <c r="J96" s="269">
        <f>ROUND(I96*H96,2)</f>
        <v>0</v>
      </c>
      <c r="K96" s="265" t="s">
        <v>147</v>
      </c>
      <c r="L96" s="270"/>
      <c r="M96" s="271" t="s">
        <v>32</v>
      </c>
      <c r="N96" s="272" t="s">
        <v>50</v>
      </c>
      <c r="O96" s="86"/>
      <c r="P96" s="229">
        <f>O96*H96</f>
        <v>0</v>
      </c>
      <c r="Q96" s="229">
        <v>0.0022000000000000001</v>
      </c>
      <c r="R96" s="229">
        <f>Q96*H96</f>
        <v>0.0264</v>
      </c>
      <c r="S96" s="229">
        <v>0</v>
      </c>
      <c r="T96" s="23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1" t="s">
        <v>269</v>
      </c>
      <c r="AT96" s="231" t="s">
        <v>210</v>
      </c>
      <c r="AU96" s="231" t="s">
        <v>135</v>
      </c>
      <c r="AY96" s="18" t="s">
        <v>128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18" t="s">
        <v>135</v>
      </c>
      <c r="BK96" s="232">
        <f>ROUND(I96*H96,2)</f>
        <v>0</v>
      </c>
      <c r="BL96" s="18" t="s">
        <v>229</v>
      </c>
      <c r="BM96" s="231" t="s">
        <v>970</v>
      </c>
    </row>
    <row r="97" s="2" customFormat="1" ht="16.5" customHeight="1">
      <c r="A97" s="40"/>
      <c r="B97" s="41"/>
      <c r="C97" s="220" t="s">
        <v>213</v>
      </c>
      <c r="D97" s="220" t="s">
        <v>131</v>
      </c>
      <c r="E97" s="221" t="s">
        <v>971</v>
      </c>
      <c r="F97" s="222" t="s">
        <v>972</v>
      </c>
      <c r="G97" s="223" t="s">
        <v>133</v>
      </c>
      <c r="H97" s="224">
        <v>12</v>
      </c>
      <c r="I97" s="225"/>
      <c r="J97" s="226">
        <f>ROUND(I97*H97,2)</f>
        <v>0</v>
      </c>
      <c r="K97" s="222" t="s">
        <v>147</v>
      </c>
      <c r="L97" s="46"/>
      <c r="M97" s="227" t="s">
        <v>32</v>
      </c>
      <c r="N97" s="228" t="s">
        <v>50</v>
      </c>
      <c r="O97" s="8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1" t="s">
        <v>229</v>
      </c>
      <c r="AT97" s="231" t="s">
        <v>131</v>
      </c>
      <c r="AU97" s="231" t="s">
        <v>135</v>
      </c>
      <c r="AY97" s="18" t="s">
        <v>128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135</v>
      </c>
      <c r="BK97" s="232">
        <f>ROUND(I97*H97,2)</f>
        <v>0</v>
      </c>
      <c r="BL97" s="18" t="s">
        <v>229</v>
      </c>
      <c r="BM97" s="231" t="s">
        <v>973</v>
      </c>
    </row>
    <row r="98" s="2" customFormat="1" ht="16.5" customHeight="1">
      <c r="A98" s="40"/>
      <c r="B98" s="41"/>
      <c r="C98" s="263" t="s">
        <v>215</v>
      </c>
      <c r="D98" s="263" t="s">
        <v>210</v>
      </c>
      <c r="E98" s="264" t="s">
        <v>974</v>
      </c>
      <c r="F98" s="265" t="s">
        <v>975</v>
      </c>
      <c r="G98" s="266" t="s">
        <v>133</v>
      </c>
      <c r="H98" s="267">
        <v>12</v>
      </c>
      <c r="I98" s="268"/>
      <c r="J98" s="269">
        <f>ROUND(I98*H98,2)</f>
        <v>0</v>
      </c>
      <c r="K98" s="265" t="s">
        <v>147</v>
      </c>
      <c r="L98" s="270"/>
      <c r="M98" s="271" t="s">
        <v>32</v>
      </c>
      <c r="N98" s="272" t="s">
        <v>50</v>
      </c>
      <c r="O98" s="86"/>
      <c r="P98" s="229">
        <f>O98*H98</f>
        <v>0</v>
      </c>
      <c r="Q98" s="229">
        <v>0.0054000000000000003</v>
      </c>
      <c r="R98" s="229">
        <f>Q98*H98</f>
        <v>0.064799999999999996</v>
      </c>
      <c r="S98" s="229">
        <v>0</v>
      </c>
      <c r="T98" s="23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1" t="s">
        <v>269</v>
      </c>
      <c r="AT98" s="231" t="s">
        <v>210</v>
      </c>
      <c r="AU98" s="231" t="s">
        <v>135</v>
      </c>
      <c r="AY98" s="18" t="s">
        <v>128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8" t="s">
        <v>135</v>
      </c>
      <c r="BK98" s="232">
        <f>ROUND(I98*H98,2)</f>
        <v>0</v>
      </c>
      <c r="BL98" s="18" t="s">
        <v>229</v>
      </c>
      <c r="BM98" s="231" t="s">
        <v>976</v>
      </c>
    </row>
    <row r="99" s="2" customFormat="1" ht="24" customHeight="1">
      <c r="A99" s="40"/>
      <c r="B99" s="41"/>
      <c r="C99" s="220" t="s">
        <v>238</v>
      </c>
      <c r="D99" s="220" t="s">
        <v>131</v>
      </c>
      <c r="E99" s="221" t="s">
        <v>977</v>
      </c>
      <c r="F99" s="222" t="s">
        <v>978</v>
      </c>
      <c r="G99" s="223" t="s">
        <v>317</v>
      </c>
      <c r="H99" s="224">
        <v>33</v>
      </c>
      <c r="I99" s="225"/>
      <c r="J99" s="226">
        <f>ROUND(I99*H99,2)</f>
        <v>0</v>
      </c>
      <c r="K99" s="222" t="s">
        <v>147</v>
      </c>
      <c r="L99" s="46"/>
      <c r="M99" s="227" t="s">
        <v>32</v>
      </c>
      <c r="N99" s="228" t="s">
        <v>50</v>
      </c>
      <c r="O99" s="86"/>
      <c r="P99" s="229">
        <f>O99*H99</f>
        <v>0</v>
      </c>
      <c r="Q99" s="229">
        <v>0.00175</v>
      </c>
      <c r="R99" s="229">
        <f>Q99*H99</f>
        <v>0.057750000000000003</v>
      </c>
      <c r="S99" s="229">
        <v>0</v>
      </c>
      <c r="T99" s="230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1" t="s">
        <v>229</v>
      </c>
      <c r="AT99" s="231" t="s">
        <v>131</v>
      </c>
      <c r="AU99" s="231" t="s">
        <v>135</v>
      </c>
      <c r="AY99" s="18" t="s">
        <v>128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8" t="s">
        <v>135</v>
      </c>
      <c r="BK99" s="232">
        <f>ROUND(I99*H99,2)</f>
        <v>0</v>
      </c>
      <c r="BL99" s="18" t="s">
        <v>229</v>
      </c>
      <c r="BM99" s="231" t="s">
        <v>979</v>
      </c>
    </row>
    <row r="100" s="2" customFormat="1" ht="24" customHeight="1">
      <c r="A100" s="40"/>
      <c r="B100" s="41"/>
      <c r="C100" s="220" t="s">
        <v>242</v>
      </c>
      <c r="D100" s="220" t="s">
        <v>131</v>
      </c>
      <c r="E100" s="221" t="s">
        <v>980</v>
      </c>
      <c r="F100" s="222" t="s">
        <v>981</v>
      </c>
      <c r="G100" s="223" t="s">
        <v>317</v>
      </c>
      <c r="H100" s="224">
        <v>51</v>
      </c>
      <c r="I100" s="225"/>
      <c r="J100" s="226">
        <f>ROUND(I100*H100,2)</f>
        <v>0</v>
      </c>
      <c r="K100" s="222" t="s">
        <v>147</v>
      </c>
      <c r="L100" s="46"/>
      <c r="M100" s="227" t="s">
        <v>32</v>
      </c>
      <c r="N100" s="228" t="s">
        <v>50</v>
      </c>
      <c r="O100" s="86"/>
      <c r="P100" s="229">
        <f>O100*H100</f>
        <v>0</v>
      </c>
      <c r="Q100" s="229">
        <v>0.0031199999999999999</v>
      </c>
      <c r="R100" s="229">
        <f>Q100*H100</f>
        <v>0.15911999999999998</v>
      </c>
      <c r="S100" s="229">
        <v>0</v>
      </c>
      <c r="T100" s="230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1" t="s">
        <v>229</v>
      </c>
      <c r="AT100" s="231" t="s">
        <v>131</v>
      </c>
      <c r="AU100" s="231" t="s">
        <v>135</v>
      </c>
      <c r="AY100" s="18" t="s">
        <v>128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8" t="s">
        <v>135</v>
      </c>
      <c r="BK100" s="232">
        <f>ROUND(I100*H100,2)</f>
        <v>0</v>
      </c>
      <c r="BL100" s="18" t="s">
        <v>229</v>
      </c>
      <c r="BM100" s="231" t="s">
        <v>982</v>
      </c>
    </row>
    <row r="101" s="2" customFormat="1" ht="16.5" customHeight="1">
      <c r="A101" s="40"/>
      <c r="B101" s="41"/>
      <c r="C101" s="263" t="s">
        <v>247</v>
      </c>
      <c r="D101" s="263" t="s">
        <v>210</v>
      </c>
      <c r="E101" s="264" t="s">
        <v>983</v>
      </c>
      <c r="F101" s="265" t="s">
        <v>984</v>
      </c>
      <c r="G101" s="266" t="s">
        <v>317</v>
      </c>
      <c r="H101" s="267">
        <v>33</v>
      </c>
      <c r="I101" s="268"/>
      <c r="J101" s="269">
        <f>ROUND(I101*H101,2)</f>
        <v>0</v>
      </c>
      <c r="K101" s="265" t="s">
        <v>147</v>
      </c>
      <c r="L101" s="270"/>
      <c r="M101" s="271" t="s">
        <v>32</v>
      </c>
      <c r="N101" s="272" t="s">
        <v>50</v>
      </c>
      <c r="O101" s="86"/>
      <c r="P101" s="229">
        <f>O101*H101</f>
        <v>0</v>
      </c>
      <c r="Q101" s="229">
        <v>0.0012999999999999999</v>
      </c>
      <c r="R101" s="229">
        <f>Q101*H101</f>
        <v>0.042900000000000001</v>
      </c>
      <c r="S101" s="229">
        <v>0</v>
      </c>
      <c r="T101" s="23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1" t="s">
        <v>269</v>
      </c>
      <c r="AT101" s="231" t="s">
        <v>210</v>
      </c>
      <c r="AU101" s="231" t="s">
        <v>135</v>
      </c>
      <c r="AY101" s="18" t="s">
        <v>128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8" t="s">
        <v>135</v>
      </c>
      <c r="BK101" s="232">
        <f>ROUND(I101*H101,2)</f>
        <v>0</v>
      </c>
      <c r="BL101" s="18" t="s">
        <v>229</v>
      </c>
      <c r="BM101" s="231" t="s">
        <v>985</v>
      </c>
    </row>
    <row r="102" s="2" customFormat="1" ht="16.5" customHeight="1">
      <c r="A102" s="40"/>
      <c r="B102" s="41"/>
      <c r="C102" s="263" t="s">
        <v>253</v>
      </c>
      <c r="D102" s="263" t="s">
        <v>210</v>
      </c>
      <c r="E102" s="264" t="s">
        <v>986</v>
      </c>
      <c r="F102" s="265" t="s">
        <v>987</v>
      </c>
      <c r="G102" s="266" t="s">
        <v>317</v>
      </c>
      <c r="H102" s="267">
        <v>18</v>
      </c>
      <c r="I102" s="268"/>
      <c r="J102" s="269">
        <f>ROUND(I102*H102,2)</f>
        <v>0</v>
      </c>
      <c r="K102" s="265" t="s">
        <v>147</v>
      </c>
      <c r="L102" s="270"/>
      <c r="M102" s="271" t="s">
        <v>32</v>
      </c>
      <c r="N102" s="272" t="s">
        <v>50</v>
      </c>
      <c r="O102" s="86"/>
      <c r="P102" s="229">
        <f>O102*H102</f>
        <v>0</v>
      </c>
      <c r="Q102" s="229">
        <v>0.0023999999999999998</v>
      </c>
      <c r="R102" s="229">
        <f>Q102*H102</f>
        <v>0.043199999999999995</v>
      </c>
      <c r="S102" s="229">
        <v>0</v>
      </c>
      <c r="T102" s="23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269</v>
      </c>
      <c r="AT102" s="231" t="s">
        <v>210</v>
      </c>
      <c r="AU102" s="231" t="s">
        <v>135</v>
      </c>
      <c r="AY102" s="18" t="s">
        <v>128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8" t="s">
        <v>135</v>
      </c>
      <c r="BK102" s="232">
        <f>ROUND(I102*H102,2)</f>
        <v>0</v>
      </c>
      <c r="BL102" s="18" t="s">
        <v>229</v>
      </c>
      <c r="BM102" s="231" t="s">
        <v>988</v>
      </c>
    </row>
    <row r="103" s="2" customFormat="1" ht="16.5" customHeight="1">
      <c r="A103" s="40"/>
      <c r="B103" s="41"/>
      <c r="C103" s="263" t="s">
        <v>261</v>
      </c>
      <c r="D103" s="263" t="s">
        <v>210</v>
      </c>
      <c r="E103" s="264" t="s">
        <v>989</v>
      </c>
      <c r="F103" s="265" t="s">
        <v>990</v>
      </c>
      <c r="G103" s="266" t="s">
        <v>317</v>
      </c>
      <c r="H103" s="267">
        <v>19</v>
      </c>
      <c r="I103" s="268"/>
      <c r="J103" s="269">
        <f>ROUND(I103*H103,2)</f>
        <v>0</v>
      </c>
      <c r="K103" s="265" t="s">
        <v>147</v>
      </c>
      <c r="L103" s="270"/>
      <c r="M103" s="271" t="s">
        <v>32</v>
      </c>
      <c r="N103" s="272" t="s">
        <v>50</v>
      </c>
      <c r="O103" s="86"/>
      <c r="P103" s="229">
        <f>O103*H103</f>
        <v>0</v>
      </c>
      <c r="Q103" s="229">
        <v>0.0023999999999999998</v>
      </c>
      <c r="R103" s="229">
        <f>Q103*H103</f>
        <v>0.045599999999999995</v>
      </c>
      <c r="S103" s="229">
        <v>0</v>
      </c>
      <c r="T103" s="23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1" t="s">
        <v>269</v>
      </c>
      <c r="AT103" s="231" t="s">
        <v>210</v>
      </c>
      <c r="AU103" s="231" t="s">
        <v>135</v>
      </c>
      <c r="AY103" s="18" t="s">
        <v>128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135</v>
      </c>
      <c r="BK103" s="232">
        <f>ROUND(I103*H103,2)</f>
        <v>0</v>
      </c>
      <c r="BL103" s="18" t="s">
        <v>229</v>
      </c>
      <c r="BM103" s="231" t="s">
        <v>991</v>
      </c>
    </row>
    <row r="104" s="2" customFormat="1" ht="16.5" customHeight="1">
      <c r="A104" s="40"/>
      <c r="B104" s="41"/>
      <c r="C104" s="263" t="s">
        <v>8</v>
      </c>
      <c r="D104" s="263" t="s">
        <v>210</v>
      </c>
      <c r="E104" s="264" t="s">
        <v>992</v>
      </c>
      <c r="F104" s="265" t="s">
        <v>993</v>
      </c>
      <c r="G104" s="266" t="s">
        <v>317</v>
      </c>
      <c r="H104" s="267">
        <v>14</v>
      </c>
      <c r="I104" s="268"/>
      <c r="J104" s="269">
        <f>ROUND(I104*H104,2)</f>
        <v>0</v>
      </c>
      <c r="K104" s="265" t="s">
        <v>147</v>
      </c>
      <c r="L104" s="270"/>
      <c r="M104" s="271" t="s">
        <v>32</v>
      </c>
      <c r="N104" s="272" t="s">
        <v>50</v>
      </c>
      <c r="O104" s="86"/>
      <c r="P104" s="229">
        <f>O104*H104</f>
        <v>0</v>
      </c>
      <c r="Q104" s="229">
        <v>0.0023999999999999998</v>
      </c>
      <c r="R104" s="229">
        <f>Q104*H104</f>
        <v>0.033599999999999998</v>
      </c>
      <c r="S104" s="229">
        <v>0</v>
      </c>
      <c r="T104" s="23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1" t="s">
        <v>269</v>
      </c>
      <c r="AT104" s="231" t="s">
        <v>210</v>
      </c>
      <c r="AU104" s="231" t="s">
        <v>135</v>
      </c>
      <c r="AY104" s="18" t="s">
        <v>128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8" t="s">
        <v>135</v>
      </c>
      <c r="BK104" s="232">
        <f>ROUND(I104*H104,2)</f>
        <v>0</v>
      </c>
      <c r="BL104" s="18" t="s">
        <v>229</v>
      </c>
      <c r="BM104" s="231" t="s">
        <v>994</v>
      </c>
    </row>
    <row r="105" s="2" customFormat="1" ht="24" customHeight="1">
      <c r="A105" s="40"/>
      <c r="B105" s="41"/>
      <c r="C105" s="220" t="s">
        <v>229</v>
      </c>
      <c r="D105" s="220" t="s">
        <v>131</v>
      </c>
      <c r="E105" s="221" t="s">
        <v>995</v>
      </c>
      <c r="F105" s="222" t="s">
        <v>996</v>
      </c>
      <c r="G105" s="223" t="s">
        <v>133</v>
      </c>
      <c r="H105" s="224">
        <v>18</v>
      </c>
      <c r="I105" s="225"/>
      <c r="J105" s="226">
        <f>ROUND(I105*H105,2)</f>
        <v>0</v>
      </c>
      <c r="K105" s="222" t="s">
        <v>147</v>
      </c>
      <c r="L105" s="46"/>
      <c r="M105" s="227" t="s">
        <v>32</v>
      </c>
      <c r="N105" s="228" t="s">
        <v>50</v>
      </c>
      <c r="O105" s="86"/>
      <c r="P105" s="229">
        <f>O105*H105</f>
        <v>0</v>
      </c>
      <c r="Q105" s="229">
        <v>0</v>
      </c>
      <c r="R105" s="229">
        <f>Q105*H105</f>
        <v>0</v>
      </c>
      <c r="S105" s="229">
        <v>0</v>
      </c>
      <c r="T105" s="23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1" t="s">
        <v>229</v>
      </c>
      <c r="AT105" s="231" t="s">
        <v>131</v>
      </c>
      <c r="AU105" s="231" t="s">
        <v>135</v>
      </c>
      <c r="AY105" s="18" t="s">
        <v>128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8" t="s">
        <v>135</v>
      </c>
      <c r="BK105" s="232">
        <f>ROUND(I105*H105,2)</f>
        <v>0</v>
      </c>
      <c r="BL105" s="18" t="s">
        <v>229</v>
      </c>
      <c r="BM105" s="231" t="s">
        <v>997</v>
      </c>
    </row>
    <row r="106" s="2" customFormat="1" ht="16.5" customHeight="1">
      <c r="A106" s="40"/>
      <c r="B106" s="41"/>
      <c r="C106" s="263" t="s">
        <v>277</v>
      </c>
      <c r="D106" s="263" t="s">
        <v>210</v>
      </c>
      <c r="E106" s="264" t="s">
        <v>998</v>
      </c>
      <c r="F106" s="265" t="s">
        <v>999</v>
      </c>
      <c r="G106" s="266" t="s">
        <v>133</v>
      </c>
      <c r="H106" s="267">
        <v>6</v>
      </c>
      <c r="I106" s="268"/>
      <c r="J106" s="269">
        <f>ROUND(I106*H106,2)</f>
        <v>0</v>
      </c>
      <c r="K106" s="265" t="s">
        <v>147</v>
      </c>
      <c r="L106" s="270"/>
      <c r="M106" s="271" t="s">
        <v>32</v>
      </c>
      <c r="N106" s="272" t="s">
        <v>50</v>
      </c>
      <c r="O106" s="86"/>
      <c r="P106" s="229">
        <f>O106*H106</f>
        <v>0</v>
      </c>
      <c r="Q106" s="229">
        <v>0.00036000000000000002</v>
      </c>
      <c r="R106" s="229">
        <f>Q106*H106</f>
        <v>0.00216</v>
      </c>
      <c r="S106" s="229">
        <v>0</v>
      </c>
      <c r="T106" s="23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269</v>
      </c>
      <c r="AT106" s="231" t="s">
        <v>210</v>
      </c>
      <c r="AU106" s="231" t="s">
        <v>135</v>
      </c>
      <c r="AY106" s="18" t="s">
        <v>128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8" t="s">
        <v>135</v>
      </c>
      <c r="BK106" s="232">
        <f>ROUND(I106*H106,2)</f>
        <v>0</v>
      </c>
      <c r="BL106" s="18" t="s">
        <v>229</v>
      </c>
      <c r="BM106" s="231" t="s">
        <v>1000</v>
      </c>
    </row>
    <row r="107" s="2" customFormat="1" ht="16.5" customHeight="1">
      <c r="A107" s="40"/>
      <c r="B107" s="41"/>
      <c r="C107" s="263" t="s">
        <v>280</v>
      </c>
      <c r="D107" s="263" t="s">
        <v>210</v>
      </c>
      <c r="E107" s="264" t="s">
        <v>1001</v>
      </c>
      <c r="F107" s="265" t="s">
        <v>1002</v>
      </c>
      <c r="G107" s="266" t="s">
        <v>133</v>
      </c>
      <c r="H107" s="267">
        <v>6</v>
      </c>
      <c r="I107" s="268"/>
      <c r="J107" s="269">
        <f>ROUND(I107*H107,2)</f>
        <v>0</v>
      </c>
      <c r="K107" s="265" t="s">
        <v>147</v>
      </c>
      <c r="L107" s="270"/>
      <c r="M107" s="271" t="s">
        <v>32</v>
      </c>
      <c r="N107" s="272" t="s">
        <v>50</v>
      </c>
      <c r="O107" s="86"/>
      <c r="P107" s="229">
        <f>O107*H107</f>
        <v>0</v>
      </c>
      <c r="Q107" s="229">
        <v>0.00036000000000000002</v>
      </c>
      <c r="R107" s="229">
        <f>Q107*H107</f>
        <v>0.00216</v>
      </c>
      <c r="S107" s="229">
        <v>0</v>
      </c>
      <c r="T107" s="23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1" t="s">
        <v>269</v>
      </c>
      <c r="AT107" s="231" t="s">
        <v>210</v>
      </c>
      <c r="AU107" s="231" t="s">
        <v>135</v>
      </c>
      <c r="AY107" s="18" t="s">
        <v>128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8" t="s">
        <v>135</v>
      </c>
      <c r="BK107" s="232">
        <f>ROUND(I107*H107,2)</f>
        <v>0</v>
      </c>
      <c r="BL107" s="18" t="s">
        <v>229</v>
      </c>
      <c r="BM107" s="231" t="s">
        <v>1003</v>
      </c>
    </row>
    <row r="108" s="2" customFormat="1" ht="16.5" customHeight="1">
      <c r="A108" s="40"/>
      <c r="B108" s="41"/>
      <c r="C108" s="263" t="s">
        <v>286</v>
      </c>
      <c r="D108" s="263" t="s">
        <v>210</v>
      </c>
      <c r="E108" s="264" t="s">
        <v>1004</v>
      </c>
      <c r="F108" s="265" t="s">
        <v>1005</v>
      </c>
      <c r="G108" s="266" t="s">
        <v>133</v>
      </c>
      <c r="H108" s="267">
        <v>6</v>
      </c>
      <c r="I108" s="268"/>
      <c r="J108" s="269">
        <f>ROUND(I108*H108,2)</f>
        <v>0</v>
      </c>
      <c r="K108" s="265" t="s">
        <v>147</v>
      </c>
      <c r="L108" s="270"/>
      <c r="M108" s="271" t="s">
        <v>32</v>
      </c>
      <c r="N108" s="272" t="s">
        <v>50</v>
      </c>
      <c r="O108" s="86"/>
      <c r="P108" s="229">
        <f>O108*H108</f>
        <v>0</v>
      </c>
      <c r="Q108" s="229">
        <v>0.00036000000000000002</v>
      </c>
      <c r="R108" s="229">
        <f>Q108*H108</f>
        <v>0.00216</v>
      </c>
      <c r="S108" s="229">
        <v>0</v>
      </c>
      <c r="T108" s="23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1" t="s">
        <v>269</v>
      </c>
      <c r="AT108" s="231" t="s">
        <v>210</v>
      </c>
      <c r="AU108" s="231" t="s">
        <v>135</v>
      </c>
      <c r="AY108" s="18" t="s">
        <v>128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135</v>
      </c>
      <c r="BK108" s="232">
        <f>ROUND(I108*H108,2)</f>
        <v>0</v>
      </c>
      <c r="BL108" s="18" t="s">
        <v>229</v>
      </c>
      <c r="BM108" s="231" t="s">
        <v>1006</v>
      </c>
    </row>
    <row r="109" s="2" customFormat="1" ht="24" customHeight="1">
      <c r="A109" s="40"/>
      <c r="B109" s="41"/>
      <c r="C109" s="220" t="s">
        <v>290</v>
      </c>
      <c r="D109" s="220" t="s">
        <v>131</v>
      </c>
      <c r="E109" s="221" t="s">
        <v>1007</v>
      </c>
      <c r="F109" s="222" t="s">
        <v>1008</v>
      </c>
      <c r="G109" s="223" t="s">
        <v>133</v>
      </c>
      <c r="H109" s="224">
        <v>36</v>
      </c>
      <c r="I109" s="225"/>
      <c r="J109" s="226">
        <f>ROUND(I109*H109,2)</f>
        <v>0</v>
      </c>
      <c r="K109" s="222" t="s">
        <v>147</v>
      </c>
      <c r="L109" s="46"/>
      <c r="M109" s="227" t="s">
        <v>32</v>
      </c>
      <c r="N109" s="228" t="s">
        <v>50</v>
      </c>
      <c r="O109" s="86"/>
      <c r="P109" s="229">
        <f>O109*H109</f>
        <v>0</v>
      </c>
      <c r="Q109" s="229">
        <v>0</v>
      </c>
      <c r="R109" s="229">
        <f>Q109*H109</f>
        <v>0</v>
      </c>
      <c r="S109" s="229">
        <v>0</v>
      </c>
      <c r="T109" s="23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1" t="s">
        <v>229</v>
      </c>
      <c r="AT109" s="231" t="s">
        <v>131</v>
      </c>
      <c r="AU109" s="231" t="s">
        <v>135</v>
      </c>
      <c r="AY109" s="18" t="s">
        <v>128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135</v>
      </c>
      <c r="BK109" s="232">
        <f>ROUND(I109*H109,2)</f>
        <v>0</v>
      </c>
      <c r="BL109" s="18" t="s">
        <v>229</v>
      </c>
      <c r="BM109" s="231" t="s">
        <v>1009</v>
      </c>
    </row>
    <row r="110" s="2" customFormat="1" ht="16.5" customHeight="1">
      <c r="A110" s="40"/>
      <c r="B110" s="41"/>
      <c r="C110" s="263" t="s">
        <v>7</v>
      </c>
      <c r="D110" s="263" t="s">
        <v>210</v>
      </c>
      <c r="E110" s="264" t="s">
        <v>1010</v>
      </c>
      <c r="F110" s="265" t="s">
        <v>1011</v>
      </c>
      <c r="G110" s="266" t="s">
        <v>133</v>
      </c>
      <c r="H110" s="267">
        <v>6</v>
      </c>
      <c r="I110" s="268"/>
      <c r="J110" s="269">
        <f>ROUND(I110*H110,2)</f>
        <v>0</v>
      </c>
      <c r="K110" s="265" t="s">
        <v>147</v>
      </c>
      <c r="L110" s="270"/>
      <c r="M110" s="271" t="s">
        <v>32</v>
      </c>
      <c r="N110" s="272" t="s">
        <v>50</v>
      </c>
      <c r="O110" s="86"/>
      <c r="P110" s="229">
        <f>O110*H110</f>
        <v>0</v>
      </c>
      <c r="Q110" s="229">
        <v>0.00059999999999999995</v>
      </c>
      <c r="R110" s="229">
        <f>Q110*H110</f>
        <v>0.0035999999999999999</v>
      </c>
      <c r="S110" s="229">
        <v>0</v>
      </c>
      <c r="T110" s="23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1" t="s">
        <v>269</v>
      </c>
      <c r="AT110" s="231" t="s">
        <v>210</v>
      </c>
      <c r="AU110" s="231" t="s">
        <v>135</v>
      </c>
      <c r="AY110" s="18" t="s">
        <v>128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8" t="s">
        <v>135</v>
      </c>
      <c r="BK110" s="232">
        <f>ROUND(I110*H110,2)</f>
        <v>0</v>
      </c>
      <c r="BL110" s="18" t="s">
        <v>229</v>
      </c>
      <c r="BM110" s="231" t="s">
        <v>1012</v>
      </c>
    </row>
    <row r="111" s="2" customFormat="1" ht="16.5" customHeight="1">
      <c r="A111" s="40"/>
      <c r="B111" s="41"/>
      <c r="C111" s="263" t="s">
        <v>299</v>
      </c>
      <c r="D111" s="263" t="s">
        <v>210</v>
      </c>
      <c r="E111" s="264" t="s">
        <v>1013</v>
      </c>
      <c r="F111" s="265" t="s">
        <v>1014</v>
      </c>
      <c r="G111" s="266" t="s">
        <v>133</v>
      </c>
      <c r="H111" s="267">
        <v>12</v>
      </c>
      <c r="I111" s="268"/>
      <c r="J111" s="269">
        <f>ROUND(I111*H111,2)</f>
        <v>0</v>
      </c>
      <c r="K111" s="265" t="s">
        <v>147</v>
      </c>
      <c r="L111" s="270"/>
      <c r="M111" s="271" t="s">
        <v>32</v>
      </c>
      <c r="N111" s="272" t="s">
        <v>50</v>
      </c>
      <c r="O111" s="86"/>
      <c r="P111" s="229">
        <f>O111*H111</f>
        <v>0</v>
      </c>
      <c r="Q111" s="229">
        <v>0.0018</v>
      </c>
      <c r="R111" s="229">
        <f>Q111*H111</f>
        <v>0.021600000000000001</v>
      </c>
      <c r="S111" s="229">
        <v>0</v>
      </c>
      <c r="T111" s="23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1" t="s">
        <v>269</v>
      </c>
      <c r="AT111" s="231" t="s">
        <v>210</v>
      </c>
      <c r="AU111" s="231" t="s">
        <v>135</v>
      </c>
      <c r="AY111" s="18" t="s">
        <v>128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8" t="s">
        <v>135</v>
      </c>
      <c r="BK111" s="232">
        <f>ROUND(I111*H111,2)</f>
        <v>0</v>
      </c>
      <c r="BL111" s="18" t="s">
        <v>229</v>
      </c>
      <c r="BM111" s="231" t="s">
        <v>1015</v>
      </c>
    </row>
    <row r="112" s="2" customFormat="1" ht="16.5" customHeight="1">
      <c r="A112" s="40"/>
      <c r="B112" s="41"/>
      <c r="C112" s="263" t="s">
        <v>304</v>
      </c>
      <c r="D112" s="263" t="s">
        <v>210</v>
      </c>
      <c r="E112" s="264" t="s">
        <v>1016</v>
      </c>
      <c r="F112" s="265" t="s">
        <v>1017</v>
      </c>
      <c r="G112" s="266" t="s">
        <v>133</v>
      </c>
      <c r="H112" s="267">
        <v>9</v>
      </c>
      <c r="I112" s="268"/>
      <c r="J112" s="269">
        <f>ROUND(I112*H112,2)</f>
        <v>0</v>
      </c>
      <c r="K112" s="265" t="s">
        <v>147</v>
      </c>
      <c r="L112" s="270"/>
      <c r="M112" s="271" t="s">
        <v>32</v>
      </c>
      <c r="N112" s="272" t="s">
        <v>50</v>
      </c>
      <c r="O112" s="86"/>
      <c r="P112" s="229">
        <f>O112*H112</f>
        <v>0</v>
      </c>
      <c r="Q112" s="229">
        <v>0.0018</v>
      </c>
      <c r="R112" s="229">
        <f>Q112*H112</f>
        <v>0.016199999999999999</v>
      </c>
      <c r="S112" s="229">
        <v>0</v>
      </c>
      <c r="T112" s="23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1" t="s">
        <v>269</v>
      </c>
      <c r="AT112" s="231" t="s">
        <v>210</v>
      </c>
      <c r="AU112" s="231" t="s">
        <v>135</v>
      </c>
      <c r="AY112" s="18" t="s">
        <v>128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8" t="s">
        <v>135</v>
      </c>
      <c r="BK112" s="232">
        <f>ROUND(I112*H112,2)</f>
        <v>0</v>
      </c>
      <c r="BL112" s="18" t="s">
        <v>229</v>
      </c>
      <c r="BM112" s="231" t="s">
        <v>1018</v>
      </c>
    </row>
    <row r="113" s="2" customFormat="1" ht="16.5" customHeight="1">
      <c r="A113" s="40"/>
      <c r="B113" s="41"/>
      <c r="C113" s="263" t="s">
        <v>310</v>
      </c>
      <c r="D113" s="263" t="s">
        <v>210</v>
      </c>
      <c r="E113" s="264" t="s">
        <v>1019</v>
      </c>
      <c r="F113" s="265" t="s">
        <v>1020</v>
      </c>
      <c r="G113" s="266" t="s">
        <v>133</v>
      </c>
      <c r="H113" s="267">
        <v>3</v>
      </c>
      <c r="I113" s="268"/>
      <c r="J113" s="269">
        <f>ROUND(I113*H113,2)</f>
        <v>0</v>
      </c>
      <c r="K113" s="265" t="s">
        <v>147</v>
      </c>
      <c r="L113" s="270"/>
      <c r="M113" s="271" t="s">
        <v>32</v>
      </c>
      <c r="N113" s="272" t="s">
        <v>50</v>
      </c>
      <c r="O113" s="86"/>
      <c r="P113" s="229">
        <f>O113*H113</f>
        <v>0</v>
      </c>
      <c r="Q113" s="229">
        <v>0.0018</v>
      </c>
      <c r="R113" s="229">
        <f>Q113*H113</f>
        <v>0.0054000000000000003</v>
      </c>
      <c r="S113" s="229">
        <v>0</v>
      </c>
      <c r="T113" s="23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1" t="s">
        <v>269</v>
      </c>
      <c r="AT113" s="231" t="s">
        <v>210</v>
      </c>
      <c r="AU113" s="231" t="s">
        <v>135</v>
      </c>
      <c r="AY113" s="18" t="s">
        <v>128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8" t="s">
        <v>135</v>
      </c>
      <c r="BK113" s="232">
        <f>ROUND(I113*H113,2)</f>
        <v>0</v>
      </c>
      <c r="BL113" s="18" t="s">
        <v>229</v>
      </c>
      <c r="BM113" s="231" t="s">
        <v>1021</v>
      </c>
    </row>
    <row r="114" s="2" customFormat="1" ht="16.5" customHeight="1">
      <c r="A114" s="40"/>
      <c r="B114" s="41"/>
      <c r="C114" s="263" t="s">
        <v>314</v>
      </c>
      <c r="D114" s="263" t="s">
        <v>210</v>
      </c>
      <c r="E114" s="264" t="s">
        <v>1022</v>
      </c>
      <c r="F114" s="265" t="s">
        <v>1023</v>
      </c>
      <c r="G114" s="266" t="s">
        <v>133</v>
      </c>
      <c r="H114" s="267">
        <v>3</v>
      </c>
      <c r="I114" s="268"/>
      <c r="J114" s="269">
        <f>ROUND(I114*H114,2)</f>
        <v>0</v>
      </c>
      <c r="K114" s="265" t="s">
        <v>147</v>
      </c>
      <c r="L114" s="270"/>
      <c r="M114" s="271" t="s">
        <v>32</v>
      </c>
      <c r="N114" s="272" t="s">
        <v>50</v>
      </c>
      <c r="O114" s="86"/>
      <c r="P114" s="229">
        <f>O114*H114</f>
        <v>0</v>
      </c>
      <c r="Q114" s="229">
        <v>0.0018</v>
      </c>
      <c r="R114" s="229">
        <f>Q114*H114</f>
        <v>0.0054000000000000003</v>
      </c>
      <c r="S114" s="229">
        <v>0</v>
      </c>
      <c r="T114" s="23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1" t="s">
        <v>269</v>
      </c>
      <c r="AT114" s="231" t="s">
        <v>210</v>
      </c>
      <c r="AU114" s="231" t="s">
        <v>135</v>
      </c>
      <c r="AY114" s="18" t="s">
        <v>128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8" t="s">
        <v>135</v>
      </c>
      <c r="BK114" s="232">
        <f>ROUND(I114*H114,2)</f>
        <v>0</v>
      </c>
      <c r="BL114" s="18" t="s">
        <v>229</v>
      </c>
      <c r="BM114" s="231" t="s">
        <v>1024</v>
      </c>
    </row>
    <row r="115" s="2" customFormat="1" ht="16.5" customHeight="1">
      <c r="A115" s="40"/>
      <c r="B115" s="41"/>
      <c r="C115" s="263" t="s">
        <v>320</v>
      </c>
      <c r="D115" s="263" t="s">
        <v>210</v>
      </c>
      <c r="E115" s="264" t="s">
        <v>1025</v>
      </c>
      <c r="F115" s="265" t="s">
        <v>1026</v>
      </c>
      <c r="G115" s="266" t="s">
        <v>133</v>
      </c>
      <c r="H115" s="267">
        <v>3</v>
      </c>
      <c r="I115" s="268"/>
      <c r="J115" s="269">
        <f>ROUND(I115*H115,2)</f>
        <v>0</v>
      </c>
      <c r="K115" s="265" t="s">
        <v>147</v>
      </c>
      <c r="L115" s="270"/>
      <c r="M115" s="271" t="s">
        <v>32</v>
      </c>
      <c r="N115" s="272" t="s">
        <v>50</v>
      </c>
      <c r="O115" s="86"/>
      <c r="P115" s="229">
        <f>O115*H115</f>
        <v>0</v>
      </c>
      <c r="Q115" s="229">
        <v>0.0018</v>
      </c>
      <c r="R115" s="229">
        <f>Q115*H115</f>
        <v>0.0054000000000000003</v>
      </c>
      <c r="S115" s="229">
        <v>0</v>
      </c>
      <c r="T115" s="23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1" t="s">
        <v>269</v>
      </c>
      <c r="AT115" s="231" t="s">
        <v>210</v>
      </c>
      <c r="AU115" s="231" t="s">
        <v>135</v>
      </c>
      <c r="AY115" s="18" t="s">
        <v>128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135</v>
      </c>
      <c r="BK115" s="232">
        <f>ROUND(I115*H115,2)</f>
        <v>0</v>
      </c>
      <c r="BL115" s="18" t="s">
        <v>229</v>
      </c>
      <c r="BM115" s="231" t="s">
        <v>1027</v>
      </c>
    </row>
    <row r="116" s="2" customFormat="1" ht="24" customHeight="1">
      <c r="A116" s="40"/>
      <c r="B116" s="41"/>
      <c r="C116" s="220" t="s">
        <v>325</v>
      </c>
      <c r="D116" s="220" t="s">
        <v>131</v>
      </c>
      <c r="E116" s="221" t="s">
        <v>1028</v>
      </c>
      <c r="F116" s="222" t="s">
        <v>1029</v>
      </c>
      <c r="G116" s="223" t="s">
        <v>133</v>
      </c>
      <c r="H116" s="224">
        <v>6</v>
      </c>
      <c r="I116" s="225"/>
      <c r="J116" s="226">
        <f>ROUND(I116*H116,2)</f>
        <v>0</v>
      </c>
      <c r="K116" s="222" t="s">
        <v>147</v>
      </c>
      <c r="L116" s="46"/>
      <c r="M116" s="227" t="s">
        <v>32</v>
      </c>
      <c r="N116" s="228" t="s">
        <v>50</v>
      </c>
      <c r="O116" s="86"/>
      <c r="P116" s="229">
        <f>O116*H116</f>
        <v>0</v>
      </c>
      <c r="Q116" s="229">
        <v>0</v>
      </c>
      <c r="R116" s="229">
        <f>Q116*H116</f>
        <v>0</v>
      </c>
      <c r="S116" s="229">
        <v>0</v>
      </c>
      <c r="T116" s="23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1" t="s">
        <v>229</v>
      </c>
      <c r="AT116" s="231" t="s">
        <v>131</v>
      </c>
      <c r="AU116" s="231" t="s">
        <v>135</v>
      </c>
      <c r="AY116" s="18" t="s">
        <v>128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8" t="s">
        <v>135</v>
      </c>
      <c r="BK116" s="232">
        <f>ROUND(I116*H116,2)</f>
        <v>0</v>
      </c>
      <c r="BL116" s="18" t="s">
        <v>229</v>
      </c>
      <c r="BM116" s="231" t="s">
        <v>1030</v>
      </c>
    </row>
    <row r="117" s="2" customFormat="1" ht="16.5" customHeight="1">
      <c r="A117" s="40"/>
      <c r="B117" s="41"/>
      <c r="C117" s="263" t="s">
        <v>330</v>
      </c>
      <c r="D117" s="263" t="s">
        <v>210</v>
      </c>
      <c r="E117" s="264" t="s">
        <v>1031</v>
      </c>
      <c r="F117" s="265" t="s">
        <v>1032</v>
      </c>
      <c r="G117" s="266" t="s">
        <v>133</v>
      </c>
      <c r="H117" s="267">
        <v>6</v>
      </c>
      <c r="I117" s="268"/>
      <c r="J117" s="269">
        <f>ROUND(I117*H117,2)</f>
        <v>0</v>
      </c>
      <c r="K117" s="265" t="s">
        <v>147</v>
      </c>
      <c r="L117" s="270"/>
      <c r="M117" s="271" t="s">
        <v>32</v>
      </c>
      <c r="N117" s="272" t="s">
        <v>50</v>
      </c>
      <c r="O117" s="86"/>
      <c r="P117" s="229">
        <f>O117*H117</f>
        <v>0</v>
      </c>
      <c r="Q117" s="229">
        <v>0.0025999999999999999</v>
      </c>
      <c r="R117" s="229">
        <f>Q117*H117</f>
        <v>0.015599999999999999</v>
      </c>
      <c r="S117" s="229">
        <v>0</v>
      </c>
      <c r="T117" s="23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1" t="s">
        <v>269</v>
      </c>
      <c r="AT117" s="231" t="s">
        <v>210</v>
      </c>
      <c r="AU117" s="231" t="s">
        <v>135</v>
      </c>
      <c r="AY117" s="18" t="s">
        <v>128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18" t="s">
        <v>135</v>
      </c>
      <c r="BK117" s="232">
        <f>ROUND(I117*H117,2)</f>
        <v>0</v>
      </c>
      <c r="BL117" s="18" t="s">
        <v>229</v>
      </c>
      <c r="BM117" s="231" t="s">
        <v>1033</v>
      </c>
    </row>
    <row r="118" s="2" customFormat="1" ht="16.5" customHeight="1">
      <c r="A118" s="40"/>
      <c r="B118" s="41"/>
      <c r="C118" s="220" t="s">
        <v>334</v>
      </c>
      <c r="D118" s="220" t="s">
        <v>131</v>
      </c>
      <c r="E118" s="221" t="s">
        <v>1034</v>
      </c>
      <c r="F118" s="222" t="s">
        <v>1035</v>
      </c>
      <c r="G118" s="223" t="s">
        <v>317</v>
      </c>
      <c r="H118" s="224">
        <v>45</v>
      </c>
      <c r="I118" s="225"/>
      <c r="J118" s="226">
        <f>ROUND(I118*H118,2)</f>
        <v>0</v>
      </c>
      <c r="K118" s="222" t="s">
        <v>32</v>
      </c>
      <c r="L118" s="46"/>
      <c r="M118" s="227" t="s">
        <v>32</v>
      </c>
      <c r="N118" s="228" t="s">
        <v>50</v>
      </c>
      <c r="O118" s="86"/>
      <c r="P118" s="229">
        <f>O118*H118</f>
        <v>0</v>
      </c>
      <c r="Q118" s="229">
        <v>0</v>
      </c>
      <c r="R118" s="229">
        <f>Q118*H118</f>
        <v>0</v>
      </c>
      <c r="S118" s="229">
        <v>0.031800000000000002</v>
      </c>
      <c r="T118" s="230">
        <f>S118*H118</f>
        <v>1.4310000000000001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1" t="s">
        <v>229</v>
      </c>
      <c r="AT118" s="231" t="s">
        <v>131</v>
      </c>
      <c r="AU118" s="231" t="s">
        <v>135</v>
      </c>
      <c r="AY118" s="18" t="s">
        <v>128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135</v>
      </c>
      <c r="BK118" s="232">
        <f>ROUND(I118*H118,2)</f>
        <v>0</v>
      </c>
      <c r="BL118" s="18" t="s">
        <v>229</v>
      </c>
      <c r="BM118" s="231" t="s">
        <v>1036</v>
      </c>
    </row>
    <row r="119" s="2" customFormat="1" ht="24" customHeight="1">
      <c r="A119" s="40"/>
      <c r="B119" s="41"/>
      <c r="C119" s="220" t="s">
        <v>339</v>
      </c>
      <c r="D119" s="220" t="s">
        <v>131</v>
      </c>
      <c r="E119" s="221" t="s">
        <v>1037</v>
      </c>
      <c r="F119" s="222" t="s">
        <v>1038</v>
      </c>
      <c r="G119" s="223" t="s">
        <v>236</v>
      </c>
      <c r="H119" s="224">
        <v>0.68600000000000005</v>
      </c>
      <c r="I119" s="225"/>
      <c r="J119" s="226">
        <f>ROUND(I119*H119,2)</f>
        <v>0</v>
      </c>
      <c r="K119" s="222" t="s">
        <v>147</v>
      </c>
      <c r="L119" s="46"/>
      <c r="M119" s="227" t="s">
        <v>32</v>
      </c>
      <c r="N119" s="228" t="s">
        <v>50</v>
      </c>
      <c r="O119" s="86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229</v>
      </c>
      <c r="AT119" s="231" t="s">
        <v>131</v>
      </c>
      <c r="AU119" s="231" t="s">
        <v>135</v>
      </c>
      <c r="AY119" s="18" t="s">
        <v>128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135</v>
      </c>
      <c r="BK119" s="232">
        <f>ROUND(I119*H119,2)</f>
        <v>0</v>
      </c>
      <c r="BL119" s="18" t="s">
        <v>229</v>
      </c>
      <c r="BM119" s="231" t="s">
        <v>1039</v>
      </c>
    </row>
    <row r="120" s="2" customFormat="1" ht="16.5" customHeight="1">
      <c r="A120" s="40"/>
      <c r="B120" s="41"/>
      <c r="C120" s="263" t="s">
        <v>344</v>
      </c>
      <c r="D120" s="263" t="s">
        <v>210</v>
      </c>
      <c r="E120" s="264" t="s">
        <v>1040</v>
      </c>
      <c r="F120" s="265" t="s">
        <v>1041</v>
      </c>
      <c r="G120" s="266" t="s">
        <v>268</v>
      </c>
      <c r="H120" s="267">
        <v>35</v>
      </c>
      <c r="I120" s="268"/>
      <c r="J120" s="269">
        <f>ROUND(I120*H120,2)</f>
        <v>0</v>
      </c>
      <c r="K120" s="265" t="s">
        <v>147</v>
      </c>
      <c r="L120" s="270"/>
      <c r="M120" s="271" t="s">
        <v>32</v>
      </c>
      <c r="N120" s="272" t="s">
        <v>50</v>
      </c>
      <c r="O120" s="86"/>
      <c r="P120" s="229">
        <f>O120*H120</f>
        <v>0</v>
      </c>
      <c r="Q120" s="229">
        <v>0.0034299999999999999</v>
      </c>
      <c r="R120" s="229">
        <f>Q120*H120</f>
        <v>0.12004999999999999</v>
      </c>
      <c r="S120" s="229">
        <v>0</v>
      </c>
      <c r="T120" s="23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1" t="s">
        <v>269</v>
      </c>
      <c r="AT120" s="231" t="s">
        <v>210</v>
      </c>
      <c r="AU120" s="231" t="s">
        <v>135</v>
      </c>
      <c r="AY120" s="18" t="s">
        <v>128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8" t="s">
        <v>135</v>
      </c>
      <c r="BK120" s="232">
        <f>ROUND(I120*H120,2)</f>
        <v>0</v>
      </c>
      <c r="BL120" s="18" t="s">
        <v>229</v>
      </c>
      <c r="BM120" s="231" t="s">
        <v>1042</v>
      </c>
    </row>
    <row r="121" s="12" customFormat="1" ht="25.92" customHeight="1">
      <c r="A121" s="12"/>
      <c r="B121" s="204"/>
      <c r="C121" s="205"/>
      <c r="D121" s="206" t="s">
        <v>77</v>
      </c>
      <c r="E121" s="207" t="s">
        <v>837</v>
      </c>
      <c r="F121" s="207" t="s">
        <v>838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</f>
        <v>0</v>
      </c>
      <c r="Q121" s="212"/>
      <c r="R121" s="213">
        <f>R122</f>
        <v>0</v>
      </c>
      <c r="S121" s="212"/>
      <c r="T121" s="214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155</v>
      </c>
      <c r="AT121" s="216" t="s">
        <v>77</v>
      </c>
      <c r="AU121" s="216" t="s">
        <v>78</v>
      </c>
      <c r="AY121" s="215" t="s">
        <v>128</v>
      </c>
      <c r="BK121" s="217">
        <f>BK122</f>
        <v>0</v>
      </c>
    </row>
    <row r="122" s="2" customFormat="1" ht="24" customHeight="1">
      <c r="A122" s="40"/>
      <c r="B122" s="41"/>
      <c r="C122" s="220" t="s">
        <v>269</v>
      </c>
      <c r="D122" s="220" t="s">
        <v>131</v>
      </c>
      <c r="E122" s="221" t="s">
        <v>1043</v>
      </c>
      <c r="F122" s="222" t="s">
        <v>1044</v>
      </c>
      <c r="G122" s="223" t="s">
        <v>141</v>
      </c>
      <c r="H122" s="224">
        <v>24</v>
      </c>
      <c r="I122" s="225"/>
      <c r="J122" s="226">
        <f>ROUND(I122*H122,2)</f>
        <v>0</v>
      </c>
      <c r="K122" s="222" t="s">
        <v>147</v>
      </c>
      <c r="L122" s="46"/>
      <c r="M122" s="233" t="s">
        <v>32</v>
      </c>
      <c r="N122" s="234" t="s">
        <v>50</v>
      </c>
      <c r="O122" s="235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1" t="s">
        <v>841</v>
      </c>
      <c r="AT122" s="231" t="s">
        <v>131</v>
      </c>
      <c r="AU122" s="231" t="s">
        <v>21</v>
      </c>
      <c r="AY122" s="18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135</v>
      </c>
      <c r="BK122" s="232">
        <f>ROUND(I122*H122,2)</f>
        <v>0</v>
      </c>
      <c r="BL122" s="18" t="s">
        <v>841</v>
      </c>
      <c r="BM122" s="231" t="s">
        <v>1045</v>
      </c>
    </row>
    <row r="123" s="2" customFormat="1" ht="6.96" customHeight="1">
      <c r="A123" s="40"/>
      <c r="B123" s="61"/>
      <c r="C123" s="62"/>
      <c r="D123" s="62"/>
      <c r="E123" s="62"/>
      <c r="F123" s="62"/>
      <c r="G123" s="62"/>
      <c r="H123" s="62"/>
      <c r="I123" s="169"/>
      <c r="J123" s="62"/>
      <c r="K123" s="62"/>
      <c r="L123" s="46"/>
      <c r="M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</row>
  </sheetData>
  <sheetProtection sheet="1" autoFilter="0" formatColumns="0" formatRows="0" objects="1" scenarios="1" spinCount="100000" saltValue="yAKC2CpF/BppMtwdaFc+QOhvS5Xbx7InMMSYP9xnYHpzWHiFh1s5AbMNBaDVmWtAEqWaIakr+niljgc++NnFFA==" hashValue="tI6cUTLiYMD4BOewX+2HX68p28hV/DCfDUONhsud3rpNx7JuuZ7cb9H9+sRtdyjNupL1LNW8axY1ZA9zaADojA==" algorithmName="SHA-512" password="CC35"/>
  <autoFilter ref="C83:K12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21</v>
      </c>
    </row>
    <row r="4" s="1" customFormat="1" ht="24.96" customHeight="1">
      <c r="B4" s="21"/>
      <c r="D4" s="133" t="s">
        <v>102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238" t="str">
        <f>'Rekapitulace stavby'!K6</f>
        <v>Výměna umakartových bytových jader v byt.domech Volgogradská 2372/159</v>
      </c>
      <c r="F7" s="135"/>
      <c r="G7" s="135"/>
      <c r="H7" s="135"/>
      <c r="I7" s="129"/>
      <c r="L7" s="21"/>
    </row>
    <row r="8" s="2" customFormat="1" ht="12" customHeight="1">
      <c r="A8" s="40"/>
      <c r="B8" s="46"/>
      <c r="C8" s="40"/>
      <c r="D8" s="135" t="s">
        <v>159</v>
      </c>
      <c r="E8" s="40"/>
      <c r="F8" s="40"/>
      <c r="G8" s="40"/>
      <c r="H8" s="40"/>
      <c r="I8" s="136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1046</v>
      </c>
      <c r="F9" s="40"/>
      <c r="G9" s="40"/>
      <c r="H9" s="40"/>
      <c r="I9" s="136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6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40" t="s">
        <v>20</v>
      </c>
      <c r="J11" s="139" t="s">
        <v>32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40" t="s">
        <v>24</v>
      </c>
      <c r="J12" s="141" t="str">
        <f>'Rekapitulace stavby'!AN8</f>
        <v>1. 5. 2019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6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30</v>
      </c>
      <c r="E14" s="40"/>
      <c r="F14" s="40"/>
      <c r="G14" s="40"/>
      <c r="H14" s="40"/>
      <c r="I14" s="140" t="s">
        <v>31</v>
      </c>
      <c r="J14" s="139" t="s">
        <v>32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33</v>
      </c>
      <c r="F15" s="40"/>
      <c r="G15" s="40"/>
      <c r="H15" s="40"/>
      <c r="I15" s="140" t="s">
        <v>34</v>
      </c>
      <c r="J15" s="139" t="s">
        <v>32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6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35</v>
      </c>
      <c r="E17" s="40"/>
      <c r="F17" s="40"/>
      <c r="G17" s="40"/>
      <c r="H17" s="40"/>
      <c r="I17" s="140" t="s">
        <v>31</v>
      </c>
      <c r="J17" s="34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9"/>
      <c r="G18" s="139"/>
      <c r="H18" s="139"/>
      <c r="I18" s="140" t="s">
        <v>34</v>
      </c>
      <c r="J18" s="34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6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37</v>
      </c>
      <c r="E20" s="40"/>
      <c r="F20" s="40"/>
      <c r="G20" s="40"/>
      <c r="H20" s="40"/>
      <c r="I20" s="140" t="s">
        <v>31</v>
      </c>
      <c r="J20" s="139" t="s">
        <v>32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1047</v>
      </c>
      <c r="F21" s="40"/>
      <c r="G21" s="40"/>
      <c r="H21" s="40"/>
      <c r="I21" s="140" t="s">
        <v>34</v>
      </c>
      <c r="J21" s="139" t="s">
        <v>32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6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41</v>
      </c>
      <c r="E23" s="40"/>
      <c r="F23" s="40"/>
      <c r="G23" s="40"/>
      <c r="H23" s="40"/>
      <c r="I23" s="140" t="s">
        <v>31</v>
      </c>
      <c r="J23" s="139" t="s">
        <v>38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39</v>
      </c>
      <c r="F24" s="40"/>
      <c r="G24" s="40"/>
      <c r="H24" s="40"/>
      <c r="I24" s="140" t="s">
        <v>34</v>
      </c>
      <c r="J24" s="139" t="s">
        <v>32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6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42</v>
      </c>
      <c r="E26" s="40"/>
      <c r="F26" s="40"/>
      <c r="G26" s="40"/>
      <c r="H26" s="40"/>
      <c r="I26" s="136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5"/>
      <c r="B27" s="146"/>
      <c r="C27" s="145"/>
      <c r="D27" s="145"/>
      <c r="E27" s="147" t="s">
        <v>32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6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44</v>
      </c>
      <c r="E30" s="40"/>
      <c r="F30" s="40"/>
      <c r="G30" s="40"/>
      <c r="H30" s="40"/>
      <c r="I30" s="136"/>
      <c r="J30" s="153">
        <f>ROUND(J82,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46</v>
      </c>
      <c r="G32" s="40"/>
      <c r="H32" s="40"/>
      <c r="I32" s="155" t="s">
        <v>45</v>
      </c>
      <c r="J32" s="154" t="s">
        <v>47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6" t="s">
        <v>48</v>
      </c>
      <c r="E33" s="135" t="s">
        <v>49</v>
      </c>
      <c r="F33" s="157">
        <f>ROUND((SUM(BE82:BE127)),  2)</f>
        <v>0</v>
      </c>
      <c r="G33" s="40"/>
      <c r="H33" s="40"/>
      <c r="I33" s="158">
        <v>0.20999999999999999</v>
      </c>
      <c r="J33" s="157">
        <f>ROUND(((SUM(BE82:BE127))*I33),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50</v>
      </c>
      <c r="F34" s="157">
        <f>ROUND((SUM(BF82:BF127)),  2)</f>
        <v>0</v>
      </c>
      <c r="G34" s="40"/>
      <c r="H34" s="40"/>
      <c r="I34" s="158">
        <v>0.14999999999999999</v>
      </c>
      <c r="J34" s="157">
        <f>ROUND(((SUM(BF82:BF127))*I34),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51</v>
      </c>
      <c r="F35" s="157">
        <f>ROUND((SUM(BG82:BG127)),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52</v>
      </c>
      <c r="F36" s="157">
        <f>ROUND((SUM(BH82:BH127)),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53</v>
      </c>
      <c r="F37" s="157">
        <f>ROUND((SUM(BI82:BI127)),  2)</f>
        <v>0</v>
      </c>
      <c r="G37" s="40"/>
      <c r="H37" s="40"/>
      <c r="I37" s="158">
        <v>0</v>
      </c>
      <c r="J37" s="157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6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54</v>
      </c>
      <c r="E39" s="161"/>
      <c r="F39" s="161"/>
      <c r="G39" s="162" t="s">
        <v>55</v>
      </c>
      <c r="H39" s="163" t="s">
        <v>56</v>
      </c>
      <c r="I39" s="164"/>
      <c r="J39" s="165">
        <f>SUM(J30:J37)</f>
        <v>0</v>
      </c>
      <c r="K39" s="166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136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6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6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39" t="str">
        <f>E7</f>
        <v>Výměna umakartových bytových jader v byt.domech Volgogradská 2372/159</v>
      </c>
      <c r="F48" s="33"/>
      <c r="G48" s="33"/>
      <c r="H48" s="33"/>
      <c r="I48" s="136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159</v>
      </c>
      <c r="D49" s="42"/>
      <c r="E49" s="42"/>
      <c r="F49" s="42"/>
      <c r="G49" s="42"/>
      <c r="H49" s="42"/>
      <c r="I49" s="136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D.1.4.4 - Technika prostředí staveb - Silnoproudá elektrotechnika - úpravy pro koupelnu a WC </v>
      </c>
      <c r="F50" s="42"/>
      <c r="G50" s="42"/>
      <c r="H50" s="42"/>
      <c r="I50" s="136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6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Ostrava-Zábřeh </v>
      </c>
      <c r="G52" s="42"/>
      <c r="H52" s="42"/>
      <c r="I52" s="140" t="s">
        <v>24</v>
      </c>
      <c r="J52" s="74" t="str">
        <f>IF(J12="","",J12)</f>
        <v>1. 5. 2019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6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SMO,Městský obvod Ostrava-Jih </v>
      </c>
      <c r="G54" s="42"/>
      <c r="H54" s="42"/>
      <c r="I54" s="140" t="s">
        <v>37</v>
      </c>
      <c r="J54" s="38" t="str">
        <f>E21</f>
        <v xml:space="preserve">Marek Seifert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140" t="s">
        <v>41</v>
      </c>
      <c r="J55" s="38" t="str">
        <f>E24</f>
        <v xml:space="preserve">Lenka Jerakasová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6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104</v>
      </c>
      <c r="D57" s="174"/>
      <c r="E57" s="174"/>
      <c r="F57" s="174"/>
      <c r="G57" s="174"/>
      <c r="H57" s="174"/>
      <c r="I57" s="175"/>
      <c r="J57" s="176" t="s">
        <v>105</v>
      </c>
      <c r="K57" s="174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6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76</v>
      </c>
      <c r="D59" s="42"/>
      <c r="E59" s="42"/>
      <c r="F59" s="42"/>
      <c r="G59" s="42"/>
      <c r="H59" s="42"/>
      <c r="I59" s="136"/>
      <c r="J59" s="104">
        <f>J82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78"/>
      <c r="C60" s="179"/>
      <c r="D60" s="180" t="s">
        <v>167</v>
      </c>
      <c r="E60" s="181"/>
      <c r="F60" s="181"/>
      <c r="G60" s="181"/>
      <c r="H60" s="181"/>
      <c r="I60" s="182"/>
      <c r="J60" s="183">
        <f>J83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1048</v>
      </c>
      <c r="E61" s="188"/>
      <c r="F61" s="188"/>
      <c r="G61" s="188"/>
      <c r="H61" s="188"/>
      <c r="I61" s="189"/>
      <c r="J61" s="190">
        <f>J84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78"/>
      <c r="C62" s="179"/>
      <c r="D62" s="180" t="s">
        <v>654</v>
      </c>
      <c r="E62" s="181"/>
      <c r="F62" s="181"/>
      <c r="G62" s="181"/>
      <c r="H62" s="181"/>
      <c r="I62" s="182"/>
      <c r="J62" s="183">
        <f>J125</f>
        <v>0</v>
      </c>
      <c r="K62" s="179"/>
      <c r="L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136"/>
      <c r="J63" s="42"/>
      <c r="K63" s="42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169"/>
      <c r="J64" s="62"/>
      <c r="K64" s="6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172"/>
      <c r="J68" s="64"/>
      <c r="K68" s="64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4" t="s">
        <v>112</v>
      </c>
      <c r="D69" s="42"/>
      <c r="E69" s="42"/>
      <c r="F69" s="42"/>
      <c r="G69" s="42"/>
      <c r="H69" s="42"/>
      <c r="I69" s="136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136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16</v>
      </c>
      <c r="D71" s="42"/>
      <c r="E71" s="42"/>
      <c r="F71" s="42"/>
      <c r="G71" s="42"/>
      <c r="H71" s="42"/>
      <c r="I71" s="136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239" t="str">
        <f>E7</f>
        <v>Výměna umakartových bytových jader v byt.domech Volgogradská 2372/159</v>
      </c>
      <c r="F72" s="33"/>
      <c r="G72" s="33"/>
      <c r="H72" s="33"/>
      <c r="I72" s="136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159</v>
      </c>
      <c r="D73" s="42"/>
      <c r="E73" s="42"/>
      <c r="F73" s="42"/>
      <c r="G73" s="42"/>
      <c r="H73" s="42"/>
      <c r="I73" s="136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 xml:space="preserve">D.1.4.4 - Technika prostředí staveb - Silnoproudá elektrotechnika - úpravy pro koupelnu a WC </v>
      </c>
      <c r="F74" s="42"/>
      <c r="G74" s="42"/>
      <c r="H74" s="42"/>
      <c r="I74" s="136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36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22</v>
      </c>
      <c r="D76" s="42"/>
      <c r="E76" s="42"/>
      <c r="F76" s="28" t="str">
        <f>F12</f>
        <v xml:space="preserve">Ostrava-Zábřeh </v>
      </c>
      <c r="G76" s="42"/>
      <c r="H76" s="42"/>
      <c r="I76" s="140" t="s">
        <v>24</v>
      </c>
      <c r="J76" s="74" t="str">
        <f>IF(J12="","",J12)</f>
        <v>1. 5. 2019</v>
      </c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136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3" t="s">
        <v>30</v>
      </c>
      <c r="D78" s="42"/>
      <c r="E78" s="42"/>
      <c r="F78" s="28" t="str">
        <f>E15</f>
        <v xml:space="preserve">SMO,Městský obvod Ostrava-Jih </v>
      </c>
      <c r="G78" s="42"/>
      <c r="H78" s="42"/>
      <c r="I78" s="140" t="s">
        <v>37</v>
      </c>
      <c r="J78" s="38" t="str">
        <f>E21</f>
        <v xml:space="preserve">Marek Seifert 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3" t="s">
        <v>35</v>
      </c>
      <c r="D79" s="42"/>
      <c r="E79" s="42"/>
      <c r="F79" s="28" t="str">
        <f>IF(E18="","",E18)</f>
        <v>Vyplň údaj</v>
      </c>
      <c r="G79" s="42"/>
      <c r="H79" s="42"/>
      <c r="I79" s="140" t="s">
        <v>41</v>
      </c>
      <c r="J79" s="38" t="str">
        <f>E24</f>
        <v xml:space="preserve">Lenka Jerakasová 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136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92"/>
      <c r="B81" s="193"/>
      <c r="C81" s="194" t="s">
        <v>113</v>
      </c>
      <c r="D81" s="195" t="s">
        <v>63</v>
      </c>
      <c r="E81" s="195" t="s">
        <v>59</v>
      </c>
      <c r="F81" s="195" t="s">
        <v>60</v>
      </c>
      <c r="G81" s="195" t="s">
        <v>114</v>
      </c>
      <c r="H81" s="195" t="s">
        <v>115</v>
      </c>
      <c r="I81" s="196" t="s">
        <v>116</v>
      </c>
      <c r="J81" s="195" t="s">
        <v>105</v>
      </c>
      <c r="K81" s="197" t="s">
        <v>117</v>
      </c>
      <c r="L81" s="198"/>
      <c r="M81" s="94" t="s">
        <v>32</v>
      </c>
      <c r="N81" s="95" t="s">
        <v>48</v>
      </c>
      <c r="O81" s="95" t="s">
        <v>118</v>
      </c>
      <c r="P81" s="95" t="s">
        <v>119</v>
      </c>
      <c r="Q81" s="95" t="s">
        <v>120</v>
      </c>
      <c r="R81" s="95" t="s">
        <v>121</v>
      </c>
      <c r="S81" s="95" t="s">
        <v>122</v>
      </c>
      <c r="T81" s="96" t="s">
        <v>123</v>
      </c>
      <c r="U81" s="192"/>
      <c r="V81" s="192"/>
      <c r="W81" s="192"/>
      <c r="X81" s="192"/>
      <c r="Y81" s="192"/>
      <c r="Z81" s="192"/>
      <c r="AA81" s="192"/>
      <c r="AB81" s="192"/>
      <c r="AC81" s="192"/>
      <c r="AD81" s="192"/>
      <c r="AE81" s="192"/>
    </row>
    <row r="82" s="2" customFormat="1" ht="22.8" customHeight="1">
      <c r="A82" s="40"/>
      <c r="B82" s="41"/>
      <c r="C82" s="101" t="s">
        <v>124</v>
      </c>
      <c r="D82" s="42"/>
      <c r="E82" s="42"/>
      <c r="F82" s="42"/>
      <c r="G82" s="42"/>
      <c r="H82" s="42"/>
      <c r="I82" s="136"/>
      <c r="J82" s="199">
        <f>BK82</f>
        <v>0</v>
      </c>
      <c r="K82" s="42"/>
      <c r="L82" s="46"/>
      <c r="M82" s="97"/>
      <c r="N82" s="200"/>
      <c r="O82" s="98"/>
      <c r="P82" s="201">
        <f>P83+P125</f>
        <v>0</v>
      </c>
      <c r="Q82" s="98"/>
      <c r="R82" s="201">
        <f>R83+R125</f>
        <v>0.50616000000000017</v>
      </c>
      <c r="S82" s="98"/>
      <c r="T82" s="202">
        <f>T83+T125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8" t="s">
        <v>77</v>
      </c>
      <c r="AU82" s="18" t="s">
        <v>106</v>
      </c>
      <c r="BK82" s="203">
        <f>BK83+BK125</f>
        <v>0</v>
      </c>
    </row>
    <row r="83" s="12" customFormat="1" ht="25.92" customHeight="1">
      <c r="A83" s="12"/>
      <c r="B83" s="204"/>
      <c r="C83" s="205"/>
      <c r="D83" s="206" t="s">
        <v>77</v>
      </c>
      <c r="E83" s="207" t="s">
        <v>257</v>
      </c>
      <c r="F83" s="207" t="s">
        <v>258</v>
      </c>
      <c r="G83" s="205"/>
      <c r="H83" s="205"/>
      <c r="I83" s="208"/>
      <c r="J83" s="209">
        <f>BK83</f>
        <v>0</v>
      </c>
      <c r="K83" s="205"/>
      <c r="L83" s="210"/>
      <c r="M83" s="211"/>
      <c r="N83" s="212"/>
      <c r="O83" s="212"/>
      <c r="P83" s="213">
        <f>P84</f>
        <v>0</v>
      </c>
      <c r="Q83" s="212"/>
      <c r="R83" s="213">
        <f>R84</f>
        <v>0.50616000000000017</v>
      </c>
      <c r="S83" s="212"/>
      <c r="T83" s="214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5" t="s">
        <v>135</v>
      </c>
      <c r="AT83" s="216" t="s">
        <v>77</v>
      </c>
      <c r="AU83" s="216" t="s">
        <v>78</v>
      </c>
      <c r="AY83" s="215" t="s">
        <v>128</v>
      </c>
      <c r="BK83" s="217">
        <f>BK84</f>
        <v>0</v>
      </c>
    </row>
    <row r="84" s="12" customFormat="1" ht="22.8" customHeight="1">
      <c r="A84" s="12"/>
      <c r="B84" s="204"/>
      <c r="C84" s="205"/>
      <c r="D84" s="206" t="s">
        <v>77</v>
      </c>
      <c r="E84" s="218" t="s">
        <v>1049</v>
      </c>
      <c r="F84" s="218" t="s">
        <v>1050</v>
      </c>
      <c r="G84" s="205"/>
      <c r="H84" s="205"/>
      <c r="I84" s="208"/>
      <c r="J84" s="219">
        <f>BK84</f>
        <v>0</v>
      </c>
      <c r="K84" s="205"/>
      <c r="L84" s="210"/>
      <c r="M84" s="211"/>
      <c r="N84" s="212"/>
      <c r="O84" s="212"/>
      <c r="P84" s="213">
        <f>SUM(P85:P124)</f>
        <v>0</v>
      </c>
      <c r="Q84" s="212"/>
      <c r="R84" s="213">
        <f>SUM(R85:R124)</f>
        <v>0.50616000000000017</v>
      </c>
      <c r="S84" s="212"/>
      <c r="T84" s="214">
        <f>SUM(T85:T124)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5" t="s">
        <v>135</v>
      </c>
      <c r="AT84" s="216" t="s">
        <v>77</v>
      </c>
      <c r="AU84" s="216" t="s">
        <v>21</v>
      </c>
      <c r="AY84" s="215" t="s">
        <v>128</v>
      </c>
      <c r="BK84" s="217">
        <f>SUM(BK85:BK124)</f>
        <v>0</v>
      </c>
    </row>
    <row r="85" s="2" customFormat="1" ht="24" customHeight="1">
      <c r="A85" s="40"/>
      <c r="B85" s="41"/>
      <c r="C85" s="220" t="s">
        <v>21</v>
      </c>
      <c r="D85" s="220" t="s">
        <v>131</v>
      </c>
      <c r="E85" s="221" t="s">
        <v>1051</v>
      </c>
      <c r="F85" s="222" t="s">
        <v>1052</v>
      </c>
      <c r="G85" s="223" t="s">
        <v>317</v>
      </c>
      <c r="H85" s="224">
        <v>216</v>
      </c>
      <c r="I85" s="225"/>
      <c r="J85" s="226">
        <f>ROUND(I85*H85,2)</f>
        <v>0</v>
      </c>
      <c r="K85" s="222" t="s">
        <v>147</v>
      </c>
      <c r="L85" s="46"/>
      <c r="M85" s="227" t="s">
        <v>32</v>
      </c>
      <c r="N85" s="228" t="s">
        <v>50</v>
      </c>
      <c r="O85" s="86"/>
      <c r="P85" s="229">
        <f>O85*H85</f>
        <v>0</v>
      </c>
      <c r="Q85" s="229">
        <v>0</v>
      </c>
      <c r="R85" s="229">
        <f>Q85*H85</f>
        <v>0</v>
      </c>
      <c r="S85" s="229">
        <v>0</v>
      </c>
      <c r="T85" s="230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31" t="s">
        <v>229</v>
      </c>
      <c r="AT85" s="231" t="s">
        <v>131</v>
      </c>
      <c r="AU85" s="231" t="s">
        <v>135</v>
      </c>
      <c r="AY85" s="18" t="s">
        <v>128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18" t="s">
        <v>135</v>
      </c>
      <c r="BK85" s="232">
        <f>ROUND(I85*H85,2)</f>
        <v>0</v>
      </c>
      <c r="BL85" s="18" t="s">
        <v>229</v>
      </c>
      <c r="BM85" s="231" t="s">
        <v>1053</v>
      </c>
    </row>
    <row r="86" s="2" customFormat="1" ht="16.5" customHeight="1">
      <c r="A86" s="40"/>
      <c r="B86" s="41"/>
      <c r="C86" s="263" t="s">
        <v>135</v>
      </c>
      <c r="D86" s="263" t="s">
        <v>210</v>
      </c>
      <c r="E86" s="264" t="s">
        <v>1054</v>
      </c>
      <c r="F86" s="265" t="s">
        <v>1055</v>
      </c>
      <c r="G86" s="266" t="s">
        <v>317</v>
      </c>
      <c r="H86" s="267">
        <v>216</v>
      </c>
      <c r="I86" s="268"/>
      <c r="J86" s="269">
        <f>ROUND(I86*H86,2)</f>
        <v>0</v>
      </c>
      <c r="K86" s="265" t="s">
        <v>147</v>
      </c>
      <c r="L86" s="270"/>
      <c r="M86" s="271" t="s">
        <v>32</v>
      </c>
      <c r="N86" s="272" t="s">
        <v>50</v>
      </c>
      <c r="O86" s="86"/>
      <c r="P86" s="229">
        <f>O86*H86</f>
        <v>0</v>
      </c>
      <c r="Q86" s="229">
        <v>0.00012999999999999999</v>
      </c>
      <c r="R86" s="229">
        <f>Q86*H86</f>
        <v>0.028079999999999997</v>
      </c>
      <c r="S86" s="229">
        <v>0</v>
      </c>
      <c r="T86" s="230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31" t="s">
        <v>269</v>
      </c>
      <c r="AT86" s="231" t="s">
        <v>210</v>
      </c>
      <c r="AU86" s="231" t="s">
        <v>135</v>
      </c>
      <c r="AY86" s="18" t="s">
        <v>128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18" t="s">
        <v>135</v>
      </c>
      <c r="BK86" s="232">
        <f>ROUND(I86*H86,2)</f>
        <v>0</v>
      </c>
      <c r="BL86" s="18" t="s">
        <v>229</v>
      </c>
      <c r="BM86" s="231" t="s">
        <v>1056</v>
      </c>
    </row>
    <row r="87" s="2" customFormat="1" ht="24" customHeight="1">
      <c r="A87" s="40"/>
      <c r="B87" s="41"/>
      <c r="C87" s="220" t="s">
        <v>151</v>
      </c>
      <c r="D87" s="220" t="s">
        <v>131</v>
      </c>
      <c r="E87" s="221" t="s">
        <v>1057</v>
      </c>
      <c r="F87" s="222" t="s">
        <v>1058</v>
      </c>
      <c r="G87" s="223" t="s">
        <v>133</v>
      </c>
      <c r="H87" s="224">
        <v>108</v>
      </c>
      <c r="I87" s="225"/>
      <c r="J87" s="226">
        <f>ROUND(I87*H87,2)</f>
        <v>0</v>
      </c>
      <c r="K87" s="222" t="s">
        <v>147</v>
      </c>
      <c r="L87" s="46"/>
      <c r="M87" s="227" t="s">
        <v>32</v>
      </c>
      <c r="N87" s="228" t="s">
        <v>50</v>
      </c>
      <c r="O87" s="8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1" t="s">
        <v>229</v>
      </c>
      <c r="AT87" s="231" t="s">
        <v>131</v>
      </c>
      <c r="AU87" s="231" t="s">
        <v>135</v>
      </c>
      <c r="AY87" s="18" t="s">
        <v>128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18" t="s">
        <v>135</v>
      </c>
      <c r="BK87" s="232">
        <f>ROUND(I87*H87,2)</f>
        <v>0</v>
      </c>
      <c r="BL87" s="18" t="s">
        <v>229</v>
      </c>
      <c r="BM87" s="231" t="s">
        <v>1059</v>
      </c>
    </row>
    <row r="88" s="2" customFormat="1" ht="16.5" customHeight="1">
      <c r="A88" s="40"/>
      <c r="B88" s="41"/>
      <c r="C88" s="263" t="s">
        <v>155</v>
      </c>
      <c r="D88" s="263" t="s">
        <v>210</v>
      </c>
      <c r="E88" s="264" t="s">
        <v>1060</v>
      </c>
      <c r="F88" s="265" t="s">
        <v>1061</v>
      </c>
      <c r="G88" s="266" t="s">
        <v>133</v>
      </c>
      <c r="H88" s="267">
        <v>108</v>
      </c>
      <c r="I88" s="268"/>
      <c r="J88" s="269">
        <f>ROUND(I88*H88,2)</f>
        <v>0</v>
      </c>
      <c r="K88" s="265" t="s">
        <v>147</v>
      </c>
      <c r="L88" s="270"/>
      <c r="M88" s="271" t="s">
        <v>32</v>
      </c>
      <c r="N88" s="272" t="s">
        <v>50</v>
      </c>
      <c r="O88" s="86"/>
      <c r="P88" s="229">
        <f>O88*H88</f>
        <v>0</v>
      </c>
      <c r="Q88" s="229">
        <v>0.00013999999999999999</v>
      </c>
      <c r="R88" s="229">
        <f>Q88*H88</f>
        <v>0.015119999999999998</v>
      </c>
      <c r="S88" s="229">
        <v>0</v>
      </c>
      <c r="T88" s="230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1" t="s">
        <v>269</v>
      </c>
      <c r="AT88" s="231" t="s">
        <v>210</v>
      </c>
      <c r="AU88" s="231" t="s">
        <v>135</v>
      </c>
      <c r="AY88" s="18" t="s">
        <v>128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18" t="s">
        <v>135</v>
      </c>
      <c r="BK88" s="232">
        <f>ROUND(I88*H88,2)</f>
        <v>0</v>
      </c>
      <c r="BL88" s="18" t="s">
        <v>229</v>
      </c>
      <c r="BM88" s="231" t="s">
        <v>1062</v>
      </c>
    </row>
    <row r="89" s="2" customFormat="1" ht="24" customHeight="1">
      <c r="A89" s="40"/>
      <c r="B89" s="41"/>
      <c r="C89" s="220" t="s">
        <v>127</v>
      </c>
      <c r="D89" s="220" t="s">
        <v>131</v>
      </c>
      <c r="E89" s="221" t="s">
        <v>1063</v>
      </c>
      <c r="F89" s="222" t="s">
        <v>1064</v>
      </c>
      <c r="G89" s="223" t="s">
        <v>133</v>
      </c>
      <c r="H89" s="224">
        <v>60</v>
      </c>
      <c r="I89" s="225"/>
      <c r="J89" s="226">
        <f>ROUND(I89*H89,2)</f>
        <v>0</v>
      </c>
      <c r="K89" s="222" t="s">
        <v>147</v>
      </c>
      <c r="L89" s="46"/>
      <c r="M89" s="227" t="s">
        <v>32</v>
      </c>
      <c r="N89" s="228" t="s">
        <v>50</v>
      </c>
      <c r="O89" s="8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1" t="s">
        <v>229</v>
      </c>
      <c r="AT89" s="231" t="s">
        <v>131</v>
      </c>
      <c r="AU89" s="231" t="s">
        <v>135</v>
      </c>
      <c r="AY89" s="18" t="s">
        <v>128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18" t="s">
        <v>135</v>
      </c>
      <c r="BK89" s="232">
        <f>ROUND(I89*H89,2)</f>
        <v>0</v>
      </c>
      <c r="BL89" s="18" t="s">
        <v>229</v>
      </c>
      <c r="BM89" s="231" t="s">
        <v>1065</v>
      </c>
    </row>
    <row r="90" s="2" customFormat="1" ht="24" customHeight="1">
      <c r="A90" s="40"/>
      <c r="B90" s="41"/>
      <c r="C90" s="263" t="s">
        <v>184</v>
      </c>
      <c r="D90" s="263" t="s">
        <v>210</v>
      </c>
      <c r="E90" s="264" t="s">
        <v>1066</v>
      </c>
      <c r="F90" s="265" t="s">
        <v>1067</v>
      </c>
      <c r="G90" s="266" t="s">
        <v>133</v>
      </c>
      <c r="H90" s="267">
        <v>60</v>
      </c>
      <c r="I90" s="268"/>
      <c r="J90" s="269">
        <f>ROUND(I90*H90,2)</f>
        <v>0</v>
      </c>
      <c r="K90" s="265" t="s">
        <v>147</v>
      </c>
      <c r="L90" s="270"/>
      <c r="M90" s="271" t="s">
        <v>32</v>
      </c>
      <c r="N90" s="272" t="s">
        <v>50</v>
      </c>
      <c r="O90" s="86"/>
      <c r="P90" s="229">
        <f>O90*H90</f>
        <v>0</v>
      </c>
      <c r="Q90" s="229">
        <v>9.0000000000000006E-05</v>
      </c>
      <c r="R90" s="229">
        <f>Q90*H90</f>
        <v>0.0054000000000000003</v>
      </c>
      <c r="S90" s="229">
        <v>0</v>
      </c>
      <c r="T90" s="230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1" t="s">
        <v>269</v>
      </c>
      <c r="AT90" s="231" t="s">
        <v>210</v>
      </c>
      <c r="AU90" s="231" t="s">
        <v>135</v>
      </c>
      <c r="AY90" s="18" t="s">
        <v>128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18" t="s">
        <v>135</v>
      </c>
      <c r="BK90" s="232">
        <f>ROUND(I90*H90,2)</f>
        <v>0</v>
      </c>
      <c r="BL90" s="18" t="s">
        <v>229</v>
      </c>
      <c r="BM90" s="231" t="s">
        <v>1068</v>
      </c>
    </row>
    <row r="91" s="2" customFormat="1" ht="24" customHeight="1">
      <c r="A91" s="40"/>
      <c r="B91" s="41"/>
      <c r="C91" s="220" t="s">
        <v>223</v>
      </c>
      <c r="D91" s="220" t="s">
        <v>131</v>
      </c>
      <c r="E91" s="221" t="s">
        <v>1069</v>
      </c>
      <c r="F91" s="222" t="s">
        <v>1070</v>
      </c>
      <c r="G91" s="223" t="s">
        <v>317</v>
      </c>
      <c r="H91" s="224">
        <v>1140</v>
      </c>
      <c r="I91" s="225"/>
      <c r="J91" s="226">
        <f>ROUND(I91*H91,2)</f>
        <v>0</v>
      </c>
      <c r="K91" s="222" t="s">
        <v>147</v>
      </c>
      <c r="L91" s="46"/>
      <c r="M91" s="227" t="s">
        <v>32</v>
      </c>
      <c r="N91" s="228" t="s">
        <v>50</v>
      </c>
      <c r="O91" s="86"/>
      <c r="P91" s="229">
        <f>O91*H91</f>
        <v>0</v>
      </c>
      <c r="Q91" s="229">
        <v>0</v>
      </c>
      <c r="R91" s="229">
        <f>Q91*H91</f>
        <v>0</v>
      </c>
      <c r="S91" s="229">
        <v>0</v>
      </c>
      <c r="T91" s="230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1" t="s">
        <v>229</v>
      </c>
      <c r="AT91" s="231" t="s">
        <v>131</v>
      </c>
      <c r="AU91" s="231" t="s">
        <v>135</v>
      </c>
      <c r="AY91" s="18" t="s">
        <v>128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18" t="s">
        <v>135</v>
      </c>
      <c r="BK91" s="232">
        <f>ROUND(I91*H91,2)</f>
        <v>0</v>
      </c>
      <c r="BL91" s="18" t="s">
        <v>229</v>
      </c>
      <c r="BM91" s="231" t="s">
        <v>1071</v>
      </c>
    </row>
    <row r="92" s="2" customFormat="1" ht="16.5" customHeight="1">
      <c r="A92" s="40"/>
      <c r="B92" s="41"/>
      <c r="C92" s="263" t="s">
        <v>213</v>
      </c>
      <c r="D92" s="263" t="s">
        <v>210</v>
      </c>
      <c r="E92" s="264" t="s">
        <v>1072</v>
      </c>
      <c r="F92" s="265" t="s">
        <v>1073</v>
      </c>
      <c r="G92" s="266" t="s">
        <v>317</v>
      </c>
      <c r="H92" s="267">
        <v>120</v>
      </c>
      <c r="I92" s="268"/>
      <c r="J92" s="269">
        <f>ROUND(I92*H92,2)</f>
        <v>0</v>
      </c>
      <c r="K92" s="265" t="s">
        <v>147</v>
      </c>
      <c r="L92" s="270"/>
      <c r="M92" s="271" t="s">
        <v>32</v>
      </c>
      <c r="N92" s="272" t="s">
        <v>50</v>
      </c>
      <c r="O92" s="86"/>
      <c r="P92" s="229">
        <f>O92*H92</f>
        <v>0</v>
      </c>
      <c r="Q92" s="229">
        <v>0.00012</v>
      </c>
      <c r="R92" s="229">
        <f>Q92*H92</f>
        <v>0.0144</v>
      </c>
      <c r="S92" s="229">
        <v>0</v>
      </c>
      <c r="T92" s="230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1" t="s">
        <v>269</v>
      </c>
      <c r="AT92" s="231" t="s">
        <v>210</v>
      </c>
      <c r="AU92" s="231" t="s">
        <v>135</v>
      </c>
      <c r="AY92" s="18" t="s">
        <v>128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18" t="s">
        <v>135</v>
      </c>
      <c r="BK92" s="232">
        <f>ROUND(I92*H92,2)</f>
        <v>0</v>
      </c>
      <c r="BL92" s="18" t="s">
        <v>229</v>
      </c>
      <c r="BM92" s="231" t="s">
        <v>1074</v>
      </c>
    </row>
    <row r="93" s="2" customFormat="1" ht="16.5" customHeight="1">
      <c r="A93" s="40"/>
      <c r="B93" s="41"/>
      <c r="C93" s="263" t="s">
        <v>215</v>
      </c>
      <c r="D93" s="263" t="s">
        <v>210</v>
      </c>
      <c r="E93" s="264" t="s">
        <v>1075</v>
      </c>
      <c r="F93" s="265" t="s">
        <v>1076</v>
      </c>
      <c r="G93" s="266" t="s">
        <v>317</v>
      </c>
      <c r="H93" s="267">
        <v>180</v>
      </c>
      <c r="I93" s="268"/>
      <c r="J93" s="269">
        <f>ROUND(I93*H93,2)</f>
        <v>0</v>
      </c>
      <c r="K93" s="265" t="s">
        <v>147</v>
      </c>
      <c r="L93" s="270"/>
      <c r="M93" s="271" t="s">
        <v>32</v>
      </c>
      <c r="N93" s="272" t="s">
        <v>50</v>
      </c>
      <c r="O93" s="86"/>
      <c r="P93" s="229">
        <f>O93*H93</f>
        <v>0</v>
      </c>
      <c r="Q93" s="229">
        <v>0.00012</v>
      </c>
      <c r="R93" s="229">
        <f>Q93*H93</f>
        <v>0.021600000000000001</v>
      </c>
      <c r="S93" s="229">
        <v>0</v>
      </c>
      <c r="T93" s="230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1" t="s">
        <v>269</v>
      </c>
      <c r="AT93" s="231" t="s">
        <v>210</v>
      </c>
      <c r="AU93" s="231" t="s">
        <v>135</v>
      </c>
      <c r="AY93" s="18" t="s">
        <v>128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18" t="s">
        <v>135</v>
      </c>
      <c r="BK93" s="232">
        <f>ROUND(I93*H93,2)</f>
        <v>0</v>
      </c>
      <c r="BL93" s="18" t="s">
        <v>229</v>
      </c>
      <c r="BM93" s="231" t="s">
        <v>1077</v>
      </c>
    </row>
    <row r="94" s="2" customFormat="1" ht="16.5" customHeight="1">
      <c r="A94" s="40"/>
      <c r="B94" s="41"/>
      <c r="C94" s="263" t="s">
        <v>238</v>
      </c>
      <c r="D94" s="263" t="s">
        <v>210</v>
      </c>
      <c r="E94" s="264" t="s">
        <v>1078</v>
      </c>
      <c r="F94" s="265" t="s">
        <v>1079</v>
      </c>
      <c r="G94" s="266" t="s">
        <v>317</v>
      </c>
      <c r="H94" s="267">
        <v>480</v>
      </c>
      <c r="I94" s="268"/>
      <c r="J94" s="269">
        <f>ROUND(I94*H94,2)</f>
        <v>0</v>
      </c>
      <c r="K94" s="265" t="s">
        <v>147</v>
      </c>
      <c r="L94" s="270"/>
      <c r="M94" s="271" t="s">
        <v>32</v>
      </c>
      <c r="N94" s="272" t="s">
        <v>50</v>
      </c>
      <c r="O94" s="86"/>
      <c r="P94" s="229">
        <f>O94*H94</f>
        <v>0</v>
      </c>
      <c r="Q94" s="229">
        <v>0.00017000000000000001</v>
      </c>
      <c r="R94" s="229">
        <f>Q94*H94</f>
        <v>0.081600000000000006</v>
      </c>
      <c r="S94" s="229">
        <v>0</v>
      </c>
      <c r="T94" s="23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1" t="s">
        <v>269</v>
      </c>
      <c r="AT94" s="231" t="s">
        <v>210</v>
      </c>
      <c r="AU94" s="231" t="s">
        <v>135</v>
      </c>
      <c r="AY94" s="18" t="s">
        <v>128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8" t="s">
        <v>135</v>
      </c>
      <c r="BK94" s="232">
        <f>ROUND(I94*H94,2)</f>
        <v>0</v>
      </c>
      <c r="BL94" s="18" t="s">
        <v>229</v>
      </c>
      <c r="BM94" s="231" t="s">
        <v>1080</v>
      </c>
    </row>
    <row r="95" s="2" customFormat="1" ht="16.5" customHeight="1">
      <c r="A95" s="40"/>
      <c r="B95" s="41"/>
      <c r="C95" s="263" t="s">
        <v>242</v>
      </c>
      <c r="D95" s="263" t="s">
        <v>210</v>
      </c>
      <c r="E95" s="264" t="s">
        <v>1081</v>
      </c>
      <c r="F95" s="265" t="s">
        <v>1082</v>
      </c>
      <c r="G95" s="266" t="s">
        <v>317</v>
      </c>
      <c r="H95" s="267">
        <v>360</v>
      </c>
      <c r="I95" s="268"/>
      <c r="J95" s="269">
        <f>ROUND(I95*H95,2)</f>
        <v>0</v>
      </c>
      <c r="K95" s="265" t="s">
        <v>147</v>
      </c>
      <c r="L95" s="270"/>
      <c r="M95" s="271" t="s">
        <v>32</v>
      </c>
      <c r="N95" s="272" t="s">
        <v>50</v>
      </c>
      <c r="O95" s="86"/>
      <c r="P95" s="229">
        <f>O95*H95</f>
        <v>0</v>
      </c>
      <c r="Q95" s="229">
        <v>0.00035</v>
      </c>
      <c r="R95" s="229">
        <f>Q95*H95</f>
        <v>0.126</v>
      </c>
      <c r="S95" s="229">
        <v>0</v>
      </c>
      <c r="T95" s="23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1" t="s">
        <v>269</v>
      </c>
      <c r="AT95" s="231" t="s">
        <v>210</v>
      </c>
      <c r="AU95" s="231" t="s">
        <v>135</v>
      </c>
      <c r="AY95" s="18" t="s">
        <v>128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8" t="s">
        <v>135</v>
      </c>
      <c r="BK95" s="232">
        <f>ROUND(I95*H95,2)</f>
        <v>0</v>
      </c>
      <c r="BL95" s="18" t="s">
        <v>229</v>
      </c>
      <c r="BM95" s="231" t="s">
        <v>1083</v>
      </c>
    </row>
    <row r="96" s="2" customFormat="1" ht="24" customHeight="1">
      <c r="A96" s="40"/>
      <c r="B96" s="41"/>
      <c r="C96" s="220" t="s">
        <v>247</v>
      </c>
      <c r="D96" s="220" t="s">
        <v>131</v>
      </c>
      <c r="E96" s="221" t="s">
        <v>1084</v>
      </c>
      <c r="F96" s="222" t="s">
        <v>1085</v>
      </c>
      <c r="G96" s="223" t="s">
        <v>133</v>
      </c>
      <c r="H96" s="224">
        <v>168</v>
      </c>
      <c r="I96" s="225"/>
      <c r="J96" s="226">
        <f>ROUND(I96*H96,2)</f>
        <v>0</v>
      </c>
      <c r="K96" s="222" t="s">
        <v>147</v>
      </c>
      <c r="L96" s="46"/>
      <c r="M96" s="227" t="s">
        <v>32</v>
      </c>
      <c r="N96" s="228" t="s">
        <v>50</v>
      </c>
      <c r="O96" s="86"/>
      <c r="P96" s="229">
        <f>O96*H96</f>
        <v>0</v>
      </c>
      <c r="Q96" s="229">
        <v>0</v>
      </c>
      <c r="R96" s="229">
        <f>Q96*H96</f>
        <v>0</v>
      </c>
      <c r="S96" s="229">
        <v>0</v>
      </c>
      <c r="T96" s="230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1" t="s">
        <v>229</v>
      </c>
      <c r="AT96" s="231" t="s">
        <v>131</v>
      </c>
      <c r="AU96" s="231" t="s">
        <v>135</v>
      </c>
      <c r="AY96" s="18" t="s">
        <v>128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18" t="s">
        <v>135</v>
      </c>
      <c r="BK96" s="232">
        <f>ROUND(I96*H96,2)</f>
        <v>0</v>
      </c>
      <c r="BL96" s="18" t="s">
        <v>229</v>
      </c>
      <c r="BM96" s="231" t="s">
        <v>1086</v>
      </c>
    </row>
    <row r="97" s="2" customFormat="1" ht="16.5" customHeight="1">
      <c r="A97" s="40"/>
      <c r="B97" s="41"/>
      <c r="C97" s="263" t="s">
        <v>253</v>
      </c>
      <c r="D97" s="263" t="s">
        <v>210</v>
      </c>
      <c r="E97" s="264" t="s">
        <v>1087</v>
      </c>
      <c r="F97" s="265" t="s">
        <v>1088</v>
      </c>
      <c r="G97" s="266" t="s">
        <v>317</v>
      </c>
      <c r="H97" s="267">
        <v>168</v>
      </c>
      <c r="I97" s="268"/>
      <c r="J97" s="269">
        <f>ROUND(I97*H97,2)</f>
        <v>0</v>
      </c>
      <c r="K97" s="265" t="s">
        <v>147</v>
      </c>
      <c r="L97" s="270"/>
      <c r="M97" s="271" t="s">
        <v>32</v>
      </c>
      <c r="N97" s="272" t="s">
        <v>50</v>
      </c>
      <c r="O97" s="86"/>
      <c r="P97" s="229">
        <f>O97*H97</f>
        <v>0</v>
      </c>
      <c r="Q97" s="229">
        <v>0.00035</v>
      </c>
      <c r="R97" s="229">
        <f>Q97*H97</f>
        <v>0.058799999999999998</v>
      </c>
      <c r="S97" s="229">
        <v>0</v>
      </c>
      <c r="T97" s="230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1" t="s">
        <v>269</v>
      </c>
      <c r="AT97" s="231" t="s">
        <v>210</v>
      </c>
      <c r="AU97" s="231" t="s">
        <v>135</v>
      </c>
      <c r="AY97" s="18" t="s">
        <v>128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18" t="s">
        <v>135</v>
      </c>
      <c r="BK97" s="232">
        <f>ROUND(I97*H97,2)</f>
        <v>0</v>
      </c>
      <c r="BL97" s="18" t="s">
        <v>229</v>
      </c>
      <c r="BM97" s="231" t="s">
        <v>1089</v>
      </c>
    </row>
    <row r="98" s="2" customFormat="1" ht="16.5" customHeight="1">
      <c r="A98" s="40"/>
      <c r="B98" s="41"/>
      <c r="C98" s="220" t="s">
        <v>261</v>
      </c>
      <c r="D98" s="220" t="s">
        <v>131</v>
      </c>
      <c r="E98" s="221" t="s">
        <v>1090</v>
      </c>
      <c r="F98" s="222" t="s">
        <v>1091</v>
      </c>
      <c r="G98" s="223" t="s">
        <v>133</v>
      </c>
      <c r="H98" s="224">
        <v>12</v>
      </c>
      <c r="I98" s="225"/>
      <c r="J98" s="226">
        <f>ROUND(I98*H98,2)</f>
        <v>0</v>
      </c>
      <c r="K98" s="222" t="s">
        <v>147</v>
      </c>
      <c r="L98" s="46"/>
      <c r="M98" s="227" t="s">
        <v>32</v>
      </c>
      <c r="N98" s="228" t="s">
        <v>50</v>
      </c>
      <c r="O98" s="86"/>
      <c r="P98" s="229">
        <f>O98*H98</f>
        <v>0</v>
      </c>
      <c r="Q98" s="229">
        <v>0</v>
      </c>
      <c r="R98" s="229">
        <f>Q98*H98</f>
        <v>0</v>
      </c>
      <c r="S98" s="229">
        <v>0</v>
      </c>
      <c r="T98" s="230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1" t="s">
        <v>229</v>
      </c>
      <c r="AT98" s="231" t="s">
        <v>131</v>
      </c>
      <c r="AU98" s="231" t="s">
        <v>135</v>
      </c>
      <c r="AY98" s="18" t="s">
        <v>128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18" t="s">
        <v>135</v>
      </c>
      <c r="BK98" s="232">
        <f>ROUND(I98*H98,2)</f>
        <v>0</v>
      </c>
      <c r="BL98" s="18" t="s">
        <v>229</v>
      </c>
      <c r="BM98" s="231" t="s">
        <v>1092</v>
      </c>
    </row>
    <row r="99" s="2" customFormat="1" ht="24" customHeight="1">
      <c r="A99" s="40"/>
      <c r="B99" s="41"/>
      <c r="C99" s="263" t="s">
        <v>8</v>
      </c>
      <c r="D99" s="263" t="s">
        <v>210</v>
      </c>
      <c r="E99" s="264" t="s">
        <v>1093</v>
      </c>
      <c r="F99" s="265" t="s">
        <v>1094</v>
      </c>
      <c r="G99" s="266" t="s">
        <v>133</v>
      </c>
      <c r="H99" s="267">
        <v>12</v>
      </c>
      <c r="I99" s="268"/>
      <c r="J99" s="269">
        <f>ROUND(I99*H99,2)</f>
        <v>0</v>
      </c>
      <c r="K99" s="265" t="s">
        <v>147</v>
      </c>
      <c r="L99" s="270"/>
      <c r="M99" s="271" t="s">
        <v>32</v>
      </c>
      <c r="N99" s="272" t="s">
        <v>50</v>
      </c>
      <c r="O99" s="86"/>
      <c r="P99" s="229">
        <f>O99*H99</f>
        <v>0</v>
      </c>
      <c r="Q99" s="229">
        <v>0.0027499999999999998</v>
      </c>
      <c r="R99" s="229">
        <f>Q99*H99</f>
        <v>0.033000000000000002</v>
      </c>
      <c r="S99" s="229">
        <v>0</v>
      </c>
      <c r="T99" s="230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1" t="s">
        <v>269</v>
      </c>
      <c r="AT99" s="231" t="s">
        <v>210</v>
      </c>
      <c r="AU99" s="231" t="s">
        <v>135</v>
      </c>
      <c r="AY99" s="18" t="s">
        <v>128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8" t="s">
        <v>135</v>
      </c>
      <c r="BK99" s="232">
        <f>ROUND(I99*H99,2)</f>
        <v>0</v>
      </c>
      <c r="BL99" s="18" t="s">
        <v>229</v>
      </c>
      <c r="BM99" s="231" t="s">
        <v>1095</v>
      </c>
    </row>
    <row r="100" s="2" customFormat="1" ht="24" customHeight="1">
      <c r="A100" s="40"/>
      <c r="B100" s="41"/>
      <c r="C100" s="220" t="s">
        <v>229</v>
      </c>
      <c r="D100" s="220" t="s">
        <v>131</v>
      </c>
      <c r="E100" s="221" t="s">
        <v>1096</v>
      </c>
      <c r="F100" s="222" t="s">
        <v>1097</v>
      </c>
      <c r="G100" s="223" t="s">
        <v>133</v>
      </c>
      <c r="H100" s="224">
        <v>24</v>
      </c>
      <c r="I100" s="225"/>
      <c r="J100" s="226">
        <f>ROUND(I100*H100,2)</f>
        <v>0</v>
      </c>
      <c r="K100" s="222" t="s">
        <v>147</v>
      </c>
      <c r="L100" s="46"/>
      <c r="M100" s="227" t="s">
        <v>32</v>
      </c>
      <c r="N100" s="228" t="s">
        <v>50</v>
      </c>
      <c r="O100" s="8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1" t="s">
        <v>229</v>
      </c>
      <c r="AT100" s="231" t="s">
        <v>131</v>
      </c>
      <c r="AU100" s="231" t="s">
        <v>135</v>
      </c>
      <c r="AY100" s="18" t="s">
        <v>128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18" t="s">
        <v>135</v>
      </c>
      <c r="BK100" s="232">
        <f>ROUND(I100*H100,2)</f>
        <v>0</v>
      </c>
      <c r="BL100" s="18" t="s">
        <v>229</v>
      </c>
      <c r="BM100" s="231" t="s">
        <v>1098</v>
      </c>
    </row>
    <row r="101" s="2" customFormat="1" ht="16.5" customHeight="1">
      <c r="A101" s="40"/>
      <c r="B101" s="41"/>
      <c r="C101" s="263" t="s">
        <v>277</v>
      </c>
      <c r="D101" s="263" t="s">
        <v>210</v>
      </c>
      <c r="E101" s="264" t="s">
        <v>1099</v>
      </c>
      <c r="F101" s="265" t="s">
        <v>1100</v>
      </c>
      <c r="G101" s="266" t="s">
        <v>133</v>
      </c>
      <c r="H101" s="267">
        <v>24</v>
      </c>
      <c r="I101" s="268"/>
      <c r="J101" s="269">
        <f>ROUND(I101*H101,2)</f>
        <v>0</v>
      </c>
      <c r="K101" s="265" t="s">
        <v>147</v>
      </c>
      <c r="L101" s="270"/>
      <c r="M101" s="271" t="s">
        <v>32</v>
      </c>
      <c r="N101" s="272" t="s">
        <v>50</v>
      </c>
      <c r="O101" s="86"/>
      <c r="P101" s="229">
        <f>O101*H101</f>
        <v>0</v>
      </c>
      <c r="Q101" s="229">
        <v>0.00010000000000000001</v>
      </c>
      <c r="R101" s="229">
        <f>Q101*H101</f>
        <v>0.0024000000000000002</v>
      </c>
      <c r="S101" s="229">
        <v>0</v>
      </c>
      <c r="T101" s="23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1" t="s">
        <v>269</v>
      </c>
      <c r="AT101" s="231" t="s">
        <v>210</v>
      </c>
      <c r="AU101" s="231" t="s">
        <v>135</v>
      </c>
      <c r="AY101" s="18" t="s">
        <v>128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8" t="s">
        <v>135</v>
      </c>
      <c r="BK101" s="232">
        <f>ROUND(I101*H101,2)</f>
        <v>0</v>
      </c>
      <c r="BL101" s="18" t="s">
        <v>229</v>
      </c>
      <c r="BM101" s="231" t="s">
        <v>1101</v>
      </c>
    </row>
    <row r="102" s="2" customFormat="1" ht="24" customHeight="1">
      <c r="A102" s="40"/>
      <c r="B102" s="41"/>
      <c r="C102" s="220" t="s">
        <v>280</v>
      </c>
      <c r="D102" s="220" t="s">
        <v>131</v>
      </c>
      <c r="E102" s="221" t="s">
        <v>1102</v>
      </c>
      <c r="F102" s="222" t="s">
        <v>1103</v>
      </c>
      <c r="G102" s="223" t="s">
        <v>133</v>
      </c>
      <c r="H102" s="224">
        <v>12</v>
      </c>
      <c r="I102" s="225"/>
      <c r="J102" s="226">
        <f>ROUND(I102*H102,2)</f>
        <v>0</v>
      </c>
      <c r="K102" s="222" t="s">
        <v>147</v>
      </c>
      <c r="L102" s="46"/>
      <c r="M102" s="227" t="s">
        <v>32</v>
      </c>
      <c r="N102" s="228" t="s">
        <v>50</v>
      </c>
      <c r="O102" s="8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229</v>
      </c>
      <c r="AT102" s="231" t="s">
        <v>131</v>
      </c>
      <c r="AU102" s="231" t="s">
        <v>135</v>
      </c>
      <c r="AY102" s="18" t="s">
        <v>128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8" t="s">
        <v>135</v>
      </c>
      <c r="BK102" s="232">
        <f>ROUND(I102*H102,2)</f>
        <v>0</v>
      </c>
      <c r="BL102" s="18" t="s">
        <v>229</v>
      </c>
      <c r="BM102" s="231" t="s">
        <v>1104</v>
      </c>
    </row>
    <row r="103" s="2" customFormat="1" ht="16.5" customHeight="1">
      <c r="A103" s="40"/>
      <c r="B103" s="41"/>
      <c r="C103" s="263" t="s">
        <v>286</v>
      </c>
      <c r="D103" s="263" t="s">
        <v>210</v>
      </c>
      <c r="E103" s="264" t="s">
        <v>1105</v>
      </c>
      <c r="F103" s="265" t="s">
        <v>1106</v>
      </c>
      <c r="G103" s="266" t="s">
        <v>133</v>
      </c>
      <c r="H103" s="267">
        <v>12</v>
      </c>
      <c r="I103" s="268"/>
      <c r="J103" s="269">
        <f>ROUND(I103*H103,2)</f>
        <v>0</v>
      </c>
      <c r="K103" s="265" t="s">
        <v>147</v>
      </c>
      <c r="L103" s="270"/>
      <c r="M103" s="271" t="s">
        <v>32</v>
      </c>
      <c r="N103" s="272" t="s">
        <v>50</v>
      </c>
      <c r="O103" s="86"/>
      <c r="P103" s="229">
        <f>O103*H103</f>
        <v>0</v>
      </c>
      <c r="Q103" s="229">
        <v>8.0000000000000007E-05</v>
      </c>
      <c r="R103" s="229">
        <f>Q103*H103</f>
        <v>0.00096000000000000013</v>
      </c>
      <c r="S103" s="229">
        <v>0</v>
      </c>
      <c r="T103" s="230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1" t="s">
        <v>269</v>
      </c>
      <c r="AT103" s="231" t="s">
        <v>210</v>
      </c>
      <c r="AU103" s="231" t="s">
        <v>135</v>
      </c>
      <c r="AY103" s="18" t="s">
        <v>128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18" t="s">
        <v>135</v>
      </c>
      <c r="BK103" s="232">
        <f>ROUND(I103*H103,2)</f>
        <v>0</v>
      </c>
      <c r="BL103" s="18" t="s">
        <v>229</v>
      </c>
      <c r="BM103" s="231" t="s">
        <v>1107</v>
      </c>
    </row>
    <row r="104" s="2" customFormat="1" ht="24" customHeight="1">
      <c r="A104" s="40"/>
      <c r="B104" s="41"/>
      <c r="C104" s="220" t="s">
        <v>290</v>
      </c>
      <c r="D104" s="220" t="s">
        <v>131</v>
      </c>
      <c r="E104" s="221" t="s">
        <v>1108</v>
      </c>
      <c r="F104" s="222" t="s">
        <v>1109</v>
      </c>
      <c r="G104" s="223" t="s">
        <v>133</v>
      </c>
      <c r="H104" s="224">
        <v>12</v>
      </c>
      <c r="I104" s="225"/>
      <c r="J104" s="226">
        <f>ROUND(I104*H104,2)</f>
        <v>0</v>
      </c>
      <c r="K104" s="222" t="s">
        <v>147</v>
      </c>
      <c r="L104" s="46"/>
      <c r="M104" s="227" t="s">
        <v>32</v>
      </c>
      <c r="N104" s="228" t="s">
        <v>50</v>
      </c>
      <c r="O104" s="8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1" t="s">
        <v>229</v>
      </c>
      <c r="AT104" s="231" t="s">
        <v>131</v>
      </c>
      <c r="AU104" s="231" t="s">
        <v>135</v>
      </c>
      <c r="AY104" s="18" t="s">
        <v>128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18" t="s">
        <v>135</v>
      </c>
      <c r="BK104" s="232">
        <f>ROUND(I104*H104,2)</f>
        <v>0</v>
      </c>
      <c r="BL104" s="18" t="s">
        <v>229</v>
      </c>
      <c r="BM104" s="231" t="s">
        <v>1110</v>
      </c>
    </row>
    <row r="105" s="2" customFormat="1" ht="16.5" customHeight="1">
      <c r="A105" s="40"/>
      <c r="B105" s="41"/>
      <c r="C105" s="263" t="s">
        <v>7</v>
      </c>
      <c r="D105" s="263" t="s">
        <v>210</v>
      </c>
      <c r="E105" s="264" t="s">
        <v>1111</v>
      </c>
      <c r="F105" s="265" t="s">
        <v>1112</v>
      </c>
      <c r="G105" s="266" t="s">
        <v>133</v>
      </c>
      <c r="H105" s="267">
        <v>12</v>
      </c>
      <c r="I105" s="268"/>
      <c r="J105" s="269">
        <f>ROUND(I105*H105,2)</f>
        <v>0</v>
      </c>
      <c r="K105" s="265" t="s">
        <v>147</v>
      </c>
      <c r="L105" s="270"/>
      <c r="M105" s="271" t="s">
        <v>32</v>
      </c>
      <c r="N105" s="272" t="s">
        <v>50</v>
      </c>
      <c r="O105" s="86"/>
      <c r="P105" s="229">
        <f>O105*H105</f>
        <v>0</v>
      </c>
      <c r="Q105" s="229">
        <v>8.0000000000000007E-05</v>
      </c>
      <c r="R105" s="229">
        <f>Q105*H105</f>
        <v>0.00096000000000000013</v>
      </c>
      <c r="S105" s="229">
        <v>0</v>
      </c>
      <c r="T105" s="230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1" t="s">
        <v>269</v>
      </c>
      <c r="AT105" s="231" t="s">
        <v>210</v>
      </c>
      <c r="AU105" s="231" t="s">
        <v>135</v>
      </c>
      <c r="AY105" s="18" t="s">
        <v>128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18" t="s">
        <v>135</v>
      </c>
      <c r="BK105" s="232">
        <f>ROUND(I105*H105,2)</f>
        <v>0</v>
      </c>
      <c r="BL105" s="18" t="s">
        <v>229</v>
      </c>
      <c r="BM105" s="231" t="s">
        <v>1113</v>
      </c>
    </row>
    <row r="106" s="2" customFormat="1" ht="16.5" customHeight="1">
      <c r="A106" s="40"/>
      <c r="B106" s="41"/>
      <c r="C106" s="220" t="s">
        <v>299</v>
      </c>
      <c r="D106" s="220" t="s">
        <v>131</v>
      </c>
      <c r="E106" s="221" t="s">
        <v>1114</v>
      </c>
      <c r="F106" s="222" t="s">
        <v>1115</v>
      </c>
      <c r="G106" s="223" t="s">
        <v>133</v>
      </c>
      <c r="H106" s="224">
        <v>12</v>
      </c>
      <c r="I106" s="225"/>
      <c r="J106" s="226">
        <f>ROUND(I106*H106,2)</f>
        <v>0</v>
      </c>
      <c r="K106" s="222" t="s">
        <v>147</v>
      </c>
      <c r="L106" s="46"/>
      <c r="M106" s="227" t="s">
        <v>32</v>
      </c>
      <c r="N106" s="228" t="s">
        <v>50</v>
      </c>
      <c r="O106" s="8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229</v>
      </c>
      <c r="AT106" s="231" t="s">
        <v>131</v>
      </c>
      <c r="AU106" s="231" t="s">
        <v>135</v>
      </c>
      <c r="AY106" s="18" t="s">
        <v>128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8" t="s">
        <v>135</v>
      </c>
      <c r="BK106" s="232">
        <f>ROUND(I106*H106,2)</f>
        <v>0</v>
      </c>
      <c r="BL106" s="18" t="s">
        <v>229</v>
      </c>
      <c r="BM106" s="231" t="s">
        <v>1116</v>
      </c>
    </row>
    <row r="107" s="2" customFormat="1" ht="16.5" customHeight="1">
      <c r="A107" s="40"/>
      <c r="B107" s="41"/>
      <c r="C107" s="263" t="s">
        <v>304</v>
      </c>
      <c r="D107" s="263" t="s">
        <v>210</v>
      </c>
      <c r="E107" s="264" t="s">
        <v>1117</v>
      </c>
      <c r="F107" s="265" t="s">
        <v>1118</v>
      </c>
      <c r="G107" s="266" t="s">
        <v>133</v>
      </c>
      <c r="H107" s="267">
        <v>12</v>
      </c>
      <c r="I107" s="268"/>
      <c r="J107" s="269">
        <f>ROUND(I107*H107,2)</f>
        <v>0</v>
      </c>
      <c r="K107" s="265" t="s">
        <v>147</v>
      </c>
      <c r="L107" s="270"/>
      <c r="M107" s="271" t="s">
        <v>32</v>
      </c>
      <c r="N107" s="272" t="s">
        <v>50</v>
      </c>
      <c r="O107" s="86"/>
      <c r="P107" s="229">
        <f>O107*H107</f>
        <v>0</v>
      </c>
      <c r="Q107" s="229">
        <v>0.00027</v>
      </c>
      <c r="R107" s="229">
        <f>Q107*H107</f>
        <v>0.0032399999999999998</v>
      </c>
      <c r="S107" s="229">
        <v>0</v>
      </c>
      <c r="T107" s="23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1" t="s">
        <v>269</v>
      </c>
      <c r="AT107" s="231" t="s">
        <v>210</v>
      </c>
      <c r="AU107" s="231" t="s">
        <v>135</v>
      </c>
      <c r="AY107" s="18" t="s">
        <v>128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8" t="s">
        <v>135</v>
      </c>
      <c r="BK107" s="232">
        <f>ROUND(I107*H107,2)</f>
        <v>0</v>
      </c>
      <c r="BL107" s="18" t="s">
        <v>229</v>
      </c>
      <c r="BM107" s="231" t="s">
        <v>1119</v>
      </c>
    </row>
    <row r="108" s="2" customFormat="1" ht="24" customHeight="1">
      <c r="A108" s="40"/>
      <c r="B108" s="41"/>
      <c r="C108" s="220" t="s">
        <v>310</v>
      </c>
      <c r="D108" s="220" t="s">
        <v>131</v>
      </c>
      <c r="E108" s="221" t="s">
        <v>1120</v>
      </c>
      <c r="F108" s="222" t="s">
        <v>1121</v>
      </c>
      <c r="G108" s="223" t="s">
        <v>133</v>
      </c>
      <c r="H108" s="224">
        <v>60</v>
      </c>
      <c r="I108" s="225"/>
      <c r="J108" s="226">
        <f>ROUND(I108*H108,2)</f>
        <v>0</v>
      </c>
      <c r="K108" s="222" t="s">
        <v>147</v>
      </c>
      <c r="L108" s="46"/>
      <c r="M108" s="227" t="s">
        <v>32</v>
      </c>
      <c r="N108" s="228" t="s">
        <v>50</v>
      </c>
      <c r="O108" s="8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1" t="s">
        <v>229</v>
      </c>
      <c r="AT108" s="231" t="s">
        <v>131</v>
      </c>
      <c r="AU108" s="231" t="s">
        <v>135</v>
      </c>
      <c r="AY108" s="18" t="s">
        <v>128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18" t="s">
        <v>135</v>
      </c>
      <c r="BK108" s="232">
        <f>ROUND(I108*H108,2)</f>
        <v>0</v>
      </c>
      <c r="BL108" s="18" t="s">
        <v>229</v>
      </c>
      <c r="BM108" s="231" t="s">
        <v>1122</v>
      </c>
    </row>
    <row r="109" s="2" customFormat="1" ht="16.5" customHeight="1">
      <c r="A109" s="40"/>
      <c r="B109" s="41"/>
      <c r="C109" s="263" t="s">
        <v>314</v>
      </c>
      <c r="D109" s="263" t="s">
        <v>210</v>
      </c>
      <c r="E109" s="264" t="s">
        <v>1123</v>
      </c>
      <c r="F109" s="265" t="s">
        <v>1124</v>
      </c>
      <c r="G109" s="266" t="s">
        <v>133</v>
      </c>
      <c r="H109" s="267">
        <v>60</v>
      </c>
      <c r="I109" s="268"/>
      <c r="J109" s="269">
        <f>ROUND(I109*H109,2)</f>
        <v>0</v>
      </c>
      <c r="K109" s="265" t="s">
        <v>147</v>
      </c>
      <c r="L109" s="270"/>
      <c r="M109" s="271" t="s">
        <v>32</v>
      </c>
      <c r="N109" s="272" t="s">
        <v>50</v>
      </c>
      <c r="O109" s="86"/>
      <c r="P109" s="229">
        <f>O109*H109</f>
        <v>0</v>
      </c>
      <c r="Q109" s="229">
        <v>0.00025000000000000001</v>
      </c>
      <c r="R109" s="229">
        <f>Q109*H109</f>
        <v>0.014999999999999999</v>
      </c>
      <c r="S109" s="229">
        <v>0</v>
      </c>
      <c r="T109" s="230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1" t="s">
        <v>269</v>
      </c>
      <c r="AT109" s="231" t="s">
        <v>210</v>
      </c>
      <c r="AU109" s="231" t="s">
        <v>135</v>
      </c>
      <c r="AY109" s="18" t="s">
        <v>128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18" t="s">
        <v>135</v>
      </c>
      <c r="BK109" s="232">
        <f>ROUND(I109*H109,2)</f>
        <v>0</v>
      </c>
      <c r="BL109" s="18" t="s">
        <v>229</v>
      </c>
      <c r="BM109" s="231" t="s">
        <v>1125</v>
      </c>
    </row>
    <row r="110" s="2" customFormat="1" ht="16.5" customHeight="1">
      <c r="A110" s="40"/>
      <c r="B110" s="41"/>
      <c r="C110" s="220" t="s">
        <v>320</v>
      </c>
      <c r="D110" s="220" t="s">
        <v>131</v>
      </c>
      <c r="E110" s="221" t="s">
        <v>1126</v>
      </c>
      <c r="F110" s="222" t="s">
        <v>1127</v>
      </c>
      <c r="G110" s="223" t="s">
        <v>133</v>
      </c>
      <c r="H110" s="224">
        <v>48</v>
      </c>
      <c r="I110" s="225"/>
      <c r="J110" s="226">
        <f>ROUND(I110*H110,2)</f>
        <v>0</v>
      </c>
      <c r="K110" s="222" t="s">
        <v>147</v>
      </c>
      <c r="L110" s="46"/>
      <c r="M110" s="227" t="s">
        <v>32</v>
      </c>
      <c r="N110" s="228" t="s">
        <v>50</v>
      </c>
      <c r="O110" s="86"/>
      <c r="P110" s="229">
        <f>O110*H110</f>
        <v>0</v>
      </c>
      <c r="Q110" s="229">
        <v>0</v>
      </c>
      <c r="R110" s="229">
        <f>Q110*H110</f>
        <v>0</v>
      </c>
      <c r="S110" s="229">
        <v>0</v>
      </c>
      <c r="T110" s="230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1" t="s">
        <v>229</v>
      </c>
      <c r="AT110" s="231" t="s">
        <v>131</v>
      </c>
      <c r="AU110" s="231" t="s">
        <v>135</v>
      </c>
      <c r="AY110" s="18" t="s">
        <v>128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18" t="s">
        <v>135</v>
      </c>
      <c r="BK110" s="232">
        <f>ROUND(I110*H110,2)</f>
        <v>0</v>
      </c>
      <c r="BL110" s="18" t="s">
        <v>229</v>
      </c>
      <c r="BM110" s="231" t="s">
        <v>1128</v>
      </c>
    </row>
    <row r="111" s="2" customFormat="1" ht="16.5" customHeight="1">
      <c r="A111" s="40"/>
      <c r="B111" s="41"/>
      <c r="C111" s="263" t="s">
        <v>325</v>
      </c>
      <c r="D111" s="263" t="s">
        <v>210</v>
      </c>
      <c r="E111" s="264" t="s">
        <v>1129</v>
      </c>
      <c r="F111" s="265" t="s">
        <v>1130</v>
      </c>
      <c r="G111" s="266" t="s">
        <v>133</v>
      </c>
      <c r="H111" s="267">
        <v>12</v>
      </c>
      <c r="I111" s="268"/>
      <c r="J111" s="269">
        <f>ROUND(I111*H111,2)</f>
        <v>0</v>
      </c>
      <c r="K111" s="265" t="s">
        <v>147</v>
      </c>
      <c r="L111" s="270"/>
      <c r="M111" s="271" t="s">
        <v>32</v>
      </c>
      <c r="N111" s="272" t="s">
        <v>50</v>
      </c>
      <c r="O111" s="86"/>
      <c r="P111" s="229">
        <f>O111*H111</f>
        <v>0</v>
      </c>
      <c r="Q111" s="229">
        <v>0.00040000000000000002</v>
      </c>
      <c r="R111" s="229">
        <f>Q111*H111</f>
        <v>0.0048000000000000004</v>
      </c>
      <c r="S111" s="229">
        <v>0</v>
      </c>
      <c r="T111" s="23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1" t="s">
        <v>269</v>
      </c>
      <c r="AT111" s="231" t="s">
        <v>210</v>
      </c>
      <c r="AU111" s="231" t="s">
        <v>135</v>
      </c>
      <c r="AY111" s="18" t="s">
        <v>128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8" t="s">
        <v>135</v>
      </c>
      <c r="BK111" s="232">
        <f>ROUND(I111*H111,2)</f>
        <v>0</v>
      </c>
      <c r="BL111" s="18" t="s">
        <v>229</v>
      </c>
      <c r="BM111" s="231" t="s">
        <v>1131</v>
      </c>
    </row>
    <row r="112" s="2" customFormat="1" ht="16.5" customHeight="1">
      <c r="A112" s="40"/>
      <c r="B112" s="41"/>
      <c r="C112" s="263" t="s">
        <v>330</v>
      </c>
      <c r="D112" s="263" t="s">
        <v>210</v>
      </c>
      <c r="E112" s="264" t="s">
        <v>1132</v>
      </c>
      <c r="F112" s="265" t="s">
        <v>1133</v>
      </c>
      <c r="G112" s="266" t="s">
        <v>133</v>
      </c>
      <c r="H112" s="267">
        <v>24</v>
      </c>
      <c r="I112" s="268"/>
      <c r="J112" s="269">
        <f>ROUND(I112*H112,2)</f>
        <v>0</v>
      </c>
      <c r="K112" s="265" t="s">
        <v>147</v>
      </c>
      <c r="L112" s="270"/>
      <c r="M112" s="271" t="s">
        <v>32</v>
      </c>
      <c r="N112" s="272" t="s">
        <v>50</v>
      </c>
      <c r="O112" s="86"/>
      <c r="P112" s="229">
        <f>O112*H112</f>
        <v>0</v>
      </c>
      <c r="Q112" s="229">
        <v>0.00040000000000000002</v>
      </c>
      <c r="R112" s="229">
        <f>Q112*H112</f>
        <v>0.0096000000000000009</v>
      </c>
      <c r="S112" s="229">
        <v>0</v>
      </c>
      <c r="T112" s="230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1" t="s">
        <v>269</v>
      </c>
      <c r="AT112" s="231" t="s">
        <v>210</v>
      </c>
      <c r="AU112" s="231" t="s">
        <v>135</v>
      </c>
      <c r="AY112" s="18" t="s">
        <v>128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18" t="s">
        <v>135</v>
      </c>
      <c r="BK112" s="232">
        <f>ROUND(I112*H112,2)</f>
        <v>0</v>
      </c>
      <c r="BL112" s="18" t="s">
        <v>229</v>
      </c>
      <c r="BM112" s="231" t="s">
        <v>1134</v>
      </c>
    </row>
    <row r="113" s="2" customFormat="1" ht="16.5" customHeight="1">
      <c r="A113" s="40"/>
      <c r="B113" s="41"/>
      <c r="C113" s="263" t="s">
        <v>334</v>
      </c>
      <c r="D113" s="263" t="s">
        <v>210</v>
      </c>
      <c r="E113" s="264" t="s">
        <v>1135</v>
      </c>
      <c r="F113" s="265" t="s">
        <v>1136</v>
      </c>
      <c r="G113" s="266" t="s">
        <v>133</v>
      </c>
      <c r="H113" s="267">
        <v>12</v>
      </c>
      <c r="I113" s="268"/>
      <c r="J113" s="269">
        <f>ROUND(I113*H113,2)</f>
        <v>0</v>
      </c>
      <c r="K113" s="265" t="s">
        <v>147</v>
      </c>
      <c r="L113" s="270"/>
      <c r="M113" s="271" t="s">
        <v>32</v>
      </c>
      <c r="N113" s="272" t="s">
        <v>50</v>
      </c>
      <c r="O113" s="86"/>
      <c r="P113" s="229">
        <f>O113*H113</f>
        <v>0</v>
      </c>
      <c r="Q113" s="229">
        <v>0.00040000000000000002</v>
      </c>
      <c r="R113" s="229">
        <f>Q113*H113</f>
        <v>0.0048000000000000004</v>
      </c>
      <c r="S113" s="229">
        <v>0</v>
      </c>
      <c r="T113" s="23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1" t="s">
        <v>269</v>
      </c>
      <c r="AT113" s="231" t="s">
        <v>210</v>
      </c>
      <c r="AU113" s="231" t="s">
        <v>135</v>
      </c>
      <c r="AY113" s="18" t="s">
        <v>128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8" t="s">
        <v>135</v>
      </c>
      <c r="BK113" s="232">
        <f>ROUND(I113*H113,2)</f>
        <v>0</v>
      </c>
      <c r="BL113" s="18" t="s">
        <v>229</v>
      </c>
      <c r="BM113" s="231" t="s">
        <v>1137</v>
      </c>
    </row>
    <row r="114" s="2" customFormat="1" ht="16.5" customHeight="1">
      <c r="A114" s="40"/>
      <c r="B114" s="41"/>
      <c r="C114" s="220" t="s">
        <v>339</v>
      </c>
      <c r="D114" s="220" t="s">
        <v>131</v>
      </c>
      <c r="E114" s="221" t="s">
        <v>1138</v>
      </c>
      <c r="F114" s="222" t="s">
        <v>1139</v>
      </c>
      <c r="G114" s="223" t="s">
        <v>133</v>
      </c>
      <c r="H114" s="224">
        <v>12</v>
      </c>
      <c r="I114" s="225"/>
      <c r="J114" s="226">
        <f>ROUND(I114*H114,2)</f>
        <v>0</v>
      </c>
      <c r="K114" s="222" t="s">
        <v>147</v>
      </c>
      <c r="L114" s="46"/>
      <c r="M114" s="227" t="s">
        <v>32</v>
      </c>
      <c r="N114" s="228" t="s">
        <v>50</v>
      </c>
      <c r="O114" s="8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1" t="s">
        <v>229</v>
      </c>
      <c r="AT114" s="231" t="s">
        <v>131</v>
      </c>
      <c r="AU114" s="231" t="s">
        <v>135</v>
      </c>
      <c r="AY114" s="18" t="s">
        <v>128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8" t="s">
        <v>135</v>
      </c>
      <c r="BK114" s="232">
        <f>ROUND(I114*H114,2)</f>
        <v>0</v>
      </c>
      <c r="BL114" s="18" t="s">
        <v>229</v>
      </c>
      <c r="BM114" s="231" t="s">
        <v>1140</v>
      </c>
    </row>
    <row r="115" s="2" customFormat="1" ht="16.5" customHeight="1">
      <c r="A115" s="40"/>
      <c r="B115" s="41"/>
      <c r="C115" s="220" t="s">
        <v>344</v>
      </c>
      <c r="D115" s="220" t="s">
        <v>131</v>
      </c>
      <c r="E115" s="221" t="s">
        <v>1141</v>
      </c>
      <c r="F115" s="222" t="s">
        <v>1142</v>
      </c>
      <c r="G115" s="223" t="s">
        <v>133</v>
      </c>
      <c r="H115" s="224">
        <v>24</v>
      </c>
      <c r="I115" s="225"/>
      <c r="J115" s="226">
        <f>ROUND(I115*H115,2)</f>
        <v>0</v>
      </c>
      <c r="K115" s="222" t="s">
        <v>147</v>
      </c>
      <c r="L115" s="46"/>
      <c r="M115" s="227" t="s">
        <v>32</v>
      </c>
      <c r="N115" s="228" t="s">
        <v>50</v>
      </c>
      <c r="O115" s="8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1" t="s">
        <v>229</v>
      </c>
      <c r="AT115" s="231" t="s">
        <v>131</v>
      </c>
      <c r="AU115" s="231" t="s">
        <v>135</v>
      </c>
      <c r="AY115" s="18" t="s">
        <v>128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18" t="s">
        <v>135</v>
      </c>
      <c r="BK115" s="232">
        <f>ROUND(I115*H115,2)</f>
        <v>0</v>
      </c>
      <c r="BL115" s="18" t="s">
        <v>229</v>
      </c>
      <c r="BM115" s="231" t="s">
        <v>1143</v>
      </c>
    </row>
    <row r="116" s="2" customFormat="1" ht="16.5" customHeight="1">
      <c r="A116" s="40"/>
      <c r="B116" s="41"/>
      <c r="C116" s="263" t="s">
        <v>269</v>
      </c>
      <c r="D116" s="263" t="s">
        <v>210</v>
      </c>
      <c r="E116" s="264" t="s">
        <v>1144</v>
      </c>
      <c r="F116" s="265" t="s">
        <v>1145</v>
      </c>
      <c r="G116" s="266" t="s">
        <v>133</v>
      </c>
      <c r="H116" s="267">
        <v>24</v>
      </c>
      <c r="I116" s="268"/>
      <c r="J116" s="269">
        <f>ROUND(I116*H116,2)</f>
        <v>0</v>
      </c>
      <c r="K116" s="265" t="s">
        <v>147</v>
      </c>
      <c r="L116" s="270"/>
      <c r="M116" s="271" t="s">
        <v>32</v>
      </c>
      <c r="N116" s="272" t="s">
        <v>50</v>
      </c>
      <c r="O116" s="86"/>
      <c r="P116" s="229">
        <f>O116*H116</f>
        <v>0</v>
      </c>
      <c r="Q116" s="229">
        <v>0.00014999999999999999</v>
      </c>
      <c r="R116" s="229">
        <f>Q116*H116</f>
        <v>0.0035999999999999999</v>
      </c>
      <c r="S116" s="229">
        <v>0</v>
      </c>
      <c r="T116" s="230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1" t="s">
        <v>269</v>
      </c>
      <c r="AT116" s="231" t="s">
        <v>210</v>
      </c>
      <c r="AU116" s="231" t="s">
        <v>135</v>
      </c>
      <c r="AY116" s="18" t="s">
        <v>128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18" t="s">
        <v>135</v>
      </c>
      <c r="BK116" s="232">
        <f>ROUND(I116*H116,2)</f>
        <v>0</v>
      </c>
      <c r="BL116" s="18" t="s">
        <v>229</v>
      </c>
      <c r="BM116" s="231" t="s">
        <v>1146</v>
      </c>
    </row>
    <row r="117" s="2" customFormat="1" ht="24" customHeight="1">
      <c r="A117" s="40"/>
      <c r="B117" s="41"/>
      <c r="C117" s="220" t="s">
        <v>352</v>
      </c>
      <c r="D117" s="220" t="s">
        <v>131</v>
      </c>
      <c r="E117" s="221" t="s">
        <v>1147</v>
      </c>
      <c r="F117" s="222" t="s">
        <v>1148</v>
      </c>
      <c r="G117" s="223" t="s">
        <v>133</v>
      </c>
      <c r="H117" s="224">
        <v>48</v>
      </c>
      <c r="I117" s="225"/>
      <c r="J117" s="226">
        <f>ROUND(I117*H117,2)</f>
        <v>0</v>
      </c>
      <c r="K117" s="222" t="s">
        <v>147</v>
      </c>
      <c r="L117" s="46"/>
      <c r="M117" s="227" t="s">
        <v>32</v>
      </c>
      <c r="N117" s="228" t="s">
        <v>50</v>
      </c>
      <c r="O117" s="86"/>
      <c r="P117" s="229">
        <f>O117*H117</f>
        <v>0</v>
      </c>
      <c r="Q117" s="229">
        <v>0</v>
      </c>
      <c r="R117" s="229">
        <f>Q117*H117</f>
        <v>0</v>
      </c>
      <c r="S117" s="229">
        <v>0</v>
      </c>
      <c r="T117" s="230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1" t="s">
        <v>229</v>
      </c>
      <c r="AT117" s="231" t="s">
        <v>131</v>
      </c>
      <c r="AU117" s="231" t="s">
        <v>135</v>
      </c>
      <c r="AY117" s="18" t="s">
        <v>128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18" t="s">
        <v>135</v>
      </c>
      <c r="BK117" s="232">
        <f>ROUND(I117*H117,2)</f>
        <v>0</v>
      </c>
      <c r="BL117" s="18" t="s">
        <v>229</v>
      </c>
      <c r="BM117" s="231" t="s">
        <v>1149</v>
      </c>
    </row>
    <row r="118" s="2" customFormat="1" ht="16.5" customHeight="1">
      <c r="A118" s="40"/>
      <c r="B118" s="41"/>
      <c r="C118" s="263" t="s">
        <v>358</v>
      </c>
      <c r="D118" s="263" t="s">
        <v>210</v>
      </c>
      <c r="E118" s="264" t="s">
        <v>1150</v>
      </c>
      <c r="F118" s="265" t="s">
        <v>1151</v>
      </c>
      <c r="G118" s="266" t="s">
        <v>133</v>
      </c>
      <c r="H118" s="267">
        <v>36</v>
      </c>
      <c r="I118" s="268"/>
      <c r="J118" s="269">
        <f>ROUND(I118*H118,2)</f>
        <v>0</v>
      </c>
      <c r="K118" s="265" t="s">
        <v>147</v>
      </c>
      <c r="L118" s="270"/>
      <c r="M118" s="271" t="s">
        <v>32</v>
      </c>
      <c r="N118" s="272" t="s">
        <v>50</v>
      </c>
      <c r="O118" s="86"/>
      <c r="P118" s="229">
        <f>O118*H118</f>
        <v>0</v>
      </c>
      <c r="Q118" s="229">
        <v>0.0016000000000000001</v>
      </c>
      <c r="R118" s="229">
        <f>Q118*H118</f>
        <v>0.057600000000000005</v>
      </c>
      <c r="S118" s="229">
        <v>0</v>
      </c>
      <c r="T118" s="23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1" t="s">
        <v>269</v>
      </c>
      <c r="AT118" s="231" t="s">
        <v>210</v>
      </c>
      <c r="AU118" s="231" t="s">
        <v>135</v>
      </c>
      <c r="AY118" s="18" t="s">
        <v>128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135</v>
      </c>
      <c r="BK118" s="232">
        <f>ROUND(I118*H118,2)</f>
        <v>0</v>
      </c>
      <c r="BL118" s="18" t="s">
        <v>229</v>
      </c>
      <c r="BM118" s="231" t="s">
        <v>1152</v>
      </c>
    </row>
    <row r="119" s="2" customFormat="1" ht="16.5" customHeight="1">
      <c r="A119" s="40"/>
      <c r="B119" s="41"/>
      <c r="C119" s="263" t="s">
        <v>362</v>
      </c>
      <c r="D119" s="263" t="s">
        <v>210</v>
      </c>
      <c r="E119" s="264" t="s">
        <v>1153</v>
      </c>
      <c r="F119" s="265" t="s">
        <v>1154</v>
      </c>
      <c r="G119" s="266" t="s">
        <v>133</v>
      </c>
      <c r="H119" s="267">
        <v>12</v>
      </c>
      <c r="I119" s="268"/>
      <c r="J119" s="269">
        <f>ROUND(I119*H119,2)</f>
        <v>0</v>
      </c>
      <c r="K119" s="265" t="s">
        <v>32</v>
      </c>
      <c r="L119" s="270"/>
      <c r="M119" s="271" t="s">
        <v>32</v>
      </c>
      <c r="N119" s="272" t="s">
        <v>50</v>
      </c>
      <c r="O119" s="86"/>
      <c r="P119" s="229">
        <f>O119*H119</f>
        <v>0</v>
      </c>
      <c r="Q119" s="229">
        <v>0.0016000000000000001</v>
      </c>
      <c r="R119" s="229">
        <f>Q119*H119</f>
        <v>0.019200000000000002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269</v>
      </c>
      <c r="AT119" s="231" t="s">
        <v>210</v>
      </c>
      <c r="AU119" s="231" t="s">
        <v>135</v>
      </c>
      <c r="AY119" s="18" t="s">
        <v>128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135</v>
      </c>
      <c r="BK119" s="232">
        <f>ROUND(I119*H119,2)</f>
        <v>0</v>
      </c>
      <c r="BL119" s="18" t="s">
        <v>229</v>
      </c>
      <c r="BM119" s="231" t="s">
        <v>1155</v>
      </c>
    </row>
    <row r="120" s="2" customFormat="1" ht="16.5" customHeight="1">
      <c r="A120" s="40"/>
      <c r="B120" s="41"/>
      <c r="C120" s="220" t="s">
        <v>366</v>
      </c>
      <c r="D120" s="220" t="s">
        <v>131</v>
      </c>
      <c r="E120" s="221" t="s">
        <v>1156</v>
      </c>
      <c r="F120" s="222" t="s">
        <v>1157</v>
      </c>
      <c r="G120" s="223" t="s">
        <v>133</v>
      </c>
      <c r="H120" s="224">
        <v>1</v>
      </c>
      <c r="I120" s="225"/>
      <c r="J120" s="226">
        <f>ROUND(I120*H120,2)</f>
        <v>0</v>
      </c>
      <c r="K120" s="222" t="s">
        <v>147</v>
      </c>
      <c r="L120" s="46"/>
      <c r="M120" s="227" t="s">
        <v>32</v>
      </c>
      <c r="N120" s="228" t="s">
        <v>50</v>
      </c>
      <c r="O120" s="8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1" t="s">
        <v>229</v>
      </c>
      <c r="AT120" s="231" t="s">
        <v>131</v>
      </c>
      <c r="AU120" s="231" t="s">
        <v>135</v>
      </c>
      <c r="AY120" s="18" t="s">
        <v>128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18" t="s">
        <v>135</v>
      </c>
      <c r="BK120" s="232">
        <f>ROUND(I120*H120,2)</f>
        <v>0</v>
      </c>
      <c r="BL120" s="18" t="s">
        <v>229</v>
      </c>
      <c r="BM120" s="231" t="s">
        <v>1158</v>
      </c>
    </row>
    <row r="121" s="2" customFormat="1" ht="16.5" customHeight="1">
      <c r="A121" s="40"/>
      <c r="B121" s="41"/>
      <c r="C121" s="220" t="s">
        <v>370</v>
      </c>
      <c r="D121" s="220" t="s">
        <v>131</v>
      </c>
      <c r="E121" s="221" t="s">
        <v>1159</v>
      </c>
      <c r="F121" s="222" t="s">
        <v>1160</v>
      </c>
      <c r="G121" s="223" t="s">
        <v>133</v>
      </c>
      <c r="H121" s="224">
        <v>1</v>
      </c>
      <c r="I121" s="225"/>
      <c r="J121" s="226">
        <f>ROUND(I121*H121,2)</f>
        <v>0</v>
      </c>
      <c r="K121" s="222" t="s">
        <v>147</v>
      </c>
      <c r="L121" s="46"/>
      <c r="M121" s="227" t="s">
        <v>32</v>
      </c>
      <c r="N121" s="228" t="s">
        <v>50</v>
      </c>
      <c r="O121" s="86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1" t="s">
        <v>229</v>
      </c>
      <c r="AT121" s="231" t="s">
        <v>131</v>
      </c>
      <c r="AU121" s="231" t="s">
        <v>135</v>
      </c>
      <c r="AY121" s="18" t="s">
        <v>128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8" t="s">
        <v>135</v>
      </c>
      <c r="BK121" s="232">
        <f>ROUND(I121*H121,2)</f>
        <v>0</v>
      </c>
      <c r="BL121" s="18" t="s">
        <v>229</v>
      </c>
      <c r="BM121" s="231" t="s">
        <v>1161</v>
      </c>
    </row>
    <row r="122" s="2" customFormat="1" ht="16.5" customHeight="1">
      <c r="A122" s="40"/>
      <c r="B122" s="41"/>
      <c r="C122" s="220" t="s">
        <v>374</v>
      </c>
      <c r="D122" s="220" t="s">
        <v>131</v>
      </c>
      <c r="E122" s="221" t="s">
        <v>1162</v>
      </c>
      <c r="F122" s="222" t="s">
        <v>1163</v>
      </c>
      <c r="G122" s="223" t="s">
        <v>133</v>
      </c>
      <c r="H122" s="224">
        <v>1</v>
      </c>
      <c r="I122" s="225"/>
      <c r="J122" s="226">
        <f>ROUND(I122*H122,2)</f>
        <v>0</v>
      </c>
      <c r="K122" s="222" t="s">
        <v>147</v>
      </c>
      <c r="L122" s="46"/>
      <c r="M122" s="227" t="s">
        <v>32</v>
      </c>
      <c r="N122" s="228" t="s">
        <v>50</v>
      </c>
      <c r="O122" s="8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1" t="s">
        <v>229</v>
      </c>
      <c r="AT122" s="231" t="s">
        <v>131</v>
      </c>
      <c r="AU122" s="231" t="s">
        <v>135</v>
      </c>
      <c r="AY122" s="18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135</v>
      </c>
      <c r="BK122" s="232">
        <f>ROUND(I122*H122,2)</f>
        <v>0</v>
      </c>
      <c r="BL122" s="18" t="s">
        <v>229</v>
      </c>
      <c r="BM122" s="231" t="s">
        <v>1164</v>
      </c>
    </row>
    <row r="123" s="2" customFormat="1" ht="24" customHeight="1">
      <c r="A123" s="40"/>
      <c r="B123" s="41"/>
      <c r="C123" s="220" t="s">
        <v>378</v>
      </c>
      <c r="D123" s="220" t="s">
        <v>131</v>
      </c>
      <c r="E123" s="221" t="s">
        <v>1165</v>
      </c>
      <c r="F123" s="222" t="s">
        <v>1166</v>
      </c>
      <c r="G123" s="223" t="s">
        <v>133</v>
      </c>
      <c r="H123" s="224">
        <v>1</v>
      </c>
      <c r="I123" s="225"/>
      <c r="J123" s="226">
        <f>ROUND(I123*H123,2)</f>
        <v>0</v>
      </c>
      <c r="K123" s="222" t="s">
        <v>147</v>
      </c>
      <c r="L123" s="46"/>
      <c r="M123" s="227" t="s">
        <v>32</v>
      </c>
      <c r="N123" s="228" t="s">
        <v>50</v>
      </c>
      <c r="O123" s="8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1" t="s">
        <v>229</v>
      </c>
      <c r="AT123" s="231" t="s">
        <v>131</v>
      </c>
      <c r="AU123" s="231" t="s">
        <v>135</v>
      </c>
      <c r="AY123" s="18" t="s">
        <v>128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135</v>
      </c>
      <c r="BK123" s="232">
        <f>ROUND(I123*H123,2)</f>
        <v>0</v>
      </c>
      <c r="BL123" s="18" t="s">
        <v>229</v>
      </c>
      <c r="BM123" s="231" t="s">
        <v>1167</v>
      </c>
    </row>
    <row r="124" s="2" customFormat="1" ht="24" customHeight="1">
      <c r="A124" s="40"/>
      <c r="B124" s="41"/>
      <c r="C124" s="220" t="s">
        <v>382</v>
      </c>
      <c r="D124" s="220" t="s">
        <v>131</v>
      </c>
      <c r="E124" s="221" t="s">
        <v>1168</v>
      </c>
      <c r="F124" s="222" t="s">
        <v>1169</v>
      </c>
      <c r="G124" s="223" t="s">
        <v>477</v>
      </c>
      <c r="H124" s="273"/>
      <c r="I124" s="225"/>
      <c r="J124" s="226">
        <f>ROUND(I124*H124,2)</f>
        <v>0</v>
      </c>
      <c r="K124" s="222" t="s">
        <v>147</v>
      </c>
      <c r="L124" s="46"/>
      <c r="M124" s="227" t="s">
        <v>32</v>
      </c>
      <c r="N124" s="228" t="s">
        <v>50</v>
      </c>
      <c r="O124" s="86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1" t="s">
        <v>229</v>
      </c>
      <c r="AT124" s="231" t="s">
        <v>131</v>
      </c>
      <c r="AU124" s="231" t="s">
        <v>135</v>
      </c>
      <c r="AY124" s="18" t="s">
        <v>128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135</v>
      </c>
      <c r="BK124" s="232">
        <f>ROUND(I124*H124,2)</f>
        <v>0</v>
      </c>
      <c r="BL124" s="18" t="s">
        <v>229</v>
      </c>
      <c r="BM124" s="231" t="s">
        <v>1170</v>
      </c>
    </row>
    <row r="125" s="12" customFormat="1" ht="25.92" customHeight="1">
      <c r="A125" s="12"/>
      <c r="B125" s="204"/>
      <c r="C125" s="205"/>
      <c r="D125" s="206" t="s">
        <v>77</v>
      </c>
      <c r="E125" s="207" t="s">
        <v>837</v>
      </c>
      <c r="F125" s="207" t="s">
        <v>838</v>
      </c>
      <c r="G125" s="205"/>
      <c r="H125" s="205"/>
      <c r="I125" s="208"/>
      <c r="J125" s="209">
        <f>BK125</f>
        <v>0</v>
      </c>
      <c r="K125" s="205"/>
      <c r="L125" s="210"/>
      <c r="M125" s="211"/>
      <c r="N125" s="212"/>
      <c r="O125" s="212"/>
      <c r="P125" s="213">
        <f>SUM(P126:P127)</f>
        <v>0</v>
      </c>
      <c r="Q125" s="212"/>
      <c r="R125" s="213">
        <f>SUM(R126:R127)</f>
        <v>0</v>
      </c>
      <c r="S125" s="212"/>
      <c r="T125" s="214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155</v>
      </c>
      <c r="AT125" s="216" t="s">
        <v>77</v>
      </c>
      <c r="AU125" s="216" t="s">
        <v>78</v>
      </c>
      <c r="AY125" s="215" t="s">
        <v>128</v>
      </c>
      <c r="BK125" s="217">
        <f>SUM(BK126:BK127)</f>
        <v>0</v>
      </c>
    </row>
    <row r="126" s="2" customFormat="1" ht="24" customHeight="1">
      <c r="A126" s="40"/>
      <c r="B126" s="41"/>
      <c r="C126" s="220" t="s">
        <v>29</v>
      </c>
      <c r="D126" s="220" t="s">
        <v>131</v>
      </c>
      <c r="E126" s="221" t="s">
        <v>1171</v>
      </c>
      <c r="F126" s="222" t="s">
        <v>1172</v>
      </c>
      <c r="G126" s="223" t="s">
        <v>141</v>
      </c>
      <c r="H126" s="224">
        <v>42</v>
      </c>
      <c r="I126" s="225"/>
      <c r="J126" s="226">
        <f>ROUND(I126*H126,2)</f>
        <v>0</v>
      </c>
      <c r="K126" s="222" t="s">
        <v>147</v>
      </c>
      <c r="L126" s="46"/>
      <c r="M126" s="227" t="s">
        <v>32</v>
      </c>
      <c r="N126" s="228" t="s">
        <v>50</v>
      </c>
      <c r="O126" s="86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1" t="s">
        <v>841</v>
      </c>
      <c r="AT126" s="231" t="s">
        <v>131</v>
      </c>
      <c r="AU126" s="231" t="s">
        <v>21</v>
      </c>
      <c r="AY126" s="18" t="s">
        <v>128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135</v>
      </c>
      <c r="BK126" s="232">
        <f>ROUND(I126*H126,2)</f>
        <v>0</v>
      </c>
      <c r="BL126" s="18" t="s">
        <v>841</v>
      </c>
      <c r="BM126" s="231" t="s">
        <v>1173</v>
      </c>
    </row>
    <row r="127" s="2" customFormat="1" ht="16.5" customHeight="1">
      <c r="A127" s="40"/>
      <c r="B127" s="41"/>
      <c r="C127" s="220" t="s">
        <v>389</v>
      </c>
      <c r="D127" s="220" t="s">
        <v>131</v>
      </c>
      <c r="E127" s="221" t="s">
        <v>1174</v>
      </c>
      <c r="F127" s="222" t="s">
        <v>1175</v>
      </c>
      <c r="G127" s="223" t="s">
        <v>141</v>
      </c>
      <c r="H127" s="224">
        <v>42</v>
      </c>
      <c r="I127" s="225"/>
      <c r="J127" s="226">
        <f>ROUND(I127*H127,2)</f>
        <v>0</v>
      </c>
      <c r="K127" s="222" t="s">
        <v>147</v>
      </c>
      <c r="L127" s="46"/>
      <c r="M127" s="233" t="s">
        <v>32</v>
      </c>
      <c r="N127" s="234" t="s">
        <v>50</v>
      </c>
      <c r="O127" s="235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1" t="s">
        <v>841</v>
      </c>
      <c r="AT127" s="231" t="s">
        <v>131</v>
      </c>
      <c r="AU127" s="231" t="s">
        <v>21</v>
      </c>
      <c r="AY127" s="18" t="s">
        <v>128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135</v>
      </c>
      <c r="BK127" s="232">
        <f>ROUND(I127*H127,2)</f>
        <v>0</v>
      </c>
      <c r="BL127" s="18" t="s">
        <v>841</v>
      </c>
      <c r="BM127" s="231" t="s">
        <v>1176</v>
      </c>
    </row>
    <row r="128" s="2" customFormat="1" ht="6.96" customHeight="1">
      <c r="A128" s="40"/>
      <c r="B128" s="61"/>
      <c r="C128" s="62"/>
      <c r="D128" s="62"/>
      <c r="E128" s="62"/>
      <c r="F128" s="62"/>
      <c r="G128" s="62"/>
      <c r="H128" s="62"/>
      <c r="I128" s="169"/>
      <c r="J128" s="62"/>
      <c r="K128" s="62"/>
      <c r="L128" s="46"/>
      <c r="M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</row>
  </sheetData>
  <sheetProtection sheet="1" autoFilter="0" formatColumns="0" formatRows="0" objects="1" scenarios="1" spinCount="100000" saltValue="wpjwOcEicst4WCWyT4ReYps5vjhurqTU1uUEQq9tA56zk8E+bwiNdKUxZ46zyEL+H94YwyxMXvbE39dOmPer0g==" hashValue="yl6jdKU1Pdnlc3NKOXPolHXB65g5Ex2IxcanQa/WZAsyBPy/PE8D8ZjF8Nlmi80Cc5/IkndvYUgUtUqfXCa+wA==" algorithmName="SHA-512" password="CC35"/>
  <autoFilter ref="C81:K12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21</v>
      </c>
    </row>
    <row r="4" s="1" customFormat="1" ht="24.96" customHeight="1">
      <c r="B4" s="21"/>
      <c r="D4" s="133" t="s">
        <v>102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238" t="str">
        <f>'Rekapitulace stavby'!K6</f>
        <v>Výměna umakartových bytových jader v byt.domech Volgogradská 2372/159</v>
      </c>
      <c r="F7" s="135"/>
      <c r="G7" s="135"/>
      <c r="H7" s="135"/>
      <c r="I7" s="129"/>
      <c r="L7" s="21"/>
    </row>
    <row r="8" s="2" customFormat="1" ht="12" customHeight="1">
      <c r="A8" s="40"/>
      <c r="B8" s="46"/>
      <c r="C8" s="40"/>
      <c r="D8" s="135" t="s">
        <v>159</v>
      </c>
      <c r="E8" s="40"/>
      <c r="F8" s="40"/>
      <c r="G8" s="40"/>
      <c r="H8" s="40"/>
      <c r="I8" s="136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1177</v>
      </c>
      <c r="F9" s="40"/>
      <c r="G9" s="40"/>
      <c r="H9" s="40"/>
      <c r="I9" s="136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6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40" t="s">
        <v>20</v>
      </c>
      <c r="J11" s="139" t="s">
        <v>32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40" t="s">
        <v>24</v>
      </c>
      <c r="J12" s="141" t="str">
        <f>'Rekapitulace stavby'!AN8</f>
        <v>1. 5. 2019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6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30</v>
      </c>
      <c r="E14" s="40"/>
      <c r="F14" s="40"/>
      <c r="G14" s="40"/>
      <c r="H14" s="40"/>
      <c r="I14" s="140" t="s">
        <v>31</v>
      </c>
      <c r="J14" s="139" t="s">
        <v>32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33</v>
      </c>
      <c r="F15" s="40"/>
      <c r="G15" s="40"/>
      <c r="H15" s="40"/>
      <c r="I15" s="140" t="s">
        <v>34</v>
      </c>
      <c r="J15" s="139" t="s">
        <v>32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6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35</v>
      </c>
      <c r="E17" s="40"/>
      <c r="F17" s="40"/>
      <c r="G17" s="40"/>
      <c r="H17" s="40"/>
      <c r="I17" s="140" t="s">
        <v>31</v>
      </c>
      <c r="J17" s="34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39"/>
      <c r="G18" s="139"/>
      <c r="H18" s="139"/>
      <c r="I18" s="140" t="s">
        <v>34</v>
      </c>
      <c r="J18" s="34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6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37</v>
      </c>
      <c r="E20" s="40"/>
      <c r="F20" s="40"/>
      <c r="G20" s="40"/>
      <c r="H20" s="40"/>
      <c r="I20" s="140" t="s">
        <v>31</v>
      </c>
      <c r="J20" s="139" t="s">
        <v>38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39</v>
      </c>
      <c r="F21" s="40"/>
      <c r="G21" s="40"/>
      <c r="H21" s="40"/>
      <c r="I21" s="140" t="s">
        <v>34</v>
      </c>
      <c r="J21" s="139" t="s">
        <v>32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6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41</v>
      </c>
      <c r="E23" s="40"/>
      <c r="F23" s="40"/>
      <c r="G23" s="40"/>
      <c r="H23" s="40"/>
      <c r="I23" s="140" t="s">
        <v>31</v>
      </c>
      <c r="J23" s="139" t="s">
        <v>38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39</v>
      </c>
      <c r="F24" s="40"/>
      <c r="G24" s="40"/>
      <c r="H24" s="40"/>
      <c r="I24" s="140" t="s">
        <v>34</v>
      </c>
      <c r="J24" s="139" t="s">
        <v>32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6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42</v>
      </c>
      <c r="E26" s="40"/>
      <c r="F26" s="40"/>
      <c r="G26" s="40"/>
      <c r="H26" s="40"/>
      <c r="I26" s="136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5"/>
      <c r="B27" s="146"/>
      <c r="C27" s="145"/>
      <c r="D27" s="145"/>
      <c r="E27" s="147" t="s">
        <v>32</v>
      </c>
      <c r="F27" s="147"/>
      <c r="G27" s="147"/>
      <c r="H27" s="147"/>
      <c r="I27" s="148"/>
      <c r="J27" s="145"/>
      <c r="K27" s="145"/>
      <c r="L27" s="149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6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0"/>
      <c r="E29" s="150"/>
      <c r="F29" s="150"/>
      <c r="G29" s="150"/>
      <c r="H29" s="150"/>
      <c r="I29" s="151"/>
      <c r="J29" s="150"/>
      <c r="K29" s="150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2" t="s">
        <v>44</v>
      </c>
      <c r="E30" s="40"/>
      <c r="F30" s="40"/>
      <c r="G30" s="40"/>
      <c r="H30" s="40"/>
      <c r="I30" s="136"/>
      <c r="J30" s="153">
        <f>ROUND(J86,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0"/>
      <c r="E31" s="150"/>
      <c r="F31" s="150"/>
      <c r="G31" s="150"/>
      <c r="H31" s="150"/>
      <c r="I31" s="151"/>
      <c r="J31" s="150"/>
      <c r="K31" s="150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4" t="s">
        <v>46</v>
      </c>
      <c r="G32" s="40"/>
      <c r="H32" s="40"/>
      <c r="I32" s="155" t="s">
        <v>45</v>
      </c>
      <c r="J32" s="154" t="s">
        <v>47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6" t="s">
        <v>48</v>
      </c>
      <c r="E33" s="135" t="s">
        <v>49</v>
      </c>
      <c r="F33" s="157">
        <f>ROUND((SUM(BE86:BE142)),  2)</f>
        <v>0</v>
      </c>
      <c r="G33" s="40"/>
      <c r="H33" s="40"/>
      <c r="I33" s="158">
        <v>0.20999999999999999</v>
      </c>
      <c r="J33" s="157">
        <f>ROUND(((SUM(BE86:BE142))*I33),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50</v>
      </c>
      <c r="F34" s="157">
        <f>ROUND((SUM(BF86:BF142)),  2)</f>
        <v>0</v>
      </c>
      <c r="G34" s="40"/>
      <c r="H34" s="40"/>
      <c r="I34" s="158">
        <v>0.14999999999999999</v>
      </c>
      <c r="J34" s="157">
        <f>ROUND(((SUM(BF86:BF142))*I34),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51</v>
      </c>
      <c r="F35" s="157">
        <f>ROUND((SUM(BG86:BG142)),  2)</f>
        <v>0</v>
      </c>
      <c r="G35" s="40"/>
      <c r="H35" s="40"/>
      <c r="I35" s="158">
        <v>0.20999999999999999</v>
      </c>
      <c r="J35" s="157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52</v>
      </c>
      <c r="F36" s="157">
        <f>ROUND((SUM(BH86:BH142)),  2)</f>
        <v>0</v>
      </c>
      <c r="G36" s="40"/>
      <c r="H36" s="40"/>
      <c r="I36" s="158">
        <v>0.14999999999999999</v>
      </c>
      <c r="J36" s="157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53</v>
      </c>
      <c r="F37" s="157">
        <f>ROUND((SUM(BI86:BI142)),  2)</f>
        <v>0</v>
      </c>
      <c r="G37" s="40"/>
      <c r="H37" s="40"/>
      <c r="I37" s="158">
        <v>0</v>
      </c>
      <c r="J37" s="157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6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9"/>
      <c r="D39" s="160" t="s">
        <v>54</v>
      </c>
      <c r="E39" s="161"/>
      <c r="F39" s="161"/>
      <c r="G39" s="162" t="s">
        <v>55</v>
      </c>
      <c r="H39" s="163" t="s">
        <v>56</v>
      </c>
      <c r="I39" s="164"/>
      <c r="J39" s="165">
        <f>SUM(J30:J37)</f>
        <v>0</v>
      </c>
      <c r="K39" s="166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9"/>
      <c r="J40" s="168"/>
      <c r="K40" s="168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2"/>
      <c r="J44" s="171"/>
      <c r="K44" s="171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103</v>
      </c>
      <c r="D45" s="42"/>
      <c r="E45" s="42"/>
      <c r="F45" s="42"/>
      <c r="G45" s="42"/>
      <c r="H45" s="42"/>
      <c r="I45" s="136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6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6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239" t="str">
        <f>E7</f>
        <v>Výměna umakartových bytových jader v byt.domech Volgogradská 2372/159</v>
      </c>
      <c r="F48" s="33"/>
      <c r="G48" s="33"/>
      <c r="H48" s="33"/>
      <c r="I48" s="136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159</v>
      </c>
      <c r="D49" s="42"/>
      <c r="E49" s="42"/>
      <c r="F49" s="42"/>
      <c r="G49" s="42"/>
      <c r="H49" s="42"/>
      <c r="I49" s="136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02 - Plynovodní přípojka </v>
      </c>
      <c r="F50" s="42"/>
      <c r="G50" s="42"/>
      <c r="H50" s="42"/>
      <c r="I50" s="136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6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 xml:space="preserve">Ostrava-Zábřeh </v>
      </c>
      <c r="G52" s="42"/>
      <c r="H52" s="42"/>
      <c r="I52" s="140" t="s">
        <v>24</v>
      </c>
      <c r="J52" s="74" t="str">
        <f>IF(J12="","",J12)</f>
        <v>1. 5. 2019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6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3" t="s">
        <v>30</v>
      </c>
      <c r="D54" s="42"/>
      <c r="E54" s="42"/>
      <c r="F54" s="28" t="str">
        <f>E15</f>
        <v xml:space="preserve">SMO,Městský obvod Ostrava-Jih </v>
      </c>
      <c r="G54" s="42"/>
      <c r="H54" s="42"/>
      <c r="I54" s="140" t="s">
        <v>37</v>
      </c>
      <c r="J54" s="38" t="str">
        <f>E21</f>
        <v xml:space="preserve">Lenka Jerakasová 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35</v>
      </c>
      <c r="D55" s="42"/>
      <c r="E55" s="42"/>
      <c r="F55" s="28" t="str">
        <f>IF(E18="","",E18)</f>
        <v>Vyplň údaj</v>
      </c>
      <c r="G55" s="42"/>
      <c r="H55" s="42"/>
      <c r="I55" s="140" t="s">
        <v>41</v>
      </c>
      <c r="J55" s="38" t="str">
        <f>E24</f>
        <v xml:space="preserve">Lenka Jerakasová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6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104</v>
      </c>
      <c r="D57" s="174"/>
      <c r="E57" s="174"/>
      <c r="F57" s="174"/>
      <c r="G57" s="174"/>
      <c r="H57" s="174"/>
      <c r="I57" s="175"/>
      <c r="J57" s="176" t="s">
        <v>105</v>
      </c>
      <c r="K57" s="174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6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76</v>
      </c>
      <c r="D59" s="42"/>
      <c r="E59" s="42"/>
      <c r="F59" s="42"/>
      <c r="G59" s="42"/>
      <c r="H59" s="42"/>
      <c r="I59" s="136"/>
      <c r="J59" s="104">
        <f>J86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106</v>
      </c>
    </row>
    <row r="60" s="9" customFormat="1" ht="24.96" customHeight="1">
      <c r="A60" s="9"/>
      <c r="B60" s="178"/>
      <c r="C60" s="179"/>
      <c r="D60" s="180" t="s">
        <v>161</v>
      </c>
      <c r="E60" s="181"/>
      <c r="F60" s="181"/>
      <c r="G60" s="181"/>
      <c r="H60" s="181"/>
      <c r="I60" s="182"/>
      <c r="J60" s="183">
        <f>J87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1178</v>
      </c>
      <c r="E61" s="188"/>
      <c r="F61" s="188"/>
      <c r="G61" s="188"/>
      <c r="H61" s="188"/>
      <c r="I61" s="189"/>
      <c r="J61" s="190">
        <f>J88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162</v>
      </c>
      <c r="E62" s="188"/>
      <c r="F62" s="188"/>
      <c r="G62" s="188"/>
      <c r="H62" s="188"/>
      <c r="I62" s="189"/>
      <c r="J62" s="190">
        <f>J121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1179</v>
      </c>
      <c r="E63" s="188"/>
      <c r="F63" s="188"/>
      <c r="G63" s="188"/>
      <c r="H63" s="188"/>
      <c r="I63" s="189"/>
      <c r="J63" s="190">
        <f>J125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78"/>
      <c r="C64" s="179"/>
      <c r="D64" s="180" t="s">
        <v>845</v>
      </c>
      <c r="E64" s="181"/>
      <c r="F64" s="181"/>
      <c r="G64" s="181"/>
      <c r="H64" s="181"/>
      <c r="I64" s="182"/>
      <c r="J64" s="183">
        <f>J128</f>
        <v>0</v>
      </c>
      <c r="K64" s="179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5"/>
      <c r="C65" s="186"/>
      <c r="D65" s="187" t="s">
        <v>846</v>
      </c>
      <c r="E65" s="188"/>
      <c r="F65" s="188"/>
      <c r="G65" s="188"/>
      <c r="H65" s="188"/>
      <c r="I65" s="189"/>
      <c r="J65" s="190">
        <f>J129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8"/>
      <c r="C66" s="179"/>
      <c r="D66" s="180" t="s">
        <v>654</v>
      </c>
      <c r="E66" s="181"/>
      <c r="F66" s="181"/>
      <c r="G66" s="181"/>
      <c r="H66" s="181"/>
      <c r="I66" s="182"/>
      <c r="J66" s="183">
        <f>J141</f>
        <v>0</v>
      </c>
      <c r="K66" s="179"/>
      <c r="L66" s="18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36"/>
      <c r="J67" s="42"/>
      <c r="K67" s="4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69"/>
      <c r="J68" s="62"/>
      <c r="K68" s="6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72"/>
      <c r="J72" s="64"/>
      <c r="K72" s="64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112</v>
      </c>
      <c r="D73" s="42"/>
      <c r="E73" s="42"/>
      <c r="F73" s="42"/>
      <c r="G73" s="42"/>
      <c r="H73" s="42"/>
      <c r="I73" s="136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36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36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239" t="str">
        <f>E7</f>
        <v>Výměna umakartových bytových jader v byt.domech Volgogradská 2372/159</v>
      </c>
      <c r="F76" s="33"/>
      <c r="G76" s="33"/>
      <c r="H76" s="33"/>
      <c r="I76" s="136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159</v>
      </c>
      <c r="D77" s="42"/>
      <c r="E77" s="42"/>
      <c r="F77" s="42"/>
      <c r="G77" s="42"/>
      <c r="H77" s="42"/>
      <c r="I77" s="136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 xml:space="preserve">SO 02 - Plynovodní přípojka </v>
      </c>
      <c r="F78" s="42"/>
      <c r="G78" s="42"/>
      <c r="H78" s="42"/>
      <c r="I78" s="136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6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F12</f>
        <v xml:space="preserve">Ostrava-Zábřeh </v>
      </c>
      <c r="G80" s="42"/>
      <c r="H80" s="42"/>
      <c r="I80" s="140" t="s">
        <v>24</v>
      </c>
      <c r="J80" s="74" t="str">
        <f>IF(J12="","",J12)</f>
        <v>1. 5. 2019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36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E15</f>
        <v xml:space="preserve">SMO,Městský obvod Ostrava-Jih </v>
      </c>
      <c r="G82" s="42"/>
      <c r="H82" s="42"/>
      <c r="I82" s="140" t="s">
        <v>37</v>
      </c>
      <c r="J82" s="38" t="str">
        <f>E21</f>
        <v xml:space="preserve">Lenka Jerakasová 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35</v>
      </c>
      <c r="D83" s="42"/>
      <c r="E83" s="42"/>
      <c r="F83" s="28" t="str">
        <f>IF(E18="","",E18)</f>
        <v>Vyplň údaj</v>
      </c>
      <c r="G83" s="42"/>
      <c r="H83" s="42"/>
      <c r="I83" s="140" t="s">
        <v>41</v>
      </c>
      <c r="J83" s="38" t="str">
        <f>E24</f>
        <v xml:space="preserve">Lenka Jerakasová </v>
      </c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36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92"/>
      <c r="B85" s="193"/>
      <c r="C85" s="194" t="s">
        <v>113</v>
      </c>
      <c r="D85" s="195" t="s">
        <v>63</v>
      </c>
      <c r="E85" s="195" t="s">
        <v>59</v>
      </c>
      <c r="F85" s="195" t="s">
        <v>60</v>
      </c>
      <c r="G85" s="195" t="s">
        <v>114</v>
      </c>
      <c r="H85" s="195" t="s">
        <v>115</v>
      </c>
      <c r="I85" s="196" t="s">
        <v>116</v>
      </c>
      <c r="J85" s="195" t="s">
        <v>105</v>
      </c>
      <c r="K85" s="197" t="s">
        <v>117</v>
      </c>
      <c r="L85" s="198"/>
      <c r="M85" s="94" t="s">
        <v>32</v>
      </c>
      <c r="N85" s="95" t="s">
        <v>48</v>
      </c>
      <c r="O85" s="95" t="s">
        <v>118</v>
      </c>
      <c r="P85" s="95" t="s">
        <v>119</v>
      </c>
      <c r="Q85" s="95" t="s">
        <v>120</v>
      </c>
      <c r="R85" s="95" t="s">
        <v>121</v>
      </c>
      <c r="S85" s="95" t="s">
        <v>122</v>
      </c>
      <c r="T85" s="96" t="s">
        <v>123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40"/>
      <c r="B86" s="41"/>
      <c r="C86" s="101" t="s">
        <v>124</v>
      </c>
      <c r="D86" s="42"/>
      <c r="E86" s="42"/>
      <c r="F86" s="42"/>
      <c r="G86" s="42"/>
      <c r="H86" s="42"/>
      <c r="I86" s="136"/>
      <c r="J86" s="199">
        <f>BK86</f>
        <v>0</v>
      </c>
      <c r="K86" s="42"/>
      <c r="L86" s="46"/>
      <c r="M86" s="97"/>
      <c r="N86" s="200"/>
      <c r="O86" s="98"/>
      <c r="P86" s="201">
        <f>P87+P128+P141</f>
        <v>0</v>
      </c>
      <c r="Q86" s="98"/>
      <c r="R86" s="201">
        <f>R87+R128+R141</f>
        <v>4.5582050000000001</v>
      </c>
      <c r="S86" s="98"/>
      <c r="T86" s="202">
        <f>T87+T128+T141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77</v>
      </c>
      <c r="AU86" s="18" t="s">
        <v>106</v>
      </c>
      <c r="BK86" s="203">
        <f>BK87+BK128+BK141</f>
        <v>0</v>
      </c>
    </row>
    <row r="87" s="12" customFormat="1" ht="25.92" customHeight="1">
      <c r="A87" s="12"/>
      <c r="B87" s="204"/>
      <c r="C87" s="205"/>
      <c r="D87" s="206" t="s">
        <v>77</v>
      </c>
      <c r="E87" s="207" t="s">
        <v>178</v>
      </c>
      <c r="F87" s="207" t="s">
        <v>179</v>
      </c>
      <c r="G87" s="205"/>
      <c r="H87" s="205"/>
      <c r="I87" s="208"/>
      <c r="J87" s="209">
        <f>BK87</f>
        <v>0</v>
      </c>
      <c r="K87" s="205"/>
      <c r="L87" s="210"/>
      <c r="M87" s="211"/>
      <c r="N87" s="212"/>
      <c r="O87" s="212"/>
      <c r="P87" s="213">
        <f>P88+P121+P125</f>
        <v>0</v>
      </c>
      <c r="Q87" s="212"/>
      <c r="R87" s="213">
        <f>R88+R121+R125</f>
        <v>4.5460799999999999</v>
      </c>
      <c r="S87" s="212"/>
      <c r="T87" s="214">
        <f>T88+T121+T125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5" t="s">
        <v>21</v>
      </c>
      <c r="AT87" s="216" t="s">
        <v>77</v>
      </c>
      <c r="AU87" s="216" t="s">
        <v>78</v>
      </c>
      <c r="AY87" s="215" t="s">
        <v>128</v>
      </c>
      <c r="BK87" s="217">
        <f>BK88+BK121+BK125</f>
        <v>0</v>
      </c>
    </row>
    <row r="88" s="12" customFormat="1" ht="22.8" customHeight="1">
      <c r="A88" s="12"/>
      <c r="B88" s="204"/>
      <c r="C88" s="205"/>
      <c r="D88" s="206" t="s">
        <v>77</v>
      </c>
      <c r="E88" s="218" t="s">
        <v>21</v>
      </c>
      <c r="F88" s="218" t="s">
        <v>1180</v>
      </c>
      <c r="G88" s="205"/>
      <c r="H88" s="205"/>
      <c r="I88" s="208"/>
      <c r="J88" s="219">
        <f>BK88</f>
        <v>0</v>
      </c>
      <c r="K88" s="205"/>
      <c r="L88" s="210"/>
      <c r="M88" s="211"/>
      <c r="N88" s="212"/>
      <c r="O88" s="212"/>
      <c r="P88" s="213">
        <f>SUM(P89:P120)</f>
        <v>0</v>
      </c>
      <c r="Q88" s="212"/>
      <c r="R88" s="213">
        <f>SUM(R89:R120)</f>
        <v>4.5441399999999996</v>
      </c>
      <c r="S88" s="212"/>
      <c r="T88" s="214">
        <f>SUM(T89:T120)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5" t="s">
        <v>21</v>
      </c>
      <c r="AT88" s="216" t="s">
        <v>77</v>
      </c>
      <c r="AU88" s="216" t="s">
        <v>21</v>
      </c>
      <c r="AY88" s="215" t="s">
        <v>128</v>
      </c>
      <c r="BK88" s="217">
        <f>SUM(BK89:BK120)</f>
        <v>0</v>
      </c>
    </row>
    <row r="89" s="2" customFormat="1" ht="24" customHeight="1">
      <c r="A89" s="40"/>
      <c r="B89" s="41"/>
      <c r="C89" s="220" t="s">
        <v>21</v>
      </c>
      <c r="D89" s="220" t="s">
        <v>131</v>
      </c>
      <c r="E89" s="221" t="s">
        <v>1181</v>
      </c>
      <c r="F89" s="222" t="s">
        <v>1182</v>
      </c>
      <c r="G89" s="223" t="s">
        <v>1183</v>
      </c>
      <c r="H89" s="224">
        <v>9.0990000000000002</v>
      </c>
      <c r="I89" s="225"/>
      <c r="J89" s="226">
        <f>ROUND(I89*H89,2)</f>
        <v>0</v>
      </c>
      <c r="K89" s="222" t="s">
        <v>147</v>
      </c>
      <c r="L89" s="46"/>
      <c r="M89" s="227" t="s">
        <v>32</v>
      </c>
      <c r="N89" s="228" t="s">
        <v>50</v>
      </c>
      <c r="O89" s="86"/>
      <c r="P89" s="229">
        <f>O89*H89</f>
        <v>0</v>
      </c>
      <c r="Q89" s="229">
        <v>0</v>
      </c>
      <c r="R89" s="229">
        <f>Q89*H89</f>
        <v>0</v>
      </c>
      <c r="S89" s="229">
        <v>0</v>
      </c>
      <c r="T89" s="230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1" t="s">
        <v>155</v>
      </c>
      <c r="AT89" s="231" t="s">
        <v>131</v>
      </c>
      <c r="AU89" s="231" t="s">
        <v>135</v>
      </c>
      <c r="AY89" s="18" t="s">
        <v>128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18" t="s">
        <v>135</v>
      </c>
      <c r="BK89" s="232">
        <f>ROUND(I89*H89,2)</f>
        <v>0</v>
      </c>
      <c r="BL89" s="18" t="s">
        <v>155</v>
      </c>
      <c r="BM89" s="231" t="s">
        <v>1184</v>
      </c>
    </row>
    <row r="90" s="13" customFormat="1">
      <c r="A90" s="13"/>
      <c r="B90" s="240"/>
      <c r="C90" s="241"/>
      <c r="D90" s="242" t="s">
        <v>193</v>
      </c>
      <c r="E90" s="243" t="s">
        <v>32</v>
      </c>
      <c r="F90" s="244" t="s">
        <v>1185</v>
      </c>
      <c r="G90" s="241"/>
      <c r="H90" s="245">
        <v>3.375</v>
      </c>
      <c r="I90" s="246"/>
      <c r="J90" s="241"/>
      <c r="K90" s="241"/>
      <c r="L90" s="247"/>
      <c r="M90" s="248"/>
      <c r="N90" s="249"/>
      <c r="O90" s="249"/>
      <c r="P90" s="249"/>
      <c r="Q90" s="249"/>
      <c r="R90" s="249"/>
      <c r="S90" s="249"/>
      <c r="T90" s="250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51" t="s">
        <v>193</v>
      </c>
      <c r="AU90" s="251" t="s">
        <v>135</v>
      </c>
      <c r="AV90" s="13" t="s">
        <v>135</v>
      </c>
      <c r="AW90" s="13" t="s">
        <v>40</v>
      </c>
      <c r="AX90" s="13" t="s">
        <v>78</v>
      </c>
      <c r="AY90" s="251" t="s">
        <v>128</v>
      </c>
    </row>
    <row r="91" s="13" customFormat="1">
      <c r="A91" s="13"/>
      <c r="B91" s="240"/>
      <c r="C91" s="241"/>
      <c r="D91" s="242" t="s">
        <v>193</v>
      </c>
      <c r="E91" s="243" t="s">
        <v>32</v>
      </c>
      <c r="F91" s="244" t="s">
        <v>1186</v>
      </c>
      <c r="G91" s="241"/>
      <c r="H91" s="245">
        <v>5.7240000000000002</v>
      </c>
      <c r="I91" s="246"/>
      <c r="J91" s="241"/>
      <c r="K91" s="241"/>
      <c r="L91" s="247"/>
      <c r="M91" s="248"/>
      <c r="N91" s="249"/>
      <c r="O91" s="249"/>
      <c r="P91" s="249"/>
      <c r="Q91" s="249"/>
      <c r="R91" s="249"/>
      <c r="S91" s="249"/>
      <c r="T91" s="250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51" t="s">
        <v>193</v>
      </c>
      <c r="AU91" s="251" t="s">
        <v>135</v>
      </c>
      <c r="AV91" s="13" t="s">
        <v>135</v>
      </c>
      <c r="AW91" s="13" t="s">
        <v>40</v>
      </c>
      <c r="AX91" s="13" t="s">
        <v>78</v>
      </c>
      <c r="AY91" s="251" t="s">
        <v>128</v>
      </c>
    </row>
    <row r="92" s="14" customFormat="1">
      <c r="A92" s="14"/>
      <c r="B92" s="252"/>
      <c r="C92" s="253"/>
      <c r="D92" s="242" t="s">
        <v>193</v>
      </c>
      <c r="E92" s="254" t="s">
        <v>32</v>
      </c>
      <c r="F92" s="255" t="s">
        <v>206</v>
      </c>
      <c r="G92" s="253"/>
      <c r="H92" s="256">
        <v>9.0990000000000002</v>
      </c>
      <c r="I92" s="257"/>
      <c r="J92" s="253"/>
      <c r="K92" s="253"/>
      <c r="L92" s="258"/>
      <c r="M92" s="259"/>
      <c r="N92" s="260"/>
      <c r="O92" s="260"/>
      <c r="P92" s="260"/>
      <c r="Q92" s="260"/>
      <c r="R92" s="260"/>
      <c r="S92" s="260"/>
      <c r="T92" s="26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62" t="s">
        <v>193</v>
      </c>
      <c r="AU92" s="262" t="s">
        <v>135</v>
      </c>
      <c r="AV92" s="14" t="s">
        <v>155</v>
      </c>
      <c r="AW92" s="14" t="s">
        <v>40</v>
      </c>
      <c r="AX92" s="14" t="s">
        <v>21</v>
      </c>
      <c r="AY92" s="262" t="s">
        <v>128</v>
      </c>
    </row>
    <row r="93" s="2" customFormat="1" ht="36" customHeight="1">
      <c r="A93" s="40"/>
      <c r="B93" s="41"/>
      <c r="C93" s="220" t="s">
        <v>135</v>
      </c>
      <c r="D93" s="220" t="s">
        <v>131</v>
      </c>
      <c r="E93" s="221" t="s">
        <v>1187</v>
      </c>
      <c r="F93" s="222" t="s">
        <v>1188</v>
      </c>
      <c r="G93" s="223" t="s">
        <v>1183</v>
      </c>
      <c r="H93" s="224">
        <v>9.0999999999999996</v>
      </c>
      <c r="I93" s="225"/>
      <c r="J93" s="226">
        <f>ROUND(I93*H93,2)</f>
        <v>0</v>
      </c>
      <c r="K93" s="222" t="s">
        <v>1189</v>
      </c>
      <c r="L93" s="46"/>
      <c r="M93" s="227" t="s">
        <v>32</v>
      </c>
      <c r="N93" s="228" t="s">
        <v>50</v>
      </c>
      <c r="O93" s="86"/>
      <c r="P93" s="229">
        <f>O93*H93</f>
        <v>0</v>
      </c>
      <c r="Q93" s="229">
        <v>0</v>
      </c>
      <c r="R93" s="229">
        <f>Q93*H93</f>
        <v>0</v>
      </c>
      <c r="S93" s="229">
        <v>0</v>
      </c>
      <c r="T93" s="230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1" t="s">
        <v>155</v>
      </c>
      <c r="AT93" s="231" t="s">
        <v>131</v>
      </c>
      <c r="AU93" s="231" t="s">
        <v>135</v>
      </c>
      <c r="AY93" s="18" t="s">
        <v>128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18" t="s">
        <v>135</v>
      </c>
      <c r="BK93" s="232">
        <f>ROUND(I93*H93,2)</f>
        <v>0</v>
      </c>
      <c r="BL93" s="18" t="s">
        <v>155</v>
      </c>
      <c r="BM93" s="231" t="s">
        <v>1190</v>
      </c>
    </row>
    <row r="94" s="2" customFormat="1" ht="24" customHeight="1">
      <c r="A94" s="40"/>
      <c r="B94" s="41"/>
      <c r="C94" s="220" t="s">
        <v>151</v>
      </c>
      <c r="D94" s="220" t="s">
        <v>131</v>
      </c>
      <c r="E94" s="221" t="s">
        <v>1191</v>
      </c>
      <c r="F94" s="222" t="s">
        <v>1192</v>
      </c>
      <c r="G94" s="223" t="s">
        <v>1183</v>
      </c>
      <c r="H94" s="224">
        <v>9.0999999999999996</v>
      </c>
      <c r="I94" s="225"/>
      <c r="J94" s="226">
        <f>ROUND(I94*H94,2)</f>
        <v>0</v>
      </c>
      <c r="K94" s="222" t="s">
        <v>1189</v>
      </c>
      <c r="L94" s="46"/>
      <c r="M94" s="227" t="s">
        <v>32</v>
      </c>
      <c r="N94" s="228" t="s">
        <v>50</v>
      </c>
      <c r="O94" s="8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1" t="s">
        <v>155</v>
      </c>
      <c r="AT94" s="231" t="s">
        <v>131</v>
      </c>
      <c r="AU94" s="231" t="s">
        <v>135</v>
      </c>
      <c r="AY94" s="18" t="s">
        <v>128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18" t="s">
        <v>135</v>
      </c>
      <c r="BK94" s="232">
        <f>ROUND(I94*H94,2)</f>
        <v>0</v>
      </c>
      <c r="BL94" s="18" t="s">
        <v>155</v>
      </c>
      <c r="BM94" s="231" t="s">
        <v>1193</v>
      </c>
    </row>
    <row r="95" s="2" customFormat="1" ht="24" customHeight="1">
      <c r="A95" s="40"/>
      <c r="B95" s="41"/>
      <c r="C95" s="220" t="s">
        <v>155</v>
      </c>
      <c r="D95" s="220" t="s">
        <v>131</v>
      </c>
      <c r="E95" s="221" t="s">
        <v>1194</v>
      </c>
      <c r="F95" s="222" t="s">
        <v>1195</v>
      </c>
      <c r="G95" s="223" t="s">
        <v>1183</v>
      </c>
      <c r="H95" s="224">
        <v>3.2450000000000001</v>
      </c>
      <c r="I95" s="225"/>
      <c r="J95" s="226">
        <f>ROUND(I95*H95,2)</f>
        <v>0</v>
      </c>
      <c r="K95" s="222" t="s">
        <v>1189</v>
      </c>
      <c r="L95" s="46"/>
      <c r="M95" s="227" t="s">
        <v>32</v>
      </c>
      <c r="N95" s="228" t="s">
        <v>50</v>
      </c>
      <c r="O95" s="86"/>
      <c r="P95" s="229">
        <f>O95*H95</f>
        <v>0</v>
      </c>
      <c r="Q95" s="229">
        <v>0</v>
      </c>
      <c r="R95" s="229">
        <f>Q95*H95</f>
        <v>0</v>
      </c>
      <c r="S95" s="229">
        <v>0</v>
      </c>
      <c r="T95" s="230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1" t="s">
        <v>155</v>
      </c>
      <c r="AT95" s="231" t="s">
        <v>131</v>
      </c>
      <c r="AU95" s="231" t="s">
        <v>135</v>
      </c>
      <c r="AY95" s="18" t="s">
        <v>128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18" t="s">
        <v>135</v>
      </c>
      <c r="BK95" s="232">
        <f>ROUND(I95*H95,2)</f>
        <v>0</v>
      </c>
      <c r="BL95" s="18" t="s">
        <v>155</v>
      </c>
      <c r="BM95" s="231" t="s">
        <v>1196</v>
      </c>
    </row>
    <row r="96" s="13" customFormat="1">
      <c r="A96" s="13"/>
      <c r="B96" s="240"/>
      <c r="C96" s="241"/>
      <c r="D96" s="242" t="s">
        <v>193</v>
      </c>
      <c r="E96" s="243" t="s">
        <v>32</v>
      </c>
      <c r="F96" s="244" t="s">
        <v>1197</v>
      </c>
      <c r="G96" s="241"/>
      <c r="H96" s="245">
        <v>1.125</v>
      </c>
      <c r="I96" s="246"/>
      <c r="J96" s="241"/>
      <c r="K96" s="241"/>
      <c r="L96" s="247"/>
      <c r="M96" s="248"/>
      <c r="N96" s="249"/>
      <c r="O96" s="249"/>
      <c r="P96" s="249"/>
      <c r="Q96" s="249"/>
      <c r="R96" s="249"/>
      <c r="S96" s="249"/>
      <c r="T96" s="250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51" t="s">
        <v>193</v>
      </c>
      <c r="AU96" s="251" t="s">
        <v>135</v>
      </c>
      <c r="AV96" s="13" t="s">
        <v>135</v>
      </c>
      <c r="AW96" s="13" t="s">
        <v>40</v>
      </c>
      <c r="AX96" s="13" t="s">
        <v>78</v>
      </c>
      <c r="AY96" s="251" t="s">
        <v>128</v>
      </c>
    </row>
    <row r="97" s="13" customFormat="1">
      <c r="A97" s="13"/>
      <c r="B97" s="240"/>
      <c r="C97" s="241"/>
      <c r="D97" s="242" t="s">
        <v>193</v>
      </c>
      <c r="E97" s="243" t="s">
        <v>32</v>
      </c>
      <c r="F97" s="244" t="s">
        <v>1198</v>
      </c>
      <c r="G97" s="241"/>
      <c r="H97" s="245">
        <v>2.1200000000000001</v>
      </c>
      <c r="I97" s="246"/>
      <c r="J97" s="241"/>
      <c r="K97" s="241"/>
      <c r="L97" s="247"/>
      <c r="M97" s="248"/>
      <c r="N97" s="249"/>
      <c r="O97" s="249"/>
      <c r="P97" s="249"/>
      <c r="Q97" s="249"/>
      <c r="R97" s="249"/>
      <c r="S97" s="249"/>
      <c r="T97" s="25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1" t="s">
        <v>193</v>
      </c>
      <c r="AU97" s="251" t="s">
        <v>135</v>
      </c>
      <c r="AV97" s="13" t="s">
        <v>135</v>
      </c>
      <c r="AW97" s="13" t="s">
        <v>40</v>
      </c>
      <c r="AX97" s="13" t="s">
        <v>78</v>
      </c>
      <c r="AY97" s="251" t="s">
        <v>128</v>
      </c>
    </row>
    <row r="98" s="14" customFormat="1">
      <c r="A98" s="14"/>
      <c r="B98" s="252"/>
      <c r="C98" s="253"/>
      <c r="D98" s="242" t="s">
        <v>193</v>
      </c>
      <c r="E98" s="254" t="s">
        <v>32</v>
      </c>
      <c r="F98" s="255" t="s">
        <v>206</v>
      </c>
      <c r="G98" s="253"/>
      <c r="H98" s="256">
        <v>3.2450000000000001</v>
      </c>
      <c r="I98" s="257"/>
      <c r="J98" s="253"/>
      <c r="K98" s="253"/>
      <c r="L98" s="258"/>
      <c r="M98" s="259"/>
      <c r="N98" s="260"/>
      <c r="O98" s="260"/>
      <c r="P98" s="260"/>
      <c r="Q98" s="260"/>
      <c r="R98" s="260"/>
      <c r="S98" s="260"/>
      <c r="T98" s="26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2" t="s">
        <v>193</v>
      </c>
      <c r="AU98" s="262" t="s">
        <v>135</v>
      </c>
      <c r="AV98" s="14" t="s">
        <v>155</v>
      </c>
      <c r="AW98" s="14" t="s">
        <v>40</v>
      </c>
      <c r="AX98" s="14" t="s">
        <v>21</v>
      </c>
      <c r="AY98" s="262" t="s">
        <v>128</v>
      </c>
    </row>
    <row r="99" s="2" customFormat="1" ht="36" customHeight="1">
      <c r="A99" s="40"/>
      <c r="B99" s="41"/>
      <c r="C99" s="220" t="s">
        <v>127</v>
      </c>
      <c r="D99" s="220" t="s">
        <v>131</v>
      </c>
      <c r="E99" s="221" t="s">
        <v>1199</v>
      </c>
      <c r="F99" s="222" t="s">
        <v>1200</v>
      </c>
      <c r="G99" s="223" t="s">
        <v>1183</v>
      </c>
      <c r="H99" s="224">
        <v>32.450000000000003</v>
      </c>
      <c r="I99" s="225"/>
      <c r="J99" s="226">
        <f>ROUND(I99*H99,2)</f>
        <v>0</v>
      </c>
      <c r="K99" s="222" t="s">
        <v>1189</v>
      </c>
      <c r="L99" s="46"/>
      <c r="M99" s="227" t="s">
        <v>32</v>
      </c>
      <c r="N99" s="228" t="s">
        <v>50</v>
      </c>
      <c r="O99" s="86"/>
      <c r="P99" s="229">
        <f>O99*H99</f>
        <v>0</v>
      </c>
      <c r="Q99" s="229">
        <v>0</v>
      </c>
      <c r="R99" s="229">
        <f>Q99*H99</f>
        <v>0</v>
      </c>
      <c r="S99" s="229">
        <v>0</v>
      </c>
      <c r="T99" s="230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1" t="s">
        <v>155</v>
      </c>
      <c r="AT99" s="231" t="s">
        <v>131</v>
      </c>
      <c r="AU99" s="231" t="s">
        <v>135</v>
      </c>
      <c r="AY99" s="18" t="s">
        <v>128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18" t="s">
        <v>135</v>
      </c>
      <c r="BK99" s="232">
        <f>ROUND(I99*H99,2)</f>
        <v>0</v>
      </c>
      <c r="BL99" s="18" t="s">
        <v>155</v>
      </c>
      <c r="BM99" s="231" t="s">
        <v>1201</v>
      </c>
    </row>
    <row r="100" s="13" customFormat="1">
      <c r="A100" s="13"/>
      <c r="B100" s="240"/>
      <c r="C100" s="241"/>
      <c r="D100" s="242" t="s">
        <v>193</v>
      </c>
      <c r="E100" s="241"/>
      <c r="F100" s="244" t="s">
        <v>1202</v>
      </c>
      <c r="G100" s="241"/>
      <c r="H100" s="245">
        <v>32.450000000000003</v>
      </c>
      <c r="I100" s="246"/>
      <c r="J100" s="241"/>
      <c r="K100" s="241"/>
      <c r="L100" s="247"/>
      <c r="M100" s="248"/>
      <c r="N100" s="249"/>
      <c r="O100" s="249"/>
      <c r="P100" s="249"/>
      <c r="Q100" s="249"/>
      <c r="R100" s="249"/>
      <c r="S100" s="249"/>
      <c r="T100" s="25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1" t="s">
        <v>193</v>
      </c>
      <c r="AU100" s="251" t="s">
        <v>135</v>
      </c>
      <c r="AV100" s="13" t="s">
        <v>135</v>
      </c>
      <c r="AW100" s="13" t="s">
        <v>4</v>
      </c>
      <c r="AX100" s="13" t="s">
        <v>21</v>
      </c>
      <c r="AY100" s="251" t="s">
        <v>128</v>
      </c>
    </row>
    <row r="101" s="2" customFormat="1" ht="16.5" customHeight="1">
      <c r="A101" s="40"/>
      <c r="B101" s="41"/>
      <c r="C101" s="220" t="s">
        <v>184</v>
      </c>
      <c r="D101" s="220" t="s">
        <v>131</v>
      </c>
      <c r="E101" s="221" t="s">
        <v>1203</v>
      </c>
      <c r="F101" s="222" t="s">
        <v>1204</v>
      </c>
      <c r="G101" s="223" t="s">
        <v>1183</v>
      </c>
      <c r="H101" s="224">
        <v>3.2450000000000001</v>
      </c>
      <c r="I101" s="225"/>
      <c r="J101" s="226">
        <f>ROUND(I101*H101,2)</f>
        <v>0</v>
      </c>
      <c r="K101" s="222" t="s">
        <v>1189</v>
      </c>
      <c r="L101" s="46"/>
      <c r="M101" s="227" t="s">
        <v>32</v>
      </c>
      <c r="N101" s="228" t="s">
        <v>50</v>
      </c>
      <c r="O101" s="8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1" t="s">
        <v>155</v>
      </c>
      <c r="AT101" s="231" t="s">
        <v>131</v>
      </c>
      <c r="AU101" s="231" t="s">
        <v>135</v>
      </c>
      <c r="AY101" s="18" t="s">
        <v>128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18" t="s">
        <v>135</v>
      </c>
      <c r="BK101" s="232">
        <f>ROUND(I101*H101,2)</f>
        <v>0</v>
      </c>
      <c r="BL101" s="18" t="s">
        <v>155</v>
      </c>
      <c r="BM101" s="231" t="s">
        <v>1205</v>
      </c>
    </row>
    <row r="102" s="2" customFormat="1" ht="24" customHeight="1">
      <c r="A102" s="40"/>
      <c r="B102" s="41"/>
      <c r="C102" s="220" t="s">
        <v>223</v>
      </c>
      <c r="D102" s="220" t="s">
        <v>131</v>
      </c>
      <c r="E102" s="221" t="s">
        <v>1206</v>
      </c>
      <c r="F102" s="222" t="s">
        <v>1207</v>
      </c>
      <c r="G102" s="223" t="s">
        <v>236</v>
      </c>
      <c r="H102" s="224">
        <v>5.5170000000000003</v>
      </c>
      <c r="I102" s="225"/>
      <c r="J102" s="226">
        <f>ROUND(I102*H102,2)</f>
        <v>0</v>
      </c>
      <c r="K102" s="222" t="s">
        <v>1189</v>
      </c>
      <c r="L102" s="46"/>
      <c r="M102" s="227" t="s">
        <v>32</v>
      </c>
      <c r="N102" s="228" t="s">
        <v>50</v>
      </c>
      <c r="O102" s="8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1" t="s">
        <v>155</v>
      </c>
      <c r="AT102" s="231" t="s">
        <v>131</v>
      </c>
      <c r="AU102" s="231" t="s">
        <v>135</v>
      </c>
      <c r="AY102" s="18" t="s">
        <v>128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18" t="s">
        <v>135</v>
      </c>
      <c r="BK102" s="232">
        <f>ROUND(I102*H102,2)</f>
        <v>0</v>
      </c>
      <c r="BL102" s="18" t="s">
        <v>155</v>
      </c>
      <c r="BM102" s="231" t="s">
        <v>1208</v>
      </c>
    </row>
    <row r="103" s="13" customFormat="1">
      <c r="A103" s="13"/>
      <c r="B103" s="240"/>
      <c r="C103" s="241"/>
      <c r="D103" s="242" t="s">
        <v>193</v>
      </c>
      <c r="E103" s="243" t="s">
        <v>32</v>
      </c>
      <c r="F103" s="244" t="s">
        <v>1209</v>
      </c>
      <c r="G103" s="241"/>
      <c r="H103" s="245">
        <v>3.2450000000000001</v>
      </c>
      <c r="I103" s="246"/>
      <c r="J103" s="241"/>
      <c r="K103" s="241"/>
      <c r="L103" s="247"/>
      <c r="M103" s="248"/>
      <c r="N103" s="249"/>
      <c r="O103" s="249"/>
      <c r="P103" s="249"/>
      <c r="Q103" s="249"/>
      <c r="R103" s="249"/>
      <c r="S103" s="249"/>
      <c r="T103" s="25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51" t="s">
        <v>193</v>
      </c>
      <c r="AU103" s="251" t="s">
        <v>135</v>
      </c>
      <c r="AV103" s="13" t="s">
        <v>135</v>
      </c>
      <c r="AW103" s="13" t="s">
        <v>40</v>
      </c>
      <c r="AX103" s="13" t="s">
        <v>78</v>
      </c>
      <c r="AY103" s="251" t="s">
        <v>128</v>
      </c>
    </row>
    <row r="104" s="14" customFormat="1">
      <c r="A104" s="14"/>
      <c r="B104" s="252"/>
      <c r="C104" s="253"/>
      <c r="D104" s="242" t="s">
        <v>193</v>
      </c>
      <c r="E104" s="254" t="s">
        <v>32</v>
      </c>
      <c r="F104" s="255" t="s">
        <v>206</v>
      </c>
      <c r="G104" s="253"/>
      <c r="H104" s="256">
        <v>3.2450000000000001</v>
      </c>
      <c r="I104" s="257"/>
      <c r="J104" s="253"/>
      <c r="K104" s="253"/>
      <c r="L104" s="258"/>
      <c r="M104" s="259"/>
      <c r="N104" s="260"/>
      <c r="O104" s="260"/>
      <c r="P104" s="260"/>
      <c r="Q104" s="260"/>
      <c r="R104" s="260"/>
      <c r="S104" s="260"/>
      <c r="T104" s="26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2" t="s">
        <v>193</v>
      </c>
      <c r="AU104" s="262" t="s">
        <v>135</v>
      </c>
      <c r="AV104" s="14" t="s">
        <v>155</v>
      </c>
      <c r="AW104" s="14" t="s">
        <v>40</v>
      </c>
      <c r="AX104" s="14" t="s">
        <v>21</v>
      </c>
      <c r="AY104" s="262" t="s">
        <v>128</v>
      </c>
    </row>
    <row r="105" s="13" customFormat="1">
      <c r="A105" s="13"/>
      <c r="B105" s="240"/>
      <c r="C105" s="241"/>
      <c r="D105" s="242" t="s">
        <v>193</v>
      </c>
      <c r="E105" s="241"/>
      <c r="F105" s="244" t="s">
        <v>1210</v>
      </c>
      <c r="G105" s="241"/>
      <c r="H105" s="245">
        <v>5.5170000000000003</v>
      </c>
      <c r="I105" s="246"/>
      <c r="J105" s="241"/>
      <c r="K105" s="241"/>
      <c r="L105" s="247"/>
      <c r="M105" s="248"/>
      <c r="N105" s="249"/>
      <c r="O105" s="249"/>
      <c r="P105" s="249"/>
      <c r="Q105" s="249"/>
      <c r="R105" s="249"/>
      <c r="S105" s="249"/>
      <c r="T105" s="25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51" t="s">
        <v>193</v>
      </c>
      <c r="AU105" s="251" t="s">
        <v>135</v>
      </c>
      <c r="AV105" s="13" t="s">
        <v>135</v>
      </c>
      <c r="AW105" s="13" t="s">
        <v>4</v>
      </c>
      <c r="AX105" s="13" t="s">
        <v>21</v>
      </c>
      <c r="AY105" s="251" t="s">
        <v>128</v>
      </c>
    </row>
    <row r="106" s="2" customFormat="1" ht="24" customHeight="1">
      <c r="A106" s="40"/>
      <c r="B106" s="41"/>
      <c r="C106" s="220" t="s">
        <v>213</v>
      </c>
      <c r="D106" s="220" t="s">
        <v>131</v>
      </c>
      <c r="E106" s="221" t="s">
        <v>1211</v>
      </c>
      <c r="F106" s="222" t="s">
        <v>1212</v>
      </c>
      <c r="G106" s="223" t="s">
        <v>1183</v>
      </c>
      <c r="H106" s="224">
        <v>5.8600000000000003</v>
      </c>
      <c r="I106" s="225"/>
      <c r="J106" s="226">
        <f>ROUND(I106*H106,2)</f>
        <v>0</v>
      </c>
      <c r="K106" s="222" t="s">
        <v>1189</v>
      </c>
      <c r="L106" s="46"/>
      <c r="M106" s="227" t="s">
        <v>32</v>
      </c>
      <c r="N106" s="228" t="s">
        <v>50</v>
      </c>
      <c r="O106" s="8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1" t="s">
        <v>155</v>
      </c>
      <c r="AT106" s="231" t="s">
        <v>131</v>
      </c>
      <c r="AU106" s="231" t="s">
        <v>135</v>
      </c>
      <c r="AY106" s="18" t="s">
        <v>128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18" t="s">
        <v>135</v>
      </c>
      <c r="BK106" s="232">
        <f>ROUND(I106*H106,2)</f>
        <v>0</v>
      </c>
      <c r="BL106" s="18" t="s">
        <v>155</v>
      </c>
      <c r="BM106" s="231" t="s">
        <v>1213</v>
      </c>
    </row>
    <row r="107" s="2" customFormat="1" ht="24" customHeight="1">
      <c r="A107" s="40"/>
      <c r="B107" s="41"/>
      <c r="C107" s="220" t="s">
        <v>215</v>
      </c>
      <c r="D107" s="220" t="s">
        <v>131</v>
      </c>
      <c r="E107" s="221" t="s">
        <v>1214</v>
      </c>
      <c r="F107" s="222" t="s">
        <v>1215</v>
      </c>
      <c r="G107" s="223" t="s">
        <v>1183</v>
      </c>
      <c r="H107" s="224">
        <v>2.2719999999999998</v>
      </c>
      <c r="I107" s="225"/>
      <c r="J107" s="226">
        <f>ROUND(I107*H107,2)</f>
        <v>0</v>
      </c>
      <c r="K107" s="222" t="s">
        <v>147</v>
      </c>
      <c r="L107" s="46"/>
      <c r="M107" s="227" t="s">
        <v>32</v>
      </c>
      <c r="N107" s="228" t="s">
        <v>50</v>
      </c>
      <c r="O107" s="86"/>
      <c r="P107" s="229">
        <f>O107*H107</f>
        <v>0</v>
      </c>
      <c r="Q107" s="229">
        <v>0</v>
      </c>
      <c r="R107" s="229">
        <f>Q107*H107</f>
        <v>0</v>
      </c>
      <c r="S107" s="229">
        <v>0</v>
      </c>
      <c r="T107" s="230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1" t="s">
        <v>155</v>
      </c>
      <c r="AT107" s="231" t="s">
        <v>131</v>
      </c>
      <c r="AU107" s="231" t="s">
        <v>135</v>
      </c>
      <c r="AY107" s="18" t="s">
        <v>128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18" t="s">
        <v>135</v>
      </c>
      <c r="BK107" s="232">
        <f>ROUND(I107*H107,2)</f>
        <v>0</v>
      </c>
      <c r="BL107" s="18" t="s">
        <v>155</v>
      </c>
      <c r="BM107" s="231" t="s">
        <v>1216</v>
      </c>
    </row>
    <row r="108" s="13" customFormat="1">
      <c r="A108" s="13"/>
      <c r="B108" s="240"/>
      <c r="C108" s="241"/>
      <c r="D108" s="242" t="s">
        <v>193</v>
      </c>
      <c r="E108" s="243" t="s">
        <v>32</v>
      </c>
      <c r="F108" s="244" t="s">
        <v>1217</v>
      </c>
      <c r="G108" s="241"/>
      <c r="H108" s="245">
        <v>0.78800000000000003</v>
      </c>
      <c r="I108" s="246"/>
      <c r="J108" s="241"/>
      <c r="K108" s="241"/>
      <c r="L108" s="247"/>
      <c r="M108" s="248"/>
      <c r="N108" s="249"/>
      <c r="O108" s="249"/>
      <c r="P108" s="249"/>
      <c r="Q108" s="249"/>
      <c r="R108" s="249"/>
      <c r="S108" s="249"/>
      <c r="T108" s="25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1" t="s">
        <v>193</v>
      </c>
      <c r="AU108" s="251" t="s">
        <v>135</v>
      </c>
      <c r="AV108" s="13" t="s">
        <v>135</v>
      </c>
      <c r="AW108" s="13" t="s">
        <v>40</v>
      </c>
      <c r="AX108" s="13" t="s">
        <v>78</v>
      </c>
      <c r="AY108" s="251" t="s">
        <v>128</v>
      </c>
    </row>
    <row r="109" s="13" customFormat="1">
      <c r="A109" s="13"/>
      <c r="B109" s="240"/>
      <c r="C109" s="241"/>
      <c r="D109" s="242" t="s">
        <v>193</v>
      </c>
      <c r="E109" s="243" t="s">
        <v>32</v>
      </c>
      <c r="F109" s="244" t="s">
        <v>1218</v>
      </c>
      <c r="G109" s="241"/>
      <c r="H109" s="245">
        <v>1.484</v>
      </c>
      <c r="I109" s="246"/>
      <c r="J109" s="241"/>
      <c r="K109" s="241"/>
      <c r="L109" s="247"/>
      <c r="M109" s="248"/>
      <c r="N109" s="249"/>
      <c r="O109" s="249"/>
      <c r="P109" s="249"/>
      <c r="Q109" s="249"/>
      <c r="R109" s="249"/>
      <c r="S109" s="249"/>
      <c r="T109" s="250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1" t="s">
        <v>193</v>
      </c>
      <c r="AU109" s="251" t="s">
        <v>135</v>
      </c>
      <c r="AV109" s="13" t="s">
        <v>135</v>
      </c>
      <c r="AW109" s="13" t="s">
        <v>40</v>
      </c>
      <c r="AX109" s="13" t="s">
        <v>78</v>
      </c>
      <c r="AY109" s="251" t="s">
        <v>128</v>
      </c>
    </row>
    <row r="110" s="14" customFormat="1">
      <c r="A110" s="14"/>
      <c r="B110" s="252"/>
      <c r="C110" s="253"/>
      <c r="D110" s="242" t="s">
        <v>193</v>
      </c>
      <c r="E110" s="254" t="s">
        <v>32</v>
      </c>
      <c r="F110" s="255" t="s">
        <v>206</v>
      </c>
      <c r="G110" s="253"/>
      <c r="H110" s="256">
        <v>2.2719999999999998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2" t="s">
        <v>193</v>
      </c>
      <c r="AU110" s="262" t="s">
        <v>135</v>
      </c>
      <c r="AV110" s="14" t="s">
        <v>155</v>
      </c>
      <c r="AW110" s="14" t="s">
        <v>40</v>
      </c>
      <c r="AX110" s="14" t="s">
        <v>21</v>
      </c>
      <c r="AY110" s="262" t="s">
        <v>128</v>
      </c>
    </row>
    <row r="111" s="2" customFormat="1" ht="16.5" customHeight="1">
      <c r="A111" s="40"/>
      <c r="B111" s="41"/>
      <c r="C111" s="263" t="s">
        <v>238</v>
      </c>
      <c r="D111" s="263" t="s">
        <v>210</v>
      </c>
      <c r="E111" s="264" t="s">
        <v>1219</v>
      </c>
      <c r="F111" s="265" t="s">
        <v>1220</v>
      </c>
      <c r="G111" s="266" t="s">
        <v>236</v>
      </c>
      <c r="H111" s="267">
        <v>4.5439999999999996</v>
      </c>
      <c r="I111" s="268"/>
      <c r="J111" s="269">
        <f>ROUND(I111*H111,2)</f>
        <v>0</v>
      </c>
      <c r="K111" s="265" t="s">
        <v>147</v>
      </c>
      <c r="L111" s="270"/>
      <c r="M111" s="271" t="s">
        <v>32</v>
      </c>
      <c r="N111" s="272" t="s">
        <v>50</v>
      </c>
      <c r="O111" s="86"/>
      <c r="P111" s="229">
        <f>O111*H111</f>
        <v>0</v>
      </c>
      <c r="Q111" s="229">
        <v>1</v>
      </c>
      <c r="R111" s="229">
        <f>Q111*H111</f>
        <v>4.5439999999999996</v>
      </c>
      <c r="S111" s="229">
        <v>0</v>
      </c>
      <c r="T111" s="230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1" t="s">
        <v>213</v>
      </c>
      <c r="AT111" s="231" t="s">
        <v>210</v>
      </c>
      <c r="AU111" s="231" t="s">
        <v>135</v>
      </c>
      <c r="AY111" s="18" t="s">
        <v>128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18" t="s">
        <v>135</v>
      </c>
      <c r="BK111" s="232">
        <f>ROUND(I111*H111,2)</f>
        <v>0</v>
      </c>
      <c r="BL111" s="18" t="s">
        <v>155</v>
      </c>
      <c r="BM111" s="231" t="s">
        <v>1221</v>
      </c>
    </row>
    <row r="112" s="13" customFormat="1">
      <c r="A112" s="13"/>
      <c r="B112" s="240"/>
      <c r="C112" s="241"/>
      <c r="D112" s="242" t="s">
        <v>193</v>
      </c>
      <c r="E112" s="241"/>
      <c r="F112" s="244" t="s">
        <v>1222</v>
      </c>
      <c r="G112" s="241"/>
      <c r="H112" s="245">
        <v>4.5439999999999996</v>
      </c>
      <c r="I112" s="246"/>
      <c r="J112" s="241"/>
      <c r="K112" s="241"/>
      <c r="L112" s="247"/>
      <c r="M112" s="248"/>
      <c r="N112" s="249"/>
      <c r="O112" s="249"/>
      <c r="P112" s="249"/>
      <c r="Q112" s="249"/>
      <c r="R112" s="249"/>
      <c r="S112" s="249"/>
      <c r="T112" s="250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1" t="s">
        <v>193</v>
      </c>
      <c r="AU112" s="251" t="s">
        <v>135</v>
      </c>
      <c r="AV112" s="13" t="s">
        <v>135</v>
      </c>
      <c r="AW112" s="13" t="s">
        <v>4</v>
      </c>
      <c r="AX112" s="13" t="s">
        <v>21</v>
      </c>
      <c r="AY112" s="251" t="s">
        <v>128</v>
      </c>
    </row>
    <row r="113" s="2" customFormat="1" ht="36" customHeight="1">
      <c r="A113" s="40"/>
      <c r="B113" s="41"/>
      <c r="C113" s="220" t="s">
        <v>242</v>
      </c>
      <c r="D113" s="220" t="s">
        <v>131</v>
      </c>
      <c r="E113" s="221" t="s">
        <v>1223</v>
      </c>
      <c r="F113" s="222" t="s">
        <v>1224</v>
      </c>
      <c r="G113" s="223" t="s">
        <v>1183</v>
      </c>
      <c r="H113" s="224">
        <v>2.2719999999999998</v>
      </c>
      <c r="I113" s="225"/>
      <c r="J113" s="226">
        <f>ROUND(I113*H113,2)</f>
        <v>0</v>
      </c>
      <c r="K113" s="222" t="s">
        <v>147</v>
      </c>
      <c r="L113" s="46"/>
      <c r="M113" s="227" t="s">
        <v>32</v>
      </c>
      <c r="N113" s="228" t="s">
        <v>50</v>
      </c>
      <c r="O113" s="8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1" t="s">
        <v>155</v>
      </c>
      <c r="AT113" s="231" t="s">
        <v>131</v>
      </c>
      <c r="AU113" s="231" t="s">
        <v>135</v>
      </c>
      <c r="AY113" s="18" t="s">
        <v>128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18" t="s">
        <v>135</v>
      </c>
      <c r="BK113" s="232">
        <f>ROUND(I113*H113,2)</f>
        <v>0</v>
      </c>
      <c r="BL113" s="18" t="s">
        <v>155</v>
      </c>
      <c r="BM113" s="231" t="s">
        <v>1225</v>
      </c>
    </row>
    <row r="114" s="2" customFormat="1" ht="24" customHeight="1">
      <c r="A114" s="40"/>
      <c r="B114" s="41"/>
      <c r="C114" s="220" t="s">
        <v>247</v>
      </c>
      <c r="D114" s="220" t="s">
        <v>131</v>
      </c>
      <c r="E114" s="221" t="s">
        <v>1226</v>
      </c>
      <c r="F114" s="222" t="s">
        <v>1227</v>
      </c>
      <c r="G114" s="223" t="s">
        <v>188</v>
      </c>
      <c r="H114" s="224">
        <v>9.3000000000000007</v>
      </c>
      <c r="I114" s="225"/>
      <c r="J114" s="226">
        <f>ROUND(I114*H114,2)</f>
        <v>0</v>
      </c>
      <c r="K114" s="222" t="s">
        <v>147</v>
      </c>
      <c r="L114" s="46"/>
      <c r="M114" s="227" t="s">
        <v>32</v>
      </c>
      <c r="N114" s="228" t="s">
        <v>50</v>
      </c>
      <c r="O114" s="86"/>
      <c r="P114" s="229">
        <f>O114*H114</f>
        <v>0</v>
      </c>
      <c r="Q114" s="229">
        <v>0</v>
      </c>
      <c r="R114" s="229">
        <f>Q114*H114</f>
        <v>0</v>
      </c>
      <c r="S114" s="229">
        <v>0</v>
      </c>
      <c r="T114" s="230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1" t="s">
        <v>155</v>
      </c>
      <c r="AT114" s="231" t="s">
        <v>131</v>
      </c>
      <c r="AU114" s="231" t="s">
        <v>135</v>
      </c>
      <c r="AY114" s="18" t="s">
        <v>128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18" t="s">
        <v>135</v>
      </c>
      <c r="BK114" s="232">
        <f>ROUND(I114*H114,2)</f>
        <v>0</v>
      </c>
      <c r="BL114" s="18" t="s">
        <v>155</v>
      </c>
      <c r="BM114" s="231" t="s">
        <v>1228</v>
      </c>
    </row>
    <row r="115" s="13" customFormat="1">
      <c r="A115" s="13"/>
      <c r="B115" s="240"/>
      <c r="C115" s="241"/>
      <c r="D115" s="242" t="s">
        <v>193</v>
      </c>
      <c r="E115" s="243" t="s">
        <v>32</v>
      </c>
      <c r="F115" s="244" t="s">
        <v>1229</v>
      </c>
      <c r="G115" s="241"/>
      <c r="H115" s="245">
        <v>5.2999999999999998</v>
      </c>
      <c r="I115" s="246"/>
      <c r="J115" s="241"/>
      <c r="K115" s="241"/>
      <c r="L115" s="247"/>
      <c r="M115" s="248"/>
      <c r="N115" s="249"/>
      <c r="O115" s="249"/>
      <c r="P115" s="249"/>
      <c r="Q115" s="249"/>
      <c r="R115" s="249"/>
      <c r="S115" s="249"/>
      <c r="T115" s="250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1" t="s">
        <v>193</v>
      </c>
      <c r="AU115" s="251" t="s">
        <v>135</v>
      </c>
      <c r="AV115" s="13" t="s">
        <v>135</v>
      </c>
      <c r="AW115" s="13" t="s">
        <v>40</v>
      </c>
      <c r="AX115" s="13" t="s">
        <v>78</v>
      </c>
      <c r="AY115" s="251" t="s">
        <v>128</v>
      </c>
    </row>
    <row r="116" s="13" customFormat="1">
      <c r="A116" s="13"/>
      <c r="B116" s="240"/>
      <c r="C116" s="241"/>
      <c r="D116" s="242" t="s">
        <v>193</v>
      </c>
      <c r="E116" s="243" t="s">
        <v>32</v>
      </c>
      <c r="F116" s="244" t="s">
        <v>1230</v>
      </c>
      <c r="G116" s="241"/>
      <c r="H116" s="245">
        <v>4</v>
      </c>
      <c r="I116" s="246"/>
      <c r="J116" s="241"/>
      <c r="K116" s="241"/>
      <c r="L116" s="247"/>
      <c r="M116" s="248"/>
      <c r="N116" s="249"/>
      <c r="O116" s="249"/>
      <c r="P116" s="249"/>
      <c r="Q116" s="249"/>
      <c r="R116" s="249"/>
      <c r="S116" s="249"/>
      <c r="T116" s="25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1" t="s">
        <v>193</v>
      </c>
      <c r="AU116" s="251" t="s">
        <v>135</v>
      </c>
      <c r="AV116" s="13" t="s">
        <v>135</v>
      </c>
      <c r="AW116" s="13" t="s">
        <v>40</v>
      </c>
      <c r="AX116" s="13" t="s">
        <v>78</v>
      </c>
      <c r="AY116" s="251" t="s">
        <v>128</v>
      </c>
    </row>
    <row r="117" s="14" customFormat="1">
      <c r="A117" s="14"/>
      <c r="B117" s="252"/>
      <c r="C117" s="253"/>
      <c r="D117" s="242" t="s">
        <v>193</v>
      </c>
      <c r="E117" s="254" t="s">
        <v>32</v>
      </c>
      <c r="F117" s="255" t="s">
        <v>206</v>
      </c>
      <c r="G117" s="253"/>
      <c r="H117" s="256">
        <v>9.3000000000000007</v>
      </c>
      <c r="I117" s="257"/>
      <c r="J117" s="253"/>
      <c r="K117" s="253"/>
      <c r="L117" s="258"/>
      <c r="M117" s="259"/>
      <c r="N117" s="260"/>
      <c r="O117" s="260"/>
      <c r="P117" s="260"/>
      <c r="Q117" s="260"/>
      <c r="R117" s="260"/>
      <c r="S117" s="260"/>
      <c r="T117" s="26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2" t="s">
        <v>193</v>
      </c>
      <c r="AU117" s="262" t="s">
        <v>135</v>
      </c>
      <c r="AV117" s="14" t="s">
        <v>155</v>
      </c>
      <c r="AW117" s="14" t="s">
        <v>40</v>
      </c>
      <c r="AX117" s="14" t="s">
        <v>21</v>
      </c>
      <c r="AY117" s="262" t="s">
        <v>128</v>
      </c>
    </row>
    <row r="118" s="2" customFormat="1" ht="24" customHeight="1">
      <c r="A118" s="40"/>
      <c r="B118" s="41"/>
      <c r="C118" s="220" t="s">
        <v>253</v>
      </c>
      <c r="D118" s="220" t="s">
        <v>131</v>
      </c>
      <c r="E118" s="221" t="s">
        <v>1231</v>
      </c>
      <c r="F118" s="222" t="s">
        <v>1232</v>
      </c>
      <c r="G118" s="223" t="s">
        <v>188</v>
      </c>
      <c r="H118" s="224">
        <v>9.3000000000000007</v>
      </c>
      <c r="I118" s="225"/>
      <c r="J118" s="226">
        <f>ROUND(I118*H118,2)</f>
        <v>0</v>
      </c>
      <c r="K118" s="222" t="s">
        <v>147</v>
      </c>
      <c r="L118" s="46"/>
      <c r="M118" s="227" t="s">
        <v>32</v>
      </c>
      <c r="N118" s="228" t="s">
        <v>50</v>
      </c>
      <c r="O118" s="8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1" t="s">
        <v>155</v>
      </c>
      <c r="AT118" s="231" t="s">
        <v>131</v>
      </c>
      <c r="AU118" s="231" t="s">
        <v>135</v>
      </c>
      <c r="AY118" s="18" t="s">
        <v>128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18" t="s">
        <v>135</v>
      </c>
      <c r="BK118" s="232">
        <f>ROUND(I118*H118,2)</f>
        <v>0</v>
      </c>
      <c r="BL118" s="18" t="s">
        <v>155</v>
      </c>
      <c r="BM118" s="231" t="s">
        <v>1233</v>
      </c>
    </row>
    <row r="119" s="2" customFormat="1" ht="16.5" customHeight="1">
      <c r="A119" s="40"/>
      <c r="B119" s="41"/>
      <c r="C119" s="263" t="s">
        <v>261</v>
      </c>
      <c r="D119" s="263" t="s">
        <v>210</v>
      </c>
      <c r="E119" s="264" t="s">
        <v>1234</v>
      </c>
      <c r="F119" s="265" t="s">
        <v>1235</v>
      </c>
      <c r="G119" s="266" t="s">
        <v>268</v>
      </c>
      <c r="H119" s="267">
        <v>0.14000000000000001</v>
      </c>
      <c r="I119" s="268"/>
      <c r="J119" s="269">
        <f>ROUND(I119*H119,2)</f>
        <v>0</v>
      </c>
      <c r="K119" s="265" t="s">
        <v>147</v>
      </c>
      <c r="L119" s="270"/>
      <c r="M119" s="271" t="s">
        <v>32</v>
      </c>
      <c r="N119" s="272" t="s">
        <v>50</v>
      </c>
      <c r="O119" s="86"/>
      <c r="P119" s="229">
        <f>O119*H119</f>
        <v>0</v>
      </c>
      <c r="Q119" s="229">
        <v>0.001</v>
      </c>
      <c r="R119" s="229">
        <f>Q119*H119</f>
        <v>0.00014000000000000002</v>
      </c>
      <c r="S119" s="229">
        <v>0</v>
      </c>
      <c r="T119" s="230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1" t="s">
        <v>213</v>
      </c>
      <c r="AT119" s="231" t="s">
        <v>210</v>
      </c>
      <c r="AU119" s="231" t="s">
        <v>135</v>
      </c>
      <c r="AY119" s="18" t="s">
        <v>128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8" t="s">
        <v>135</v>
      </c>
      <c r="BK119" s="232">
        <f>ROUND(I119*H119,2)</f>
        <v>0</v>
      </c>
      <c r="BL119" s="18" t="s">
        <v>155</v>
      </c>
      <c r="BM119" s="231" t="s">
        <v>1236</v>
      </c>
    </row>
    <row r="120" s="13" customFormat="1">
      <c r="A120" s="13"/>
      <c r="B120" s="240"/>
      <c r="C120" s="241"/>
      <c r="D120" s="242" t="s">
        <v>193</v>
      </c>
      <c r="E120" s="241"/>
      <c r="F120" s="244" t="s">
        <v>1237</v>
      </c>
      <c r="G120" s="241"/>
      <c r="H120" s="245">
        <v>0.14000000000000001</v>
      </c>
      <c r="I120" s="246"/>
      <c r="J120" s="241"/>
      <c r="K120" s="241"/>
      <c r="L120" s="247"/>
      <c r="M120" s="248"/>
      <c r="N120" s="249"/>
      <c r="O120" s="249"/>
      <c r="P120" s="249"/>
      <c r="Q120" s="249"/>
      <c r="R120" s="249"/>
      <c r="S120" s="249"/>
      <c r="T120" s="25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1" t="s">
        <v>193</v>
      </c>
      <c r="AU120" s="251" t="s">
        <v>135</v>
      </c>
      <c r="AV120" s="13" t="s">
        <v>135</v>
      </c>
      <c r="AW120" s="13" t="s">
        <v>4</v>
      </c>
      <c r="AX120" s="13" t="s">
        <v>21</v>
      </c>
      <c r="AY120" s="251" t="s">
        <v>128</v>
      </c>
    </row>
    <row r="121" s="12" customFormat="1" ht="22.8" customHeight="1">
      <c r="A121" s="12"/>
      <c r="B121" s="204"/>
      <c r="C121" s="205"/>
      <c r="D121" s="206" t="s">
        <v>77</v>
      </c>
      <c r="E121" s="218" t="s">
        <v>155</v>
      </c>
      <c r="F121" s="218" t="s">
        <v>180</v>
      </c>
      <c r="G121" s="205"/>
      <c r="H121" s="205"/>
      <c r="I121" s="208"/>
      <c r="J121" s="219">
        <f>BK121</f>
        <v>0</v>
      </c>
      <c r="K121" s="205"/>
      <c r="L121" s="210"/>
      <c r="M121" s="211"/>
      <c r="N121" s="212"/>
      <c r="O121" s="212"/>
      <c r="P121" s="213">
        <f>SUM(P122:P124)</f>
        <v>0</v>
      </c>
      <c r="Q121" s="212"/>
      <c r="R121" s="213">
        <f>SUM(R122:R124)</f>
        <v>0</v>
      </c>
      <c r="S121" s="212"/>
      <c r="T121" s="214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21</v>
      </c>
      <c r="AT121" s="216" t="s">
        <v>77</v>
      </c>
      <c r="AU121" s="216" t="s">
        <v>21</v>
      </c>
      <c r="AY121" s="215" t="s">
        <v>128</v>
      </c>
      <c r="BK121" s="217">
        <f>SUM(BK122:BK124)</f>
        <v>0</v>
      </c>
    </row>
    <row r="122" s="2" customFormat="1" ht="16.5" customHeight="1">
      <c r="A122" s="40"/>
      <c r="B122" s="41"/>
      <c r="C122" s="220" t="s">
        <v>8</v>
      </c>
      <c r="D122" s="220" t="s">
        <v>131</v>
      </c>
      <c r="E122" s="221" t="s">
        <v>1238</v>
      </c>
      <c r="F122" s="222" t="s">
        <v>1239</v>
      </c>
      <c r="G122" s="223" t="s">
        <v>1183</v>
      </c>
      <c r="H122" s="224">
        <v>0.71999999999999997</v>
      </c>
      <c r="I122" s="225"/>
      <c r="J122" s="226">
        <f>ROUND(I122*H122,2)</f>
        <v>0</v>
      </c>
      <c r="K122" s="222" t="s">
        <v>147</v>
      </c>
      <c r="L122" s="46"/>
      <c r="M122" s="227" t="s">
        <v>32</v>
      </c>
      <c r="N122" s="228" t="s">
        <v>50</v>
      </c>
      <c r="O122" s="86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1" t="s">
        <v>155</v>
      </c>
      <c r="AT122" s="231" t="s">
        <v>131</v>
      </c>
      <c r="AU122" s="231" t="s">
        <v>135</v>
      </c>
      <c r="AY122" s="18" t="s">
        <v>128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135</v>
      </c>
      <c r="BK122" s="232">
        <f>ROUND(I122*H122,2)</f>
        <v>0</v>
      </c>
      <c r="BL122" s="18" t="s">
        <v>155</v>
      </c>
      <c r="BM122" s="231" t="s">
        <v>1240</v>
      </c>
    </row>
    <row r="123" s="13" customFormat="1">
      <c r="A123" s="13"/>
      <c r="B123" s="240"/>
      <c r="C123" s="241"/>
      <c r="D123" s="242" t="s">
        <v>193</v>
      </c>
      <c r="E123" s="243" t="s">
        <v>32</v>
      </c>
      <c r="F123" s="244" t="s">
        <v>1241</v>
      </c>
      <c r="G123" s="241"/>
      <c r="H123" s="245">
        <v>0.71999999999999997</v>
      </c>
      <c r="I123" s="246"/>
      <c r="J123" s="241"/>
      <c r="K123" s="241"/>
      <c r="L123" s="247"/>
      <c r="M123" s="248"/>
      <c r="N123" s="249"/>
      <c r="O123" s="249"/>
      <c r="P123" s="249"/>
      <c r="Q123" s="249"/>
      <c r="R123" s="249"/>
      <c r="S123" s="249"/>
      <c r="T123" s="25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1" t="s">
        <v>193</v>
      </c>
      <c r="AU123" s="251" t="s">
        <v>135</v>
      </c>
      <c r="AV123" s="13" t="s">
        <v>135</v>
      </c>
      <c r="AW123" s="13" t="s">
        <v>40</v>
      </c>
      <c r="AX123" s="13" t="s">
        <v>78</v>
      </c>
      <c r="AY123" s="251" t="s">
        <v>128</v>
      </c>
    </row>
    <row r="124" s="14" customFormat="1">
      <c r="A124" s="14"/>
      <c r="B124" s="252"/>
      <c r="C124" s="253"/>
      <c r="D124" s="242" t="s">
        <v>193</v>
      </c>
      <c r="E124" s="254" t="s">
        <v>32</v>
      </c>
      <c r="F124" s="255" t="s">
        <v>206</v>
      </c>
      <c r="G124" s="253"/>
      <c r="H124" s="256">
        <v>0.71999999999999997</v>
      </c>
      <c r="I124" s="257"/>
      <c r="J124" s="253"/>
      <c r="K124" s="253"/>
      <c r="L124" s="258"/>
      <c r="M124" s="259"/>
      <c r="N124" s="260"/>
      <c r="O124" s="260"/>
      <c r="P124" s="260"/>
      <c r="Q124" s="260"/>
      <c r="R124" s="260"/>
      <c r="S124" s="260"/>
      <c r="T124" s="26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2" t="s">
        <v>193</v>
      </c>
      <c r="AU124" s="262" t="s">
        <v>135</v>
      </c>
      <c r="AV124" s="14" t="s">
        <v>155</v>
      </c>
      <c r="AW124" s="14" t="s">
        <v>40</v>
      </c>
      <c r="AX124" s="14" t="s">
        <v>21</v>
      </c>
      <c r="AY124" s="262" t="s">
        <v>128</v>
      </c>
    </row>
    <row r="125" s="12" customFormat="1" ht="22.8" customHeight="1">
      <c r="A125" s="12"/>
      <c r="B125" s="204"/>
      <c r="C125" s="205"/>
      <c r="D125" s="206" t="s">
        <v>77</v>
      </c>
      <c r="E125" s="218" t="s">
        <v>213</v>
      </c>
      <c r="F125" s="218" t="s">
        <v>1242</v>
      </c>
      <c r="G125" s="205"/>
      <c r="H125" s="205"/>
      <c r="I125" s="208"/>
      <c r="J125" s="219">
        <f>BK125</f>
        <v>0</v>
      </c>
      <c r="K125" s="205"/>
      <c r="L125" s="210"/>
      <c r="M125" s="211"/>
      <c r="N125" s="212"/>
      <c r="O125" s="212"/>
      <c r="P125" s="213">
        <f>SUM(P126:P127)</f>
        <v>0</v>
      </c>
      <c r="Q125" s="212"/>
      <c r="R125" s="213">
        <f>SUM(R126:R127)</f>
        <v>0.0019400000000000001</v>
      </c>
      <c r="S125" s="212"/>
      <c r="T125" s="214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5" t="s">
        <v>21</v>
      </c>
      <c r="AT125" s="216" t="s">
        <v>77</v>
      </c>
      <c r="AU125" s="216" t="s">
        <v>21</v>
      </c>
      <c r="AY125" s="215" t="s">
        <v>128</v>
      </c>
      <c r="BK125" s="217">
        <f>SUM(BK126:BK127)</f>
        <v>0</v>
      </c>
    </row>
    <row r="126" s="2" customFormat="1" ht="16.5" customHeight="1">
      <c r="A126" s="40"/>
      <c r="B126" s="41"/>
      <c r="C126" s="220" t="s">
        <v>229</v>
      </c>
      <c r="D126" s="220" t="s">
        <v>131</v>
      </c>
      <c r="E126" s="221" t="s">
        <v>1243</v>
      </c>
      <c r="F126" s="222" t="s">
        <v>1244</v>
      </c>
      <c r="G126" s="223" t="s">
        <v>317</v>
      </c>
      <c r="H126" s="224">
        <v>8</v>
      </c>
      <c r="I126" s="225"/>
      <c r="J126" s="226">
        <f>ROUND(I126*H126,2)</f>
        <v>0</v>
      </c>
      <c r="K126" s="222" t="s">
        <v>147</v>
      </c>
      <c r="L126" s="46"/>
      <c r="M126" s="227" t="s">
        <v>32</v>
      </c>
      <c r="N126" s="228" t="s">
        <v>50</v>
      </c>
      <c r="O126" s="86"/>
      <c r="P126" s="229">
        <f>O126*H126</f>
        <v>0</v>
      </c>
      <c r="Q126" s="229">
        <v>0.00019000000000000001</v>
      </c>
      <c r="R126" s="229">
        <f>Q126*H126</f>
        <v>0.0015200000000000001</v>
      </c>
      <c r="S126" s="229">
        <v>0</v>
      </c>
      <c r="T126" s="230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1" t="s">
        <v>155</v>
      </c>
      <c r="AT126" s="231" t="s">
        <v>131</v>
      </c>
      <c r="AU126" s="231" t="s">
        <v>135</v>
      </c>
      <c r="AY126" s="18" t="s">
        <v>128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135</v>
      </c>
      <c r="BK126" s="232">
        <f>ROUND(I126*H126,2)</f>
        <v>0</v>
      </c>
      <c r="BL126" s="18" t="s">
        <v>155</v>
      </c>
      <c r="BM126" s="231" t="s">
        <v>1245</v>
      </c>
    </row>
    <row r="127" s="2" customFormat="1" ht="16.5" customHeight="1">
      <c r="A127" s="40"/>
      <c r="B127" s="41"/>
      <c r="C127" s="220" t="s">
        <v>277</v>
      </c>
      <c r="D127" s="220" t="s">
        <v>131</v>
      </c>
      <c r="E127" s="221" t="s">
        <v>1246</v>
      </c>
      <c r="F127" s="222" t="s">
        <v>1247</v>
      </c>
      <c r="G127" s="223" t="s">
        <v>317</v>
      </c>
      <c r="H127" s="224">
        <v>6</v>
      </c>
      <c r="I127" s="225"/>
      <c r="J127" s="226">
        <f>ROUND(I127*H127,2)</f>
        <v>0</v>
      </c>
      <c r="K127" s="222" t="s">
        <v>147</v>
      </c>
      <c r="L127" s="46"/>
      <c r="M127" s="227" t="s">
        <v>32</v>
      </c>
      <c r="N127" s="228" t="s">
        <v>50</v>
      </c>
      <c r="O127" s="86"/>
      <c r="P127" s="229">
        <f>O127*H127</f>
        <v>0</v>
      </c>
      <c r="Q127" s="229">
        <v>6.9999999999999994E-05</v>
      </c>
      <c r="R127" s="229">
        <f>Q127*H127</f>
        <v>0.00041999999999999996</v>
      </c>
      <c r="S127" s="229">
        <v>0</v>
      </c>
      <c r="T127" s="230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1" t="s">
        <v>155</v>
      </c>
      <c r="AT127" s="231" t="s">
        <v>131</v>
      </c>
      <c r="AU127" s="231" t="s">
        <v>135</v>
      </c>
      <c r="AY127" s="18" t="s">
        <v>128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135</v>
      </c>
      <c r="BK127" s="232">
        <f>ROUND(I127*H127,2)</f>
        <v>0</v>
      </c>
      <c r="BL127" s="18" t="s">
        <v>155</v>
      </c>
      <c r="BM127" s="231" t="s">
        <v>1248</v>
      </c>
    </row>
    <row r="128" s="12" customFormat="1" ht="25.92" customHeight="1">
      <c r="A128" s="12"/>
      <c r="B128" s="204"/>
      <c r="C128" s="205"/>
      <c r="D128" s="206" t="s">
        <v>77</v>
      </c>
      <c r="E128" s="207" t="s">
        <v>210</v>
      </c>
      <c r="F128" s="207" t="s">
        <v>944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P129</f>
        <v>0</v>
      </c>
      <c r="Q128" s="212"/>
      <c r="R128" s="213">
        <f>R129</f>
        <v>0.012124999999999999</v>
      </c>
      <c r="S128" s="212"/>
      <c r="T128" s="214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5" t="s">
        <v>151</v>
      </c>
      <c r="AT128" s="216" t="s">
        <v>77</v>
      </c>
      <c r="AU128" s="216" t="s">
        <v>78</v>
      </c>
      <c r="AY128" s="215" t="s">
        <v>128</v>
      </c>
      <c r="BK128" s="217">
        <f>BK129</f>
        <v>0</v>
      </c>
    </row>
    <row r="129" s="12" customFormat="1" ht="22.8" customHeight="1">
      <c r="A129" s="12"/>
      <c r="B129" s="204"/>
      <c r="C129" s="205"/>
      <c r="D129" s="206" t="s">
        <v>77</v>
      </c>
      <c r="E129" s="218" t="s">
        <v>945</v>
      </c>
      <c r="F129" s="218" t="s">
        <v>946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SUM(P130:P140)</f>
        <v>0</v>
      </c>
      <c r="Q129" s="212"/>
      <c r="R129" s="213">
        <f>SUM(R130:R140)</f>
        <v>0.012124999999999999</v>
      </c>
      <c r="S129" s="212"/>
      <c r="T129" s="214">
        <f>SUM(T130:T140)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151</v>
      </c>
      <c r="AT129" s="216" t="s">
        <v>77</v>
      </c>
      <c r="AU129" s="216" t="s">
        <v>21</v>
      </c>
      <c r="AY129" s="215" t="s">
        <v>128</v>
      </c>
      <c r="BK129" s="217">
        <f>SUM(BK130:BK140)</f>
        <v>0</v>
      </c>
    </row>
    <row r="130" s="2" customFormat="1" ht="16.5" customHeight="1">
      <c r="A130" s="40"/>
      <c r="B130" s="41"/>
      <c r="C130" s="220" t="s">
        <v>280</v>
      </c>
      <c r="D130" s="220" t="s">
        <v>131</v>
      </c>
      <c r="E130" s="221" t="s">
        <v>1249</v>
      </c>
      <c r="F130" s="222" t="s">
        <v>1250</v>
      </c>
      <c r="G130" s="223" t="s">
        <v>317</v>
      </c>
      <c r="H130" s="224">
        <v>0.5</v>
      </c>
      <c r="I130" s="225"/>
      <c r="J130" s="226">
        <f>ROUND(I130*H130,2)</f>
        <v>0</v>
      </c>
      <c r="K130" s="222" t="s">
        <v>147</v>
      </c>
      <c r="L130" s="46"/>
      <c r="M130" s="227" t="s">
        <v>32</v>
      </c>
      <c r="N130" s="228" t="s">
        <v>50</v>
      </c>
      <c r="O130" s="86"/>
      <c r="P130" s="229">
        <f>O130*H130</f>
        <v>0</v>
      </c>
      <c r="Q130" s="229">
        <v>0.0048599999999999997</v>
      </c>
      <c r="R130" s="229">
        <f>Q130*H130</f>
        <v>0.0024299999999999999</v>
      </c>
      <c r="S130" s="229">
        <v>0</v>
      </c>
      <c r="T130" s="230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1" t="s">
        <v>481</v>
      </c>
      <c r="AT130" s="231" t="s">
        <v>131</v>
      </c>
      <c r="AU130" s="231" t="s">
        <v>135</v>
      </c>
      <c r="AY130" s="18" t="s">
        <v>128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135</v>
      </c>
      <c r="BK130" s="232">
        <f>ROUND(I130*H130,2)</f>
        <v>0</v>
      </c>
      <c r="BL130" s="18" t="s">
        <v>481</v>
      </c>
      <c r="BM130" s="231" t="s">
        <v>1251</v>
      </c>
    </row>
    <row r="131" s="2" customFormat="1" ht="16.5" customHeight="1">
      <c r="A131" s="40"/>
      <c r="B131" s="41"/>
      <c r="C131" s="263" t="s">
        <v>286</v>
      </c>
      <c r="D131" s="263" t="s">
        <v>210</v>
      </c>
      <c r="E131" s="264" t="s">
        <v>1252</v>
      </c>
      <c r="F131" s="265" t="s">
        <v>1253</v>
      </c>
      <c r="G131" s="266" t="s">
        <v>317</v>
      </c>
      <c r="H131" s="267">
        <v>0.5</v>
      </c>
      <c r="I131" s="268"/>
      <c r="J131" s="269">
        <f>ROUND(I131*H131,2)</f>
        <v>0</v>
      </c>
      <c r="K131" s="265" t="s">
        <v>147</v>
      </c>
      <c r="L131" s="270"/>
      <c r="M131" s="271" t="s">
        <v>32</v>
      </c>
      <c r="N131" s="272" t="s">
        <v>50</v>
      </c>
      <c r="O131" s="86"/>
      <c r="P131" s="229">
        <f>O131*H131</f>
        <v>0</v>
      </c>
      <c r="Q131" s="229">
        <v>0.0079000000000000008</v>
      </c>
      <c r="R131" s="229">
        <f>Q131*H131</f>
        <v>0.0039500000000000004</v>
      </c>
      <c r="S131" s="229">
        <v>0</v>
      </c>
      <c r="T131" s="230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1" t="s">
        <v>1254</v>
      </c>
      <c r="AT131" s="231" t="s">
        <v>210</v>
      </c>
      <c r="AU131" s="231" t="s">
        <v>135</v>
      </c>
      <c r="AY131" s="18" t="s">
        <v>128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135</v>
      </c>
      <c r="BK131" s="232">
        <f>ROUND(I131*H131,2)</f>
        <v>0</v>
      </c>
      <c r="BL131" s="18" t="s">
        <v>1254</v>
      </c>
      <c r="BM131" s="231" t="s">
        <v>1255</v>
      </c>
    </row>
    <row r="132" s="2" customFormat="1" ht="16.5" customHeight="1">
      <c r="A132" s="40"/>
      <c r="B132" s="41"/>
      <c r="C132" s="220" t="s">
        <v>290</v>
      </c>
      <c r="D132" s="220" t="s">
        <v>131</v>
      </c>
      <c r="E132" s="221" t="s">
        <v>1256</v>
      </c>
      <c r="F132" s="222" t="s">
        <v>1257</v>
      </c>
      <c r="G132" s="223" t="s">
        <v>133</v>
      </c>
      <c r="H132" s="224">
        <v>1</v>
      </c>
      <c r="I132" s="225"/>
      <c r="J132" s="226">
        <f>ROUND(I132*H132,2)</f>
        <v>0</v>
      </c>
      <c r="K132" s="222" t="s">
        <v>147</v>
      </c>
      <c r="L132" s="46"/>
      <c r="M132" s="227" t="s">
        <v>32</v>
      </c>
      <c r="N132" s="228" t="s">
        <v>50</v>
      </c>
      <c r="O132" s="86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1" t="s">
        <v>481</v>
      </c>
      <c r="AT132" s="231" t="s">
        <v>131</v>
      </c>
      <c r="AU132" s="231" t="s">
        <v>135</v>
      </c>
      <c r="AY132" s="18" t="s">
        <v>128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135</v>
      </c>
      <c r="BK132" s="232">
        <f>ROUND(I132*H132,2)</f>
        <v>0</v>
      </c>
      <c r="BL132" s="18" t="s">
        <v>481</v>
      </c>
      <c r="BM132" s="231" t="s">
        <v>1258</v>
      </c>
    </row>
    <row r="133" s="2" customFormat="1" ht="16.5" customHeight="1">
      <c r="A133" s="40"/>
      <c r="B133" s="41"/>
      <c r="C133" s="263" t="s">
        <v>7</v>
      </c>
      <c r="D133" s="263" t="s">
        <v>210</v>
      </c>
      <c r="E133" s="264" t="s">
        <v>1259</v>
      </c>
      <c r="F133" s="265" t="s">
        <v>1260</v>
      </c>
      <c r="G133" s="266" t="s">
        <v>133</v>
      </c>
      <c r="H133" s="267">
        <v>1</v>
      </c>
      <c r="I133" s="268"/>
      <c r="J133" s="269">
        <f>ROUND(I133*H133,2)</f>
        <v>0</v>
      </c>
      <c r="K133" s="265" t="s">
        <v>32</v>
      </c>
      <c r="L133" s="270"/>
      <c r="M133" s="271" t="s">
        <v>32</v>
      </c>
      <c r="N133" s="272" t="s">
        <v>50</v>
      </c>
      <c r="O133" s="86"/>
      <c r="P133" s="229">
        <f>O133*H133</f>
        <v>0</v>
      </c>
      <c r="Q133" s="229">
        <v>0.00018000000000000001</v>
      </c>
      <c r="R133" s="229">
        <f>Q133*H133</f>
        <v>0.00018000000000000001</v>
      </c>
      <c r="S133" s="229">
        <v>0</v>
      </c>
      <c r="T133" s="230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1" t="s">
        <v>1254</v>
      </c>
      <c r="AT133" s="231" t="s">
        <v>210</v>
      </c>
      <c r="AU133" s="231" t="s">
        <v>135</v>
      </c>
      <c r="AY133" s="18" t="s">
        <v>128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135</v>
      </c>
      <c r="BK133" s="232">
        <f>ROUND(I133*H133,2)</f>
        <v>0</v>
      </c>
      <c r="BL133" s="18" t="s">
        <v>1254</v>
      </c>
      <c r="BM133" s="231" t="s">
        <v>1261</v>
      </c>
    </row>
    <row r="134" s="2" customFormat="1" ht="24" customHeight="1">
      <c r="A134" s="40"/>
      <c r="B134" s="41"/>
      <c r="C134" s="220" t="s">
        <v>299</v>
      </c>
      <c r="D134" s="220" t="s">
        <v>131</v>
      </c>
      <c r="E134" s="221" t="s">
        <v>1262</v>
      </c>
      <c r="F134" s="222" t="s">
        <v>1263</v>
      </c>
      <c r="G134" s="223" t="s">
        <v>317</v>
      </c>
      <c r="H134" s="224">
        <v>7.5</v>
      </c>
      <c r="I134" s="225"/>
      <c r="J134" s="226">
        <f>ROUND(I134*H134,2)</f>
        <v>0</v>
      </c>
      <c r="K134" s="222" t="s">
        <v>147</v>
      </c>
      <c r="L134" s="46"/>
      <c r="M134" s="227" t="s">
        <v>32</v>
      </c>
      <c r="N134" s="228" t="s">
        <v>50</v>
      </c>
      <c r="O134" s="86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1" t="s">
        <v>481</v>
      </c>
      <c r="AT134" s="231" t="s">
        <v>131</v>
      </c>
      <c r="AU134" s="231" t="s">
        <v>135</v>
      </c>
      <c r="AY134" s="18" t="s">
        <v>128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135</v>
      </c>
      <c r="BK134" s="232">
        <f>ROUND(I134*H134,2)</f>
        <v>0</v>
      </c>
      <c r="BL134" s="18" t="s">
        <v>481</v>
      </c>
      <c r="BM134" s="231" t="s">
        <v>1264</v>
      </c>
    </row>
    <row r="135" s="2" customFormat="1" ht="16.5" customHeight="1">
      <c r="A135" s="40"/>
      <c r="B135" s="41"/>
      <c r="C135" s="263" t="s">
        <v>304</v>
      </c>
      <c r="D135" s="263" t="s">
        <v>210</v>
      </c>
      <c r="E135" s="264" t="s">
        <v>1265</v>
      </c>
      <c r="F135" s="265" t="s">
        <v>1266</v>
      </c>
      <c r="G135" s="266" t="s">
        <v>317</v>
      </c>
      <c r="H135" s="267">
        <v>7.5</v>
      </c>
      <c r="I135" s="268"/>
      <c r="J135" s="269">
        <f>ROUND(I135*H135,2)</f>
        <v>0</v>
      </c>
      <c r="K135" s="265" t="s">
        <v>147</v>
      </c>
      <c r="L135" s="270"/>
      <c r="M135" s="271" t="s">
        <v>32</v>
      </c>
      <c r="N135" s="272" t="s">
        <v>50</v>
      </c>
      <c r="O135" s="86"/>
      <c r="P135" s="229">
        <f>O135*H135</f>
        <v>0</v>
      </c>
      <c r="Q135" s="229">
        <v>0.00067000000000000002</v>
      </c>
      <c r="R135" s="229">
        <f>Q135*H135</f>
        <v>0.005025</v>
      </c>
      <c r="S135" s="229">
        <v>0</v>
      </c>
      <c r="T135" s="230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1" t="s">
        <v>1254</v>
      </c>
      <c r="AT135" s="231" t="s">
        <v>210</v>
      </c>
      <c r="AU135" s="231" t="s">
        <v>135</v>
      </c>
      <c r="AY135" s="18" t="s">
        <v>128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135</v>
      </c>
      <c r="BK135" s="232">
        <f>ROUND(I135*H135,2)</f>
        <v>0</v>
      </c>
      <c r="BL135" s="18" t="s">
        <v>1254</v>
      </c>
      <c r="BM135" s="231" t="s">
        <v>1267</v>
      </c>
    </row>
    <row r="136" s="2" customFormat="1" ht="16.5" customHeight="1">
      <c r="A136" s="40"/>
      <c r="B136" s="41"/>
      <c r="C136" s="220" t="s">
        <v>310</v>
      </c>
      <c r="D136" s="220" t="s">
        <v>131</v>
      </c>
      <c r="E136" s="221" t="s">
        <v>1268</v>
      </c>
      <c r="F136" s="222" t="s">
        <v>1269</v>
      </c>
      <c r="G136" s="223" t="s">
        <v>133</v>
      </c>
      <c r="H136" s="224">
        <v>2</v>
      </c>
      <c r="I136" s="225"/>
      <c r="J136" s="226">
        <f>ROUND(I136*H136,2)</f>
        <v>0</v>
      </c>
      <c r="K136" s="222" t="s">
        <v>147</v>
      </c>
      <c r="L136" s="46"/>
      <c r="M136" s="227" t="s">
        <v>32</v>
      </c>
      <c r="N136" s="228" t="s">
        <v>50</v>
      </c>
      <c r="O136" s="86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1" t="s">
        <v>481</v>
      </c>
      <c r="AT136" s="231" t="s">
        <v>131</v>
      </c>
      <c r="AU136" s="231" t="s">
        <v>135</v>
      </c>
      <c r="AY136" s="18" t="s">
        <v>128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135</v>
      </c>
      <c r="BK136" s="232">
        <f>ROUND(I136*H136,2)</f>
        <v>0</v>
      </c>
      <c r="BL136" s="18" t="s">
        <v>481</v>
      </c>
      <c r="BM136" s="231" t="s">
        <v>1270</v>
      </c>
    </row>
    <row r="137" s="2" customFormat="1" ht="16.5" customHeight="1">
      <c r="A137" s="40"/>
      <c r="B137" s="41"/>
      <c r="C137" s="263" t="s">
        <v>314</v>
      </c>
      <c r="D137" s="263" t="s">
        <v>210</v>
      </c>
      <c r="E137" s="264" t="s">
        <v>1271</v>
      </c>
      <c r="F137" s="265" t="s">
        <v>1272</v>
      </c>
      <c r="G137" s="266" t="s">
        <v>133</v>
      </c>
      <c r="H137" s="267">
        <v>1</v>
      </c>
      <c r="I137" s="268"/>
      <c r="J137" s="269">
        <f>ROUND(I137*H137,2)</f>
        <v>0</v>
      </c>
      <c r="K137" s="265" t="s">
        <v>32</v>
      </c>
      <c r="L137" s="270"/>
      <c r="M137" s="271" t="s">
        <v>32</v>
      </c>
      <c r="N137" s="272" t="s">
        <v>50</v>
      </c>
      <c r="O137" s="86"/>
      <c r="P137" s="229">
        <f>O137*H137</f>
        <v>0</v>
      </c>
      <c r="Q137" s="229">
        <v>0.00018000000000000001</v>
      </c>
      <c r="R137" s="229">
        <f>Q137*H137</f>
        <v>0.00018000000000000001</v>
      </c>
      <c r="S137" s="229">
        <v>0</v>
      </c>
      <c r="T137" s="230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1" t="s">
        <v>1254</v>
      </c>
      <c r="AT137" s="231" t="s">
        <v>210</v>
      </c>
      <c r="AU137" s="231" t="s">
        <v>135</v>
      </c>
      <c r="AY137" s="18" t="s">
        <v>128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135</v>
      </c>
      <c r="BK137" s="232">
        <f>ROUND(I137*H137,2)</f>
        <v>0</v>
      </c>
      <c r="BL137" s="18" t="s">
        <v>1254</v>
      </c>
      <c r="BM137" s="231" t="s">
        <v>1273</v>
      </c>
    </row>
    <row r="138" s="2" customFormat="1" ht="16.5" customHeight="1">
      <c r="A138" s="40"/>
      <c r="B138" s="41"/>
      <c r="C138" s="263" t="s">
        <v>320</v>
      </c>
      <c r="D138" s="263" t="s">
        <v>210</v>
      </c>
      <c r="E138" s="264" t="s">
        <v>1274</v>
      </c>
      <c r="F138" s="265" t="s">
        <v>1275</v>
      </c>
      <c r="G138" s="266" t="s">
        <v>133</v>
      </c>
      <c r="H138" s="267">
        <v>1</v>
      </c>
      <c r="I138" s="268"/>
      <c r="J138" s="269">
        <f>ROUND(I138*H138,2)</f>
        <v>0</v>
      </c>
      <c r="K138" s="265" t="s">
        <v>32</v>
      </c>
      <c r="L138" s="270"/>
      <c r="M138" s="271" t="s">
        <v>32</v>
      </c>
      <c r="N138" s="272" t="s">
        <v>50</v>
      </c>
      <c r="O138" s="86"/>
      <c r="P138" s="229">
        <f>O138*H138</f>
        <v>0</v>
      </c>
      <c r="Q138" s="229">
        <v>0.00018000000000000001</v>
      </c>
      <c r="R138" s="229">
        <f>Q138*H138</f>
        <v>0.00018000000000000001</v>
      </c>
      <c r="S138" s="229">
        <v>0</v>
      </c>
      <c r="T138" s="230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1" t="s">
        <v>1254</v>
      </c>
      <c r="AT138" s="231" t="s">
        <v>210</v>
      </c>
      <c r="AU138" s="231" t="s">
        <v>135</v>
      </c>
      <c r="AY138" s="18" t="s">
        <v>128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135</v>
      </c>
      <c r="BK138" s="232">
        <f>ROUND(I138*H138,2)</f>
        <v>0</v>
      </c>
      <c r="BL138" s="18" t="s">
        <v>1254</v>
      </c>
      <c r="BM138" s="231" t="s">
        <v>1276</v>
      </c>
    </row>
    <row r="139" s="2" customFormat="1" ht="16.5" customHeight="1">
      <c r="A139" s="40"/>
      <c r="B139" s="41"/>
      <c r="C139" s="263" t="s">
        <v>325</v>
      </c>
      <c r="D139" s="263" t="s">
        <v>210</v>
      </c>
      <c r="E139" s="264" t="s">
        <v>1277</v>
      </c>
      <c r="F139" s="265" t="s">
        <v>1278</v>
      </c>
      <c r="G139" s="266" t="s">
        <v>133</v>
      </c>
      <c r="H139" s="267">
        <v>1</v>
      </c>
      <c r="I139" s="268"/>
      <c r="J139" s="269">
        <f>ROUND(I139*H139,2)</f>
        <v>0</v>
      </c>
      <c r="K139" s="265" t="s">
        <v>32</v>
      </c>
      <c r="L139" s="270"/>
      <c r="M139" s="271" t="s">
        <v>32</v>
      </c>
      <c r="N139" s="272" t="s">
        <v>50</v>
      </c>
      <c r="O139" s="86"/>
      <c r="P139" s="229">
        <f>O139*H139</f>
        <v>0</v>
      </c>
      <c r="Q139" s="229">
        <v>0.00018000000000000001</v>
      </c>
      <c r="R139" s="229">
        <f>Q139*H139</f>
        <v>0.00018000000000000001</v>
      </c>
      <c r="S139" s="229">
        <v>0</v>
      </c>
      <c r="T139" s="230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1" t="s">
        <v>1254</v>
      </c>
      <c r="AT139" s="231" t="s">
        <v>210</v>
      </c>
      <c r="AU139" s="231" t="s">
        <v>135</v>
      </c>
      <c r="AY139" s="18" t="s">
        <v>128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135</v>
      </c>
      <c r="BK139" s="232">
        <f>ROUND(I139*H139,2)</f>
        <v>0</v>
      </c>
      <c r="BL139" s="18" t="s">
        <v>1254</v>
      </c>
      <c r="BM139" s="231" t="s">
        <v>1279</v>
      </c>
    </row>
    <row r="140" s="2" customFormat="1" ht="16.5" customHeight="1">
      <c r="A140" s="40"/>
      <c r="B140" s="41"/>
      <c r="C140" s="220" t="s">
        <v>330</v>
      </c>
      <c r="D140" s="220" t="s">
        <v>131</v>
      </c>
      <c r="E140" s="221" t="s">
        <v>947</v>
      </c>
      <c r="F140" s="222" t="s">
        <v>948</v>
      </c>
      <c r="G140" s="223" t="s">
        <v>317</v>
      </c>
      <c r="H140" s="224">
        <v>7.5</v>
      </c>
      <c r="I140" s="225"/>
      <c r="J140" s="226">
        <f>ROUND(I140*H140,2)</f>
        <v>0</v>
      </c>
      <c r="K140" s="222" t="s">
        <v>147</v>
      </c>
      <c r="L140" s="46"/>
      <c r="M140" s="227" t="s">
        <v>32</v>
      </c>
      <c r="N140" s="228" t="s">
        <v>50</v>
      </c>
      <c r="O140" s="8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1" t="s">
        <v>481</v>
      </c>
      <c r="AT140" s="231" t="s">
        <v>131</v>
      </c>
      <c r="AU140" s="231" t="s">
        <v>135</v>
      </c>
      <c r="AY140" s="18" t="s">
        <v>128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135</v>
      </c>
      <c r="BK140" s="232">
        <f>ROUND(I140*H140,2)</f>
        <v>0</v>
      </c>
      <c r="BL140" s="18" t="s">
        <v>481</v>
      </c>
      <c r="BM140" s="231" t="s">
        <v>1280</v>
      </c>
    </row>
    <row r="141" s="12" customFormat="1" ht="25.92" customHeight="1">
      <c r="A141" s="12"/>
      <c r="B141" s="204"/>
      <c r="C141" s="205"/>
      <c r="D141" s="206" t="s">
        <v>77</v>
      </c>
      <c r="E141" s="207" t="s">
        <v>837</v>
      </c>
      <c r="F141" s="207" t="s">
        <v>838</v>
      </c>
      <c r="G141" s="205"/>
      <c r="H141" s="205"/>
      <c r="I141" s="208"/>
      <c r="J141" s="209">
        <f>BK141</f>
        <v>0</v>
      </c>
      <c r="K141" s="205"/>
      <c r="L141" s="210"/>
      <c r="M141" s="211"/>
      <c r="N141" s="212"/>
      <c r="O141" s="212"/>
      <c r="P141" s="213">
        <f>P142</f>
        <v>0</v>
      </c>
      <c r="Q141" s="212"/>
      <c r="R141" s="213">
        <f>R142</f>
        <v>0</v>
      </c>
      <c r="S141" s="212"/>
      <c r="T141" s="214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5" t="s">
        <v>155</v>
      </c>
      <c r="AT141" s="216" t="s">
        <v>77</v>
      </c>
      <c r="AU141" s="216" t="s">
        <v>78</v>
      </c>
      <c r="AY141" s="215" t="s">
        <v>128</v>
      </c>
      <c r="BK141" s="217">
        <f>BK142</f>
        <v>0</v>
      </c>
    </row>
    <row r="142" s="2" customFormat="1" ht="24" customHeight="1">
      <c r="A142" s="40"/>
      <c r="B142" s="41"/>
      <c r="C142" s="220" t="s">
        <v>334</v>
      </c>
      <c r="D142" s="220" t="s">
        <v>131</v>
      </c>
      <c r="E142" s="221" t="s">
        <v>950</v>
      </c>
      <c r="F142" s="222" t="s">
        <v>1281</v>
      </c>
      <c r="G142" s="223" t="s">
        <v>141</v>
      </c>
      <c r="H142" s="224">
        <v>6</v>
      </c>
      <c r="I142" s="225"/>
      <c r="J142" s="226">
        <f>ROUND(I142*H142,2)</f>
        <v>0</v>
      </c>
      <c r="K142" s="222" t="s">
        <v>147</v>
      </c>
      <c r="L142" s="46"/>
      <c r="M142" s="233" t="s">
        <v>32</v>
      </c>
      <c r="N142" s="234" t="s">
        <v>50</v>
      </c>
      <c r="O142" s="235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1" t="s">
        <v>841</v>
      </c>
      <c r="AT142" s="231" t="s">
        <v>131</v>
      </c>
      <c r="AU142" s="231" t="s">
        <v>21</v>
      </c>
      <c r="AY142" s="18" t="s">
        <v>128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135</v>
      </c>
      <c r="BK142" s="232">
        <f>ROUND(I142*H142,2)</f>
        <v>0</v>
      </c>
      <c r="BL142" s="18" t="s">
        <v>841</v>
      </c>
      <c r="BM142" s="231" t="s">
        <v>1282</v>
      </c>
    </row>
    <row r="143" s="2" customFormat="1" ht="6.96" customHeight="1">
      <c r="A143" s="40"/>
      <c r="B143" s="61"/>
      <c r="C143" s="62"/>
      <c r="D143" s="62"/>
      <c r="E143" s="62"/>
      <c r="F143" s="62"/>
      <c r="G143" s="62"/>
      <c r="H143" s="62"/>
      <c r="I143" s="169"/>
      <c r="J143" s="62"/>
      <c r="K143" s="62"/>
      <c r="L143" s="46"/>
      <c r="M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</row>
  </sheetData>
  <sheetProtection sheet="1" autoFilter="0" formatColumns="0" formatRows="0" objects="1" scenarios="1" spinCount="100000" saltValue="TIyFxfXpvIYQj9DJ7cqHcxB6dOe6sdfhTs0SWlDJrfZ3Po7CNsP8kfzdHJauu/qNMiOL9Z2E/Z8EoDEckPLgfw==" hashValue="/IRMsHfcJTb6w+tvnioLxfwVgM4wIC2ivrL1JvlBHaQF5HBa4tDe9hLLiDjoBJVJJyd5xoNt+T1qiIQoPbQvsA==" algorithmName="SHA-512" password="CC35"/>
  <autoFilter ref="C85:K142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84" customWidth="1"/>
    <col min="2" max="2" width="1.664063" style="284" customWidth="1"/>
    <col min="3" max="4" width="5" style="284" customWidth="1"/>
    <col min="5" max="5" width="11.67" style="284" customWidth="1"/>
    <col min="6" max="6" width="9.17" style="284" customWidth="1"/>
    <col min="7" max="7" width="5" style="284" customWidth="1"/>
    <col min="8" max="8" width="77.83" style="284" customWidth="1"/>
    <col min="9" max="10" width="20" style="284" customWidth="1"/>
    <col min="11" max="11" width="1.664063" style="284" customWidth="1"/>
  </cols>
  <sheetData>
    <row r="1" s="1" customFormat="1" ht="37.5" customHeight="1"/>
    <row r="2" s="1" customFormat="1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6" customFormat="1" ht="45" customHeight="1">
      <c r="B3" s="288"/>
      <c r="C3" s="289" t="s">
        <v>1283</v>
      </c>
      <c r="D3" s="289"/>
      <c r="E3" s="289"/>
      <c r="F3" s="289"/>
      <c r="G3" s="289"/>
      <c r="H3" s="289"/>
      <c r="I3" s="289"/>
      <c r="J3" s="289"/>
      <c r="K3" s="290"/>
    </row>
    <row r="4" s="1" customFormat="1" ht="25.5" customHeight="1">
      <c r="B4" s="291"/>
      <c r="C4" s="292" t="s">
        <v>1284</v>
      </c>
      <c r="D4" s="292"/>
      <c r="E4" s="292"/>
      <c r="F4" s="292"/>
      <c r="G4" s="292"/>
      <c r="H4" s="292"/>
      <c r="I4" s="292"/>
      <c r="J4" s="292"/>
      <c r="K4" s="293"/>
    </row>
    <row r="5" s="1" customFormat="1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s="1" customFormat="1" ht="15" customHeight="1">
      <c r="B6" s="291"/>
      <c r="C6" s="295" t="s">
        <v>1285</v>
      </c>
      <c r="D6" s="295"/>
      <c r="E6" s="295"/>
      <c r="F6" s="295"/>
      <c r="G6" s="295"/>
      <c r="H6" s="295"/>
      <c r="I6" s="295"/>
      <c r="J6" s="295"/>
      <c r="K6" s="293"/>
    </row>
    <row r="7" s="1" customFormat="1" ht="15" customHeight="1">
      <c r="B7" s="296"/>
      <c r="C7" s="295" t="s">
        <v>1286</v>
      </c>
      <c r="D7" s="295"/>
      <c r="E7" s="295"/>
      <c r="F7" s="295"/>
      <c r="G7" s="295"/>
      <c r="H7" s="295"/>
      <c r="I7" s="295"/>
      <c r="J7" s="295"/>
      <c r="K7" s="293"/>
    </row>
    <row r="8" s="1" customFormat="1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s="1" customFormat="1" ht="15" customHeight="1">
      <c r="B9" s="296"/>
      <c r="C9" s="295" t="s">
        <v>1287</v>
      </c>
      <c r="D9" s="295"/>
      <c r="E9" s="295"/>
      <c r="F9" s="295"/>
      <c r="G9" s="295"/>
      <c r="H9" s="295"/>
      <c r="I9" s="295"/>
      <c r="J9" s="295"/>
      <c r="K9" s="293"/>
    </row>
    <row r="10" s="1" customFormat="1" ht="15" customHeight="1">
      <c r="B10" s="296"/>
      <c r="C10" s="295"/>
      <c r="D10" s="295" t="s">
        <v>1288</v>
      </c>
      <c r="E10" s="295"/>
      <c r="F10" s="295"/>
      <c r="G10" s="295"/>
      <c r="H10" s="295"/>
      <c r="I10" s="295"/>
      <c r="J10" s="295"/>
      <c r="K10" s="293"/>
    </row>
    <row r="11" s="1" customFormat="1" ht="15" customHeight="1">
      <c r="B11" s="296"/>
      <c r="C11" s="297"/>
      <c r="D11" s="295" t="s">
        <v>1289</v>
      </c>
      <c r="E11" s="295"/>
      <c r="F11" s="295"/>
      <c r="G11" s="295"/>
      <c r="H11" s="295"/>
      <c r="I11" s="295"/>
      <c r="J11" s="295"/>
      <c r="K11" s="293"/>
    </row>
    <row r="12" s="1" customFormat="1" ht="15" customHeight="1">
      <c r="B12" s="296"/>
      <c r="C12" s="297"/>
      <c r="D12" s="295"/>
      <c r="E12" s="295"/>
      <c r="F12" s="295"/>
      <c r="G12" s="295"/>
      <c r="H12" s="295"/>
      <c r="I12" s="295"/>
      <c r="J12" s="295"/>
      <c r="K12" s="293"/>
    </row>
    <row r="13" s="1" customFormat="1" ht="15" customHeight="1">
      <c r="B13" s="296"/>
      <c r="C13" s="297"/>
      <c r="D13" s="298" t="s">
        <v>1290</v>
      </c>
      <c r="E13" s="295"/>
      <c r="F13" s="295"/>
      <c r="G13" s="295"/>
      <c r="H13" s="295"/>
      <c r="I13" s="295"/>
      <c r="J13" s="295"/>
      <c r="K13" s="293"/>
    </row>
    <row r="14" s="1" customFormat="1" ht="12.75" customHeight="1">
      <c r="B14" s="296"/>
      <c r="C14" s="297"/>
      <c r="D14" s="297"/>
      <c r="E14" s="297"/>
      <c r="F14" s="297"/>
      <c r="G14" s="297"/>
      <c r="H14" s="297"/>
      <c r="I14" s="297"/>
      <c r="J14" s="297"/>
      <c r="K14" s="293"/>
    </row>
    <row r="15" s="1" customFormat="1" ht="15" customHeight="1">
      <c r="B15" s="296"/>
      <c r="C15" s="297"/>
      <c r="D15" s="295" t="s">
        <v>1291</v>
      </c>
      <c r="E15" s="295"/>
      <c r="F15" s="295"/>
      <c r="G15" s="295"/>
      <c r="H15" s="295"/>
      <c r="I15" s="295"/>
      <c r="J15" s="295"/>
      <c r="K15" s="293"/>
    </row>
    <row r="16" s="1" customFormat="1" ht="15" customHeight="1">
      <c r="B16" s="296"/>
      <c r="C16" s="297"/>
      <c r="D16" s="295" t="s">
        <v>1292</v>
      </c>
      <c r="E16" s="295"/>
      <c r="F16" s="295"/>
      <c r="G16" s="295"/>
      <c r="H16" s="295"/>
      <c r="I16" s="295"/>
      <c r="J16" s="295"/>
      <c r="K16" s="293"/>
    </row>
    <row r="17" s="1" customFormat="1" ht="15" customHeight="1">
      <c r="B17" s="296"/>
      <c r="C17" s="297"/>
      <c r="D17" s="295" t="s">
        <v>1293</v>
      </c>
      <c r="E17" s="295"/>
      <c r="F17" s="295"/>
      <c r="G17" s="295"/>
      <c r="H17" s="295"/>
      <c r="I17" s="295"/>
      <c r="J17" s="295"/>
      <c r="K17" s="293"/>
    </row>
    <row r="18" s="1" customFormat="1" ht="15" customHeight="1">
      <c r="B18" s="296"/>
      <c r="C18" s="297"/>
      <c r="D18" s="297"/>
      <c r="E18" s="299" t="s">
        <v>82</v>
      </c>
      <c r="F18" s="295" t="s">
        <v>1294</v>
      </c>
      <c r="G18" s="295"/>
      <c r="H18" s="295"/>
      <c r="I18" s="295"/>
      <c r="J18" s="295"/>
      <c r="K18" s="293"/>
    </row>
    <row r="19" s="1" customFormat="1" ht="15" customHeight="1">
      <c r="B19" s="296"/>
      <c r="C19" s="297"/>
      <c r="D19" s="297"/>
      <c r="E19" s="299" t="s">
        <v>1295</v>
      </c>
      <c r="F19" s="295" t="s">
        <v>1296</v>
      </c>
      <c r="G19" s="295"/>
      <c r="H19" s="295"/>
      <c r="I19" s="295"/>
      <c r="J19" s="295"/>
      <c r="K19" s="293"/>
    </row>
    <row r="20" s="1" customFormat="1" ht="15" customHeight="1">
      <c r="B20" s="296"/>
      <c r="C20" s="297"/>
      <c r="D20" s="297"/>
      <c r="E20" s="299" t="s">
        <v>1297</v>
      </c>
      <c r="F20" s="295" t="s">
        <v>1298</v>
      </c>
      <c r="G20" s="295"/>
      <c r="H20" s="295"/>
      <c r="I20" s="295"/>
      <c r="J20" s="295"/>
      <c r="K20" s="293"/>
    </row>
    <row r="21" s="1" customFormat="1" ht="15" customHeight="1">
      <c r="B21" s="296"/>
      <c r="C21" s="297"/>
      <c r="D21" s="297"/>
      <c r="E21" s="299" t="s">
        <v>1299</v>
      </c>
      <c r="F21" s="295" t="s">
        <v>1300</v>
      </c>
      <c r="G21" s="295"/>
      <c r="H21" s="295"/>
      <c r="I21" s="295"/>
      <c r="J21" s="295"/>
      <c r="K21" s="293"/>
    </row>
    <row r="22" s="1" customFormat="1" ht="15" customHeight="1">
      <c r="B22" s="296"/>
      <c r="C22" s="297"/>
      <c r="D22" s="297"/>
      <c r="E22" s="299" t="s">
        <v>1301</v>
      </c>
      <c r="F22" s="295" t="s">
        <v>1302</v>
      </c>
      <c r="G22" s="295"/>
      <c r="H22" s="295"/>
      <c r="I22" s="295"/>
      <c r="J22" s="295"/>
      <c r="K22" s="293"/>
    </row>
    <row r="23" s="1" customFormat="1" ht="15" customHeight="1">
      <c r="B23" s="296"/>
      <c r="C23" s="297"/>
      <c r="D23" s="297"/>
      <c r="E23" s="299" t="s">
        <v>1303</v>
      </c>
      <c r="F23" s="295" t="s">
        <v>1304</v>
      </c>
      <c r="G23" s="295"/>
      <c r="H23" s="295"/>
      <c r="I23" s="295"/>
      <c r="J23" s="295"/>
      <c r="K23" s="293"/>
    </row>
    <row r="24" s="1" customFormat="1" ht="12.75" customHeight="1">
      <c r="B24" s="296"/>
      <c r="C24" s="297"/>
      <c r="D24" s="297"/>
      <c r="E24" s="297"/>
      <c r="F24" s="297"/>
      <c r="G24" s="297"/>
      <c r="H24" s="297"/>
      <c r="I24" s="297"/>
      <c r="J24" s="297"/>
      <c r="K24" s="293"/>
    </row>
    <row r="25" s="1" customFormat="1" ht="15" customHeight="1">
      <c r="B25" s="296"/>
      <c r="C25" s="295" t="s">
        <v>1305</v>
      </c>
      <c r="D25" s="295"/>
      <c r="E25" s="295"/>
      <c r="F25" s="295"/>
      <c r="G25" s="295"/>
      <c r="H25" s="295"/>
      <c r="I25" s="295"/>
      <c r="J25" s="295"/>
      <c r="K25" s="293"/>
    </row>
    <row r="26" s="1" customFormat="1" ht="15" customHeight="1">
      <c r="B26" s="296"/>
      <c r="C26" s="295" t="s">
        <v>1306</v>
      </c>
      <c r="D26" s="295"/>
      <c r="E26" s="295"/>
      <c r="F26" s="295"/>
      <c r="G26" s="295"/>
      <c r="H26" s="295"/>
      <c r="I26" s="295"/>
      <c r="J26" s="295"/>
      <c r="K26" s="293"/>
    </row>
    <row r="27" s="1" customFormat="1" ht="15" customHeight="1">
      <c r="B27" s="296"/>
      <c r="C27" s="295"/>
      <c r="D27" s="295" t="s">
        <v>1307</v>
      </c>
      <c r="E27" s="295"/>
      <c r="F27" s="295"/>
      <c r="G27" s="295"/>
      <c r="H27" s="295"/>
      <c r="I27" s="295"/>
      <c r="J27" s="295"/>
      <c r="K27" s="293"/>
    </row>
    <row r="28" s="1" customFormat="1" ht="15" customHeight="1">
      <c r="B28" s="296"/>
      <c r="C28" s="297"/>
      <c r="D28" s="295" t="s">
        <v>1308</v>
      </c>
      <c r="E28" s="295"/>
      <c r="F28" s="295"/>
      <c r="G28" s="295"/>
      <c r="H28" s="295"/>
      <c r="I28" s="295"/>
      <c r="J28" s="295"/>
      <c r="K28" s="293"/>
    </row>
    <row r="29" s="1" customFormat="1" ht="12.75" customHeight="1">
      <c r="B29" s="296"/>
      <c r="C29" s="297"/>
      <c r="D29" s="297"/>
      <c r="E29" s="297"/>
      <c r="F29" s="297"/>
      <c r="G29" s="297"/>
      <c r="H29" s="297"/>
      <c r="I29" s="297"/>
      <c r="J29" s="297"/>
      <c r="K29" s="293"/>
    </row>
    <row r="30" s="1" customFormat="1" ht="15" customHeight="1">
      <c r="B30" s="296"/>
      <c r="C30" s="297"/>
      <c r="D30" s="295" t="s">
        <v>1309</v>
      </c>
      <c r="E30" s="295"/>
      <c r="F30" s="295"/>
      <c r="G30" s="295"/>
      <c r="H30" s="295"/>
      <c r="I30" s="295"/>
      <c r="J30" s="295"/>
      <c r="K30" s="293"/>
    </row>
    <row r="31" s="1" customFormat="1" ht="15" customHeight="1">
      <c r="B31" s="296"/>
      <c r="C31" s="297"/>
      <c r="D31" s="295" t="s">
        <v>1310</v>
      </c>
      <c r="E31" s="295"/>
      <c r="F31" s="295"/>
      <c r="G31" s="295"/>
      <c r="H31" s="295"/>
      <c r="I31" s="295"/>
      <c r="J31" s="295"/>
      <c r="K31" s="293"/>
    </row>
    <row r="32" s="1" customFormat="1" ht="12.75" customHeight="1">
      <c r="B32" s="296"/>
      <c r="C32" s="297"/>
      <c r="D32" s="297"/>
      <c r="E32" s="297"/>
      <c r="F32" s="297"/>
      <c r="G32" s="297"/>
      <c r="H32" s="297"/>
      <c r="I32" s="297"/>
      <c r="J32" s="297"/>
      <c r="K32" s="293"/>
    </row>
    <row r="33" s="1" customFormat="1" ht="15" customHeight="1">
      <c r="B33" s="296"/>
      <c r="C33" s="297"/>
      <c r="D33" s="295" t="s">
        <v>1311</v>
      </c>
      <c r="E33" s="295"/>
      <c r="F33" s="295"/>
      <c r="G33" s="295"/>
      <c r="H33" s="295"/>
      <c r="I33" s="295"/>
      <c r="J33" s="295"/>
      <c r="K33" s="293"/>
    </row>
    <row r="34" s="1" customFormat="1" ht="15" customHeight="1">
      <c r="B34" s="296"/>
      <c r="C34" s="297"/>
      <c r="D34" s="295" t="s">
        <v>1312</v>
      </c>
      <c r="E34" s="295"/>
      <c r="F34" s="295"/>
      <c r="G34" s="295"/>
      <c r="H34" s="295"/>
      <c r="I34" s="295"/>
      <c r="J34" s="295"/>
      <c r="K34" s="293"/>
    </row>
    <row r="35" s="1" customFormat="1" ht="15" customHeight="1">
      <c r="B35" s="296"/>
      <c r="C35" s="297"/>
      <c r="D35" s="295" t="s">
        <v>1313</v>
      </c>
      <c r="E35" s="295"/>
      <c r="F35" s="295"/>
      <c r="G35" s="295"/>
      <c r="H35" s="295"/>
      <c r="I35" s="295"/>
      <c r="J35" s="295"/>
      <c r="K35" s="293"/>
    </row>
    <row r="36" s="1" customFormat="1" ht="15" customHeight="1">
      <c r="B36" s="296"/>
      <c r="C36" s="297"/>
      <c r="D36" s="295"/>
      <c r="E36" s="298" t="s">
        <v>113</v>
      </c>
      <c r="F36" s="295"/>
      <c r="G36" s="295" t="s">
        <v>1314</v>
      </c>
      <c r="H36" s="295"/>
      <c r="I36" s="295"/>
      <c r="J36" s="295"/>
      <c r="K36" s="293"/>
    </row>
    <row r="37" s="1" customFormat="1" ht="30.75" customHeight="1">
      <c r="B37" s="296"/>
      <c r="C37" s="297"/>
      <c r="D37" s="295"/>
      <c r="E37" s="298" t="s">
        <v>1315</v>
      </c>
      <c r="F37" s="295"/>
      <c r="G37" s="295" t="s">
        <v>1316</v>
      </c>
      <c r="H37" s="295"/>
      <c r="I37" s="295"/>
      <c r="J37" s="295"/>
      <c r="K37" s="293"/>
    </row>
    <row r="38" s="1" customFormat="1" ht="15" customHeight="1">
      <c r="B38" s="296"/>
      <c r="C38" s="297"/>
      <c r="D38" s="295"/>
      <c r="E38" s="298" t="s">
        <v>59</v>
      </c>
      <c r="F38" s="295"/>
      <c r="G38" s="295" t="s">
        <v>1317</v>
      </c>
      <c r="H38" s="295"/>
      <c r="I38" s="295"/>
      <c r="J38" s="295"/>
      <c r="K38" s="293"/>
    </row>
    <row r="39" s="1" customFormat="1" ht="15" customHeight="1">
      <c r="B39" s="296"/>
      <c r="C39" s="297"/>
      <c r="D39" s="295"/>
      <c r="E39" s="298" t="s">
        <v>60</v>
      </c>
      <c r="F39" s="295"/>
      <c r="G39" s="295" t="s">
        <v>1318</v>
      </c>
      <c r="H39" s="295"/>
      <c r="I39" s="295"/>
      <c r="J39" s="295"/>
      <c r="K39" s="293"/>
    </row>
    <row r="40" s="1" customFormat="1" ht="15" customHeight="1">
      <c r="B40" s="296"/>
      <c r="C40" s="297"/>
      <c r="D40" s="295"/>
      <c r="E40" s="298" t="s">
        <v>114</v>
      </c>
      <c r="F40" s="295"/>
      <c r="G40" s="295" t="s">
        <v>1319</v>
      </c>
      <c r="H40" s="295"/>
      <c r="I40" s="295"/>
      <c r="J40" s="295"/>
      <c r="K40" s="293"/>
    </row>
    <row r="41" s="1" customFormat="1" ht="15" customHeight="1">
      <c r="B41" s="296"/>
      <c r="C41" s="297"/>
      <c r="D41" s="295"/>
      <c r="E41" s="298" t="s">
        <v>115</v>
      </c>
      <c r="F41" s="295"/>
      <c r="G41" s="295" t="s">
        <v>1320</v>
      </c>
      <c r="H41" s="295"/>
      <c r="I41" s="295"/>
      <c r="J41" s="295"/>
      <c r="K41" s="293"/>
    </row>
    <row r="42" s="1" customFormat="1" ht="15" customHeight="1">
      <c r="B42" s="296"/>
      <c r="C42" s="297"/>
      <c r="D42" s="295"/>
      <c r="E42" s="298" t="s">
        <v>1321</v>
      </c>
      <c r="F42" s="295"/>
      <c r="G42" s="295" t="s">
        <v>1322</v>
      </c>
      <c r="H42" s="295"/>
      <c r="I42" s="295"/>
      <c r="J42" s="295"/>
      <c r="K42" s="293"/>
    </row>
    <row r="43" s="1" customFormat="1" ht="15" customHeight="1">
      <c r="B43" s="296"/>
      <c r="C43" s="297"/>
      <c r="D43" s="295"/>
      <c r="E43" s="298"/>
      <c r="F43" s="295"/>
      <c r="G43" s="295" t="s">
        <v>1323</v>
      </c>
      <c r="H43" s="295"/>
      <c r="I43" s="295"/>
      <c r="J43" s="295"/>
      <c r="K43" s="293"/>
    </row>
    <row r="44" s="1" customFormat="1" ht="15" customHeight="1">
      <c r="B44" s="296"/>
      <c r="C44" s="297"/>
      <c r="D44" s="295"/>
      <c r="E44" s="298" t="s">
        <v>1324</v>
      </c>
      <c r="F44" s="295"/>
      <c r="G44" s="295" t="s">
        <v>1325</v>
      </c>
      <c r="H44" s="295"/>
      <c r="I44" s="295"/>
      <c r="J44" s="295"/>
      <c r="K44" s="293"/>
    </row>
    <row r="45" s="1" customFormat="1" ht="15" customHeight="1">
      <c r="B45" s="296"/>
      <c r="C45" s="297"/>
      <c r="D45" s="295"/>
      <c r="E45" s="298" t="s">
        <v>117</v>
      </c>
      <c r="F45" s="295"/>
      <c r="G45" s="295" t="s">
        <v>1326</v>
      </c>
      <c r="H45" s="295"/>
      <c r="I45" s="295"/>
      <c r="J45" s="295"/>
      <c r="K45" s="293"/>
    </row>
    <row r="46" s="1" customFormat="1" ht="12.75" customHeight="1">
      <c r="B46" s="296"/>
      <c r="C46" s="297"/>
      <c r="D46" s="295"/>
      <c r="E46" s="295"/>
      <c r="F46" s="295"/>
      <c r="G46" s="295"/>
      <c r="H46" s="295"/>
      <c r="I46" s="295"/>
      <c r="J46" s="295"/>
      <c r="K46" s="293"/>
    </row>
    <row r="47" s="1" customFormat="1" ht="15" customHeight="1">
      <c r="B47" s="296"/>
      <c r="C47" s="297"/>
      <c r="D47" s="295" t="s">
        <v>1327</v>
      </c>
      <c r="E47" s="295"/>
      <c r="F47" s="295"/>
      <c r="G47" s="295"/>
      <c r="H47" s="295"/>
      <c r="I47" s="295"/>
      <c r="J47" s="295"/>
      <c r="K47" s="293"/>
    </row>
    <row r="48" s="1" customFormat="1" ht="15" customHeight="1">
      <c r="B48" s="296"/>
      <c r="C48" s="297"/>
      <c r="D48" s="297"/>
      <c r="E48" s="295" t="s">
        <v>1328</v>
      </c>
      <c r="F48" s="295"/>
      <c r="G48" s="295"/>
      <c r="H48" s="295"/>
      <c r="I48" s="295"/>
      <c r="J48" s="295"/>
      <c r="K48" s="293"/>
    </row>
    <row r="49" s="1" customFormat="1" ht="15" customHeight="1">
      <c r="B49" s="296"/>
      <c r="C49" s="297"/>
      <c r="D49" s="297"/>
      <c r="E49" s="295" t="s">
        <v>1329</v>
      </c>
      <c r="F49" s="295"/>
      <c r="G49" s="295"/>
      <c r="H49" s="295"/>
      <c r="I49" s="295"/>
      <c r="J49" s="295"/>
      <c r="K49" s="293"/>
    </row>
    <row r="50" s="1" customFormat="1" ht="15" customHeight="1">
      <c r="B50" s="296"/>
      <c r="C50" s="297"/>
      <c r="D50" s="297"/>
      <c r="E50" s="295" t="s">
        <v>1330</v>
      </c>
      <c r="F50" s="295"/>
      <c r="G50" s="295"/>
      <c r="H50" s="295"/>
      <c r="I50" s="295"/>
      <c r="J50" s="295"/>
      <c r="K50" s="293"/>
    </row>
    <row r="51" s="1" customFormat="1" ht="15" customHeight="1">
      <c r="B51" s="296"/>
      <c r="C51" s="297"/>
      <c r="D51" s="295" t="s">
        <v>1331</v>
      </c>
      <c r="E51" s="295"/>
      <c r="F51" s="295"/>
      <c r="G51" s="295"/>
      <c r="H51" s="295"/>
      <c r="I51" s="295"/>
      <c r="J51" s="295"/>
      <c r="K51" s="293"/>
    </row>
    <row r="52" s="1" customFormat="1" ht="25.5" customHeight="1">
      <c r="B52" s="291"/>
      <c r="C52" s="292" t="s">
        <v>1332</v>
      </c>
      <c r="D52" s="292"/>
      <c r="E52" s="292"/>
      <c r="F52" s="292"/>
      <c r="G52" s="292"/>
      <c r="H52" s="292"/>
      <c r="I52" s="292"/>
      <c r="J52" s="292"/>
      <c r="K52" s="293"/>
    </row>
    <row r="53" s="1" customFormat="1" ht="5.25" customHeight="1">
      <c r="B53" s="291"/>
      <c r="C53" s="294"/>
      <c r="D53" s="294"/>
      <c r="E53" s="294"/>
      <c r="F53" s="294"/>
      <c r="G53" s="294"/>
      <c r="H53" s="294"/>
      <c r="I53" s="294"/>
      <c r="J53" s="294"/>
      <c r="K53" s="293"/>
    </row>
    <row r="54" s="1" customFormat="1" ht="15" customHeight="1">
      <c r="B54" s="291"/>
      <c r="C54" s="295" t="s">
        <v>1333</v>
      </c>
      <c r="D54" s="295"/>
      <c r="E54" s="295"/>
      <c r="F54" s="295"/>
      <c r="G54" s="295"/>
      <c r="H54" s="295"/>
      <c r="I54" s="295"/>
      <c r="J54" s="295"/>
      <c r="K54" s="293"/>
    </row>
    <row r="55" s="1" customFormat="1" ht="15" customHeight="1">
      <c r="B55" s="291"/>
      <c r="C55" s="295" t="s">
        <v>1334</v>
      </c>
      <c r="D55" s="295"/>
      <c r="E55" s="295"/>
      <c r="F55" s="295"/>
      <c r="G55" s="295"/>
      <c r="H55" s="295"/>
      <c r="I55" s="295"/>
      <c r="J55" s="295"/>
      <c r="K55" s="293"/>
    </row>
    <row r="56" s="1" customFormat="1" ht="12.75" customHeight="1">
      <c r="B56" s="291"/>
      <c r="C56" s="295"/>
      <c r="D56" s="295"/>
      <c r="E56" s="295"/>
      <c r="F56" s="295"/>
      <c r="G56" s="295"/>
      <c r="H56" s="295"/>
      <c r="I56" s="295"/>
      <c r="J56" s="295"/>
      <c r="K56" s="293"/>
    </row>
    <row r="57" s="1" customFormat="1" ht="15" customHeight="1">
      <c r="B57" s="291"/>
      <c r="C57" s="295" t="s">
        <v>1335</v>
      </c>
      <c r="D57" s="295"/>
      <c r="E57" s="295"/>
      <c r="F57" s="295"/>
      <c r="G57" s="295"/>
      <c r="H57" s="295"/>
      <c r="I57" s="295"/>
      <c r="J57" s="295"/>
      <c r="K57" s="293"/>
    </row>
    <row r="58" s="1" customFormat="1" ht="15" customHeight="1">
      <c r="B58" s="291"/>
      <c r="C58" s="297"/>
      <c r="D58" s="295" t="s">
        <v>1336</v>
      </c>
      <c r="E58" s="295"/>
      <c r="F58" s="295"/>
      <c r="G58" s="295"/>
      <c r="H58" s="295"/>
      <c r="I58" s="295"/>
      <c r="J58" s="295"/>
      <c r="K58" s="293"/>
    </row>
    <row r="59" s="1" customFormat="1" ht="15" customHeight="1">
      <c r="B59" s="291"/>
      <c r="C59" s="297"/>
      <c r="D59" s="295" t="s">
        <v>1337</v>
      </c>
      <c r="E59" s="295"/>
      <c r="F59" s="295"/>
      <c r="G59" s="295"/>
      <c r="H59" s="295"/>
      <c r="I59" s="295"/>
      <c r="J59" s="295"/>
      <c r="K59" s="293"/>
    </row>
    <row r="60" s="1" customFormat="1" ht="15" customHeight="1">
      <c r="B60" s="291"/>
      <c r="C60" s="297"/>
      <c r="D60" s="295" t="s">
        <v>1338</v>
      </c>
      <c r="E60" s="295"/>
      <c r="F60" s="295"/>
      <c r="G60" s="295"/>
      <c r="H60" s="295"/>
      <c r="I60" s="295"/>
      <c r="J60" s="295"/>
      <c r="K60" s="293"/>
    </row>
    <row r="61" s="1" customFormat="1" ht="15" customHeight="1">
      <c r="B61" s="291"/>
      <c r="C61" s="297"/>
      <c r="D61" s="295" t="s">
        <v>1339</v>
      </c>
      <c r="E61" s="295"/>
      <c r="F61" s="295"/>
      <c r="G61" s="295"/>
      <c r="H61" s="295"/>
      <c r="I61" s="295"/>
      <c r="J61" s="295"/>
      <c r="K61" s="293"/>
    </row>
    <row r="62" s="1" customFormat="1" ht="15" customHeight="1">
      <c r="B62" s="291"/>
      <c r="C62" s="297"/>
      <c r="D62" s="300" t="s">
        <v>1340</v>
      </c>
      <c r="E62" s="300"/>
      <c r="F62" s="300"/>
      <c r="G62" s="300"/>
      <c r="H62" s="300"/>
      <c r="I62" s="300"/>
      <c r="J62" s="300"/>
      <c r="K62" s="293"/>
    </row>
    <row r="63" s="1" customFormat="1" ht="15" customHeight="1">
      <c r="B63" s="291"/>
      <c r="C63" s="297"/>
      <c r="D63" s="295" t="s">
        <v>1341</v>
      </c>
      <c r="E63" s="295"/>
      <c r="F63" s="295"/>
      <c r="G63" s="295"/>
      <c r="H63" s="295"/>
      <c r="I63" s="295"/>
      <c r="J63" s="295"/>
      <c r="K63" s="293"/>
    </row>
    <row r="64" s="1" customFormat="1" ht="12.75" customHeight="1">
      <c r="B64" s="291"/>
      <c r="C64" s="297"/>
      <c r="D64" s="297"/>
      <c r="E64" s="301"/>
      <c r="F64" s="297"/>
      <c r="G64" s="297"/>
      <c r="H64" s="297"/>
      <c r="I64" s="297"/>
      <c r="J64" s="297"/>
      <c r="K64" s="293"/>
    </row>
    <row r="65" s="1" customFormat="1" ht="15" customHeight="1">
      <c r="B65" s="291"/>
      <c r="C65" s="297"/>
      <c r="D65" s="295" t="s">
        <v>1342</v>
      </c>
      <c r="E65" s="295"/>
      <c r="F65" s="295"/>
      <c r="G65" s="295"/>
      <c r="H65" s="295"/>
      <c r="I65" s="295"/>
      <c r="J65" s="295"/>
      <c r="K65" s="293"/>
    </row>
    <row r="66" s="1" customFormat="1" ht="15" customHeight="1">
      <c r="B66" s="291"/>
      <c r="C66" s="297"/>
      <c r="D66" s="300" t="s">
        <v>1343</v>
      </c>
      <c r="E66" s="300"/>
      <c r="F66" s="300"/>
      <c r="G66" s="300"/>
      <c r="H66" s="300"/>
      <c r="I66" s="300"/>
      <c r="J66" s="300"/>
      <c r="K66" s="293"/>
    </row>
    <row r="67" s="1" customFormat="1" ht="15" customHeight="1">
      <c r="B67" s="291"/>
      <c r="C67" s="297"/>
      <c r="D67" s="295" t="s">
        <v>1344</v>
      </c>
      <c r="E67" s="295"/>
      <c r="F67" s="295"/>
      <c r="G67" s="295"/>
      <c r="H67" s="295"/>
      <c r="I67" s="295"/>
      <c r="J67" s="295"/>
      <c r="K67" s="293"/>
    </row>
    <row r="68" s="1" customFormat="1" ht="15" customHeight="1">
      <c r="B68" s="291"/>
      <c r="C68" s="297"/>
      <c r="D68" s="295" t="s">
        <v>1345</v>
      </c>
      <c r="E68" s="295"/>
      <c r="F68" s="295"/>
      <c r="G68" s="295"/>
      <c r="H68" s="295"/>
      <c r="I68" s="295"/>
      <c r="J68" s="295"/>
      <c r="K68" s="293"/>
    </row>
    <row r="69" s="1" customFormat="1" ht="15" customHeight="1">
      <c r="B69" s="291"/>
      <c r="C69" s="297"/>
      <c r="D69" s="295" t="s">
        <v>1346</v>
      </c>
      <c r="E69" s="295"/>
      <c r="F69" s="295"/>
      <c r="G69" s="295"/>
      <c r="H69" s="295"/>
      <c r="I69" s="295"/>
      <c r="J69" s="295"/>
      <c r="K69" s="293"/>
    </row>
    <row r="70" s="1" customFormat="1" ht="15" customHeight="1">
      <c r="B70" s="291"/>
      <c r="C70" s="297"/>
      <c r="D70" s="295" t="s">
        <v>1347</v>
      </c>
      <c r="E70" s="295"/>
      <c r="F70" s="295"/>
      <c r="G70" s="295"/>
      <c r="H70" s="295"/>
      <c r="I70" s="295"/>
      <c r="J70" s="295"/>
      <c r="K70" s="293"/>
    </row>
    <row r="71" s="1" customFormat="1" ht="12.75" customHeight="1">
      <c r="B71" s="302"/>
      <c r="C71" s="303"/>
      <c r="D71" s="303"/>
      <c r="E71" s="303"/>
      <c r="F71" s="303"/>
      <c r="G71" s="303"/>
      <c r="H71" s="303"/>
      <c r="I71" s="303"/>
      <c r="J71" s="303"/>
      <c r="K71" s="304"/>
    </row>
    <row r="72" s="1" customFormat="1" ht="18.75" customHeight="1">
      <c r="B72" s="305"/>
      <c r="C72" s="305"/>
      <c r="D72" s="305"/>
      <c r="E72" s="305"/>
      <c r="F72" s="305"/>
      <c r="G72" s="305"/>
      <c r="H72" s="305"/>
      <c r="I72" s="305"/>
      <c r="J72" s="305"/>
      <c r="K72" s="306"/>
    </row>
    <row r="73" s="1" customFormat="1" ht="18.75" customHeight="1">
      <c r="B73" s="306"/>
      <c r="C73" s="306"/>
      <c r="D73" s="306"/>
      <c r="E73" s="306"/>
      <c r="F73" s="306"/>
      <c r="G73" s="306"/>
      <c r="H73" s="306"/>
      <c r="I73" s="306"/>
      <c r="J73" s="306"/>
      <c r="K73" s="306"/>
    </row>
    <row r="74" s="1" customFormat="1" ht="7.5" customHeight="1">
      <c r="B74" s="307"/>
      <c r="C74" s="308"/>
      <c r="D74" s="308"/>
      <c r="E74" s="308"/>
      <c r="F74" s="308"/>
      <c r="G74" s="308"/>
      <c r="H74" s="308"/>
      <c r="I74" s="308"/>
      <c r="J74" s="308"/>
      <c r="K74" s="309"/>
    </row>
    <row r="75" s="1" customFormat="1" ht="45" customHeight="1">
      <c r="B75" s="310"/>
      <c r="C75" s="311" t="s">
        <v>1348</v>
      </c>
      <c r="D75" s="311"/>
      <c r="E75" s="311"/>
      <c r="F75" s="311"/>
      <c r="G75" s="311"/>
      <c r="H75" s="311"/>
      <c r="I75" s="311"/>
      <c r="J75" s="311"/>
      <c r="K75" s="312"/>
    </row>
    <row r="76" s="1" customFormat="1" ht="17.25" customHeight="1">
      <c r="B76" s="310"/>
      <c r="C76" s="313" t="s">
        <v>1349</v>
      </c>
      <c r="D76" s="313"/>
      <c r="E76" s="313"/>
      <c r="F76" s="313" t="s">
        <v>1350</v>
      </c>
      <c r="G76" s="314"/>
      <c r="H76" s="313" t="s">
        <v>60</v>
      </c>
      <c r="I76" s="313" t="s">
        <v>63</v>
      </c>
      <c r="J76" s="313" t="s">
        <v>1351</v>
      </c>
      <c r="K76" s="312"/>
    </row>
    <row r="77" s="1" customFormat="1" ht="17.25" customHeight="1">
      <c r="B77" s="310"/>
      <c r="C77" s="315" t="s">
        <v>1352</v>
      </c>
      <c r="D77" s="315"/>
      <c r="E77" s="315"/>
      <c r="F77" s="316" t="s">
        <v>1353</v>
      </c>
      <c r="G77" s="317"/>
      <c r="H77" s="315"/>
      <c r="I77" s="315"/>
      <c r="J77" s="315" t="s">
        <v>1354</v>
      </c>
      <c r="K77" s="312"/>
    </row>
    <row r="78" s="1" customFormat="1" ht="5.25" customHeight="1">
      <c r="B78" s="310"/>
      <c r="C78" s="318"/>
      <c r="D78" s="318"/>
      <c r="E78" s="318"/>
      <c r="F78" s="318"/>
      <c r="G78" s="319"/>
      <c r="H78" s="318"/>
      <c r="I78" s="318"/>
      <c r="J78" s="318"/>
      <c r="K78" s="312"/>
    </row>
    <row r="79" s="1" customFormat="1" ht="15" customHeight="1">
      <c r="B79" s="310"/>
      <c r="C79" s="298" t="s">
        <v>59</v>
      </c>
      <c r="D79" s="318"/>
      <c r="E79" s="318"/>
      <c r="F79" s="320" t="s">
        <v>1355</v>
      </c>
      <c r="G79" s="319"/>
      <c r="H79" s="298" t="s">
        <v>1356</v>
      </c>
      <c r="I79" s="298" t="s">
        <v>1357</v>
      </c>
      <c r="J79" s="298">
        <v>20</v>
      </c>
      <c r="K79" s="312"/>
    </row>
    <row r="80" s="1" customFormat="1" ht="15" customHeight="1">
      <c r="B80" s="310"/>
      <c r="C80" s="298" t="s">
        <v>1358</v>
      </c>
      <c r="D80" s="298"/>
      <c r="E80" s="298"/>
      <c r="F80" s="320" t="s">
        <v>1355</v>
      </c>
      <c r="G80" s="319"/>
      <c r="H80" s="298" t="s">
        <v>1359</v>
      </c>
      <c r="I80" s="298" t="s">
        <v>1357</v>
      </c>
      <c r="J80" s="298">
        <v>120</v>
      </c>
      <c r="K80" s="312"/>
    </row>
    <row r="81" s="1" customFormat="1" ht="15" customHeight="1">
      <c r="B81" s="321"/>
      <c r="C81" s="298" t="s">
        <v>1360</v>
      </c>
      <c r="D81" s="298"/>
      <c r="E81" s="298"/>
      <c r="F81" s="320" t="s">
        <v>1361</v>
      </c>
      <c r="G81" s="319"/>
      <c r="H81" s="298" t="s">
        <v>1362</v>
      </c>
      <c r="I81" s="298" t="s">
        <v>1357</v>
      </c>
      <c r="J81" s="298">
        <v>50</v>
      </c>
      <c r="K81" s="312"/>
    </row>
    <row r="82" s="1" customFormat="1" ht="15" customHeight="1">
      <c r="B82" s="321"/>
      <c r="C82" s="298" t="s">
        <v>1363</v>
      </c>
      <c r="D82" s="298"/>
      <c r="E82" s="298"/>
      <c r="F82" s="320" t="s">
        <v>1355</v>
      </c>
      <c r="G82" s="319"/>
      <c r="H82" s="298" t="s">
        <v>1364</v>
      </c>
      <c r="I82" s="298" t="s">
        <v>1365</v>
      </c>
      <c r="J82" s="298"/>
      <c r="K82" s="312"/>
    </row>
    <row r="83" s="1" customFormat="1" ht="15" customHeight="1">
      <c r="B83" s="321"/>
      <c r="C83" s="322" t="s">
        <v>1366</v>
      </c>
      <c r="D83" s="322"/>
      <c r="E83" s="322"/>
      <c r="F83" s="323" t="s">
        <v>1361</v>
      </c>
      <c r="G83" s="322"/>
      <c r="H83" s="322" t="s">
        <v>1367</v>
      </c>
      <c r="I83" s="322" t="s">
        <v>1357</v>
      </c>
      <c r="J83" s="322">
        <v>15</v>
      </c>
      <c r="K83" s="312"/>
    </row>
    <row r="84" s="1" customFormat="1" ht="15" customHeight="1">
      <c r="B84" s="321"/>
      <c r="C84" s="322" t="s">
        <v>1368</v>
      </c>
      <c r="D84" s="322"/>
      <c r="E84" s="322"/>
      <c r="F84" s="323" t="s">
        <v>1361</v>
      </c>
      <c r="G84" s="322"/>
      <c r="H84" s="322" t="s">
        <v>1369</v>
      </c>
      <c r="I84" s="322" t="s">
        <v>1357</v>
      </c>
      <c r="J84" s="322">
        <v>15</v>
      </c>
      <c r="K84" s="312"/>
    </row>
    <row r="85" s="1" customFormat="1" ht="15" customHeight="1">
      <c r="B85" s="321"/>
      <c r="C85" s="322" t="s">
        <v>1370</v>
      </c>
      <c r="D85" s="322"/>
      <c r="E85" s="322"/>
      <c r="F85" s="323" t="s">
        <v>1361</v>
      </c>
      <c r="G85" s="322"/>
      <c r="H85" s="322" t="s">
        <v>1371</v>
      </c>
      <c r="I85" s="322" t="s">
        <v>1357</v>
      </c>
      <c r="J85" s="322">
        <v>20</v>
      </c>
      <c r="K85" s="312"/>
    </row>
    <row r="86" s="1" customFormat="1" ht="15" customHeight="1">
      <c r="B86" s="321"/>
      <c r="C86" s="322" t="s">
        <v>1372</v>
      </c>
      <c r="D86" s="322"/>
      <c r="E86" s="322"/>
      <c r="F86" s="323" t="s">
        <v>1361</v>
      </c>
      <c r="G86" s="322"/>
      <c r="H86" s="322" t="s">
        <v>1373</v>
      </c>
      <c r="I86" s="322" t="s">
        <v>1357</v>
      </c>
      <c r="J86" s="322">
        <v>20</v>
      </c>
      <c r="K86" s="312"/>
    </row>
    <row r="87" s="1" customFormat="1" ht="15" customHeight="1">
      <c r="B87" s="321"/>
      <c r="C87" s="298" t="s">
        <v>1374</v>
      </c>
      <c r="D87" s="298"/>
      <c r="E87" s="298"/>
      <c r="F87" s="320" t="s">
        <v>1361</v>
      </c>
      <c r="G87" s="319"/>
      <c r="H87" s="298" t="s">
        <v>1375</v>
      </c>
      <c r="I87" s="298" t="s">
        <v>1357</v>
      </c>
      <c r="J87" s="298">
        <v>50</v>
      </c>
      <c r="K87" s="312"/>
    </row>
    <row r="88" s="1" customFormat="1" ht="15" customHeight="1">
      <c r="B88" s="321"/>
      <c r="C88" s="298" t="s">
        <v>1376</v>
      </c>
      <c r="D88" s="298"/>
      <c r="E88" s="298"/>
      <c r="F88" s="320" t="s">
        <v>1361</v>
      </c>
      <c r="G88" s="319"/>
      <c r="H88" s="298" t="s">
        <v>1377</v>
      </c>
      <c r="I88" s="298" t="s">
        <v>1357</v>
      </c>
      <c r="J88" s="298">
        <v>20</v>
      </c>
      <c r="K88" s="312"/>
    </row>
    <row r="89" s="1" customFormat="1" ht="15" customHeight="1">
      <c r="B89" s="321"/>
      <c r="C89" s="298" t="s">
        <v>1378</v>
      </c>
      <c r="D89" s="298"/>
      <c r="E89" s="298"/>
      <c r="F89" s="320" t="s">
        <v>1361</v>
      </c>
      <c r="G89" s="319"/>
      <c r="H89" s="298" t="s">
        <v>1379</v>
      </c>
      <c r="I89" s="298" t="s">
        <v>1357</v>
      </c>
      <c r="J89" s="298">
        <v>20</v>
      </c>
      <c r="K89" s="312"/>
    </row>
    <row r="90" s="1" customFormat="1" ht="15" customHeight="1">
      <c r="B90" s="321"/>
      <c r="C90" s="298" t="s">
        <v>1380</v>
      </c>
      <c r="D90" s="298"/>
      <c r="E90" s="298"/>
      <c r="F90" s="320" t="s">
        <v>1361</v>
      </c>
      <c r="G90" s="319"/>
      <c r="H90" s="298" t="s">
        <v>1381</v>
      </c>
      <c r="I90" s="298" t="s">
        <v>1357</v>
      </c>
      <c r="J90" s="298">
        <v>50</v>
      </c>
      <c r="K90" s="312"/>
    </row>
    <row r="91" s="1" customFormat="1" ht="15" customHeight="1">
      <c r="B91" s="321"/>
      <c r="C91" s="298" t="s">
        <v>1382</v>
      </c>
      <c r="D91" s="298"/>
      <c r="E91" s="298"/>
      <c r="F91" s="320" t="s">
        <v>1361</v>
      </c>
      <c r="G91" s="319"/>
      <c r="H91" s="298" t="s">
        <v>1382</v>
      </c>
      <c r="I91" s="298" t="s">
        <v>1357</v>
      </c>
      <c r="J91" s="298">
        <v>50</v>
      </c>
      <c r="K91" s="312"/>
    </row>
    <row r="92" s="1" customFormat="1" ht="15" customHeight="1">
      <c r="B92" s="321"/>
      <c r="C92" s="298" t="s">
        <v>1383</v>
      </c>
      <c r="D92" s="298"/>
      <c r="E92" s="298"/>
      <c r="F92" s="320" t="s">
        <v>1361</v>
      </c>
      <c r="G92" s="319"/>
      <c r="H92" s="298" t="s">
        <v>1384</v>
      </c>
      <c r="I92" s="298" t="s">
        <v>1357</v>
      </c>
      <c r="J92" s="298">
        <v>255</v>
      </c>
      <c r="K92" s="312"/>
    </row>
    <row r="93" s="1" customFormat="1" ht="15" customHeight="1">
      <c r="B93" s="321"/>
      <c r="C93" s="298" t="s">
        <v>1385</v>
      </c>
      <c r="D93" s="298"/>
      <c r="E93" s="298"/>
      <c r="F93" s="320" t="s">
        <v>1355</v>
      </c>
      <c r="G93" s="319"/>
      <c r="H93" s="298" t="s">
        <v>1386</v>
      </c>
      <c r="I93" s="298" t="s">
        <v>1387</v>
      </c>
      <c r="J93" s="298"/>
      <c r="K93" s="312"/>
    </row>
    <row r="94" s="1" customFormat="1" ht="15" customHeight="1">
      <c r="B94" s="321"/>
      <c r="C94" s="298" t="s">
        <v>1388</v>
      </c>
      <c r="D94" s="298"/>
      <c r="E94" s="298"/>
      <c r="F94" s="320" t="s">
        <v>1355</v>
      </c>
      <c r="G94" s="319"/>
      <c r="H94" s="298" t="s">
        <v>1389</v>
      </c>
      <c r="I94" s="298" t="s">
        <v>1390</v>
      </c>
      <c r="J94" s="298"/>
      <c r="K94" s="312"/>
    </row>
    <row r="95" s="1" customFormat="1" ht="15" customHeight="1">
      <c r="B95" s="321"/>
      <c r="C95" s="298" t="s">
        <v>1391</v>
      </c>
      <c r="D95" s="298"/>
      <c r="E95" s="298"/>
      <c r="F95" s="320" t="s">
        <v>1355</v>
      </c>
      <c r="G95" s="319"/>
      <c r="H95" s="298" t="s">
        <v>1391</v>
      </c>
      <c r="I95" s="298" t="s">
        <v>1390</v>
      </c>
      <c r="J95" s="298"/>
      <c r="K95" s="312"/>
    </row>
    <row r="96" s="1" customFormat="1" ht="15" customHeight="1">
      <c r="B96" s="321"/>
      <c r="C96" s="298" t="s">
        <v>44</v>
      </c>
      <c r="D96" s="298"/>
      <c r="E96" s="298"/>
      <c r="F96" s="320" t="s">
        <v>1355</v>
      </c>
      <c r="G96" s="319"/>
      <c r="H96" s="298" t="s">
        <v>1392</v>
      </c>
      <c r="I96" s="298" t="s">
        <v>1390</v>
      </c>
      <c r="J96" s="298"/>
      <c r="K96" s="312"/>
    </row>
    <row r="97" s="1" customFormat="1" ht="15" customHeight="1">
      <c r="B97" s="321"/>
      <c r="C97" s="298" t="s">
        <v>54</v>
      </c>
      <c r="D97" s="298"/>
      <c r="E97" s="298"/>
      <c r="F97" s="320" t="s">
        <v>1355</v>
      </c>
      <c r="G97" s="319"/>
      <c r="H97" s="298" t="s">
        <v>1393</v>
      </c>
      <c r="I97" s="298" t="s">
        <v>1390</v>
      </c>
      <c r="J97" s="298"/>
      <c r="K97" s="312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6"/>
      <c r="C100" s="306"/>
      <c r="D100" s="306"/>
      <c r="E100" s="306"/>
      <c r="F100" s="306"/>
      <c r="G100" s="306"/>
      <c r="H100" s="306"/>
      <c r="I100" s="306"/>
      <c r="J100" s="306"/>
      <c r="K100" s="306"/>
    </row>
    <row r="101" s="1" customFormat="1" ht="7.5" customHeight="1">
      <c r="B101" s="307"/>
      <c r="C101" s="308"/>
      <c r="D101" s="308"/>
      <c r="E101" s="308"/>
      <c r="F101" s="308"/>
      <c r="G101" s="308"/>
      <c r="H101" s="308"/>
      <c r="I101" s="308"/>
      <c r="J101" s="308"/>
      <c r="K101" s="309"/>
    </row>
    <row r="102" s="1" customFormat="1" ht="45" customHeight="1">
      <c r="B102" s="310"/>
      <c r="C102" s="311" t="s">
        <v>1394</v>
      </c>
      <c r="D102" s="311"/>
      <c r="E102" s="311"/>
      <c r="F102" s="311"/>
      <c r="G102" s="311"/>
      <c r="H102" s="311"/>
      <c r="I102" s="311"/>
      <c r="J102" s="311"/>
      <c r="K102" s="312"/>
    </row>
    <row r="103" s="1" customFormat="1" ht="17.25" customHeight="1">
      <c r="B103" s="310"/>
      <c r="C103" s="313" t="s">
        <v>1349</v>
      </c>
      <c r="D103" s="313"/>
      <c r="E103" s="313"/>
      <c r="F103" s="313" t="s">
        <v>1350</v>
      </c>
      <c r="G103" s="314"/>
      <c r="H103" s="313" t="s">
        <v>60</v>
      </c>
      <c r="I103" s="313" t="s">
        <v>63</v>
      </c>
      <c r="J103" s="313" t="s">
        <v>1351</v>
      </c>
      <c r="K103" s="312"/>
    </row>
    <row r="104" s="1" customFormat="1" ht="17.25" customHeight="1">
      <c r="B104" s="310"/>
      <c r="C104" s="315" t="s">
        <v>1352</v>
      </c>
      <c r="D104" s="315"/>
      <c r="E104" s="315"/>
      <c r="F104" s="316" t="s">
        <v>1353</v>
      </c>
      <c r="G104" s="317"/>
      <c r="H104" s="315"/>
      <c r="I104" s="315"/>
      <c r="J104" s="315" t="s">
        <v>1354</v>
      </c>
      <c r="K104" s="312"/>
    </row>
    <row r="105" s="1" customFormat="1" ht="5.25" customHeight="1">
      <c r="B105" s="310"/>
      <c r="C105" s="313"/>
      <c r="D105" s="313"/>
      <c r="E105" s="313"/>
      <c r="F105" s="313"/>
      <c r="G105" s="329"/>
      <c r="H105" s="313"/>
      <c r="I105" s="313"/>
      <c r="J105" s="313"/>
      <c r="K105" s="312"/>
    </row>
    <row r="106" s="1" customFormat="1" ht="15" customHeight="1">
      <c r="B106" s="310"/>
      <c r="C106" s="298" t="s">
        <v>59</v>
      </c>
      <c r="D106" s="318"/>
      <c r="E106" s="318"/>
      <c r="F106" s="320" t="s">
        <v>1355</v>
      </c>
      <c r="G106" s="329"/>
      <c r="H106" s="298" t="s">
        <v>1395</v>
      </c>
      <c r="I106" s="298" t="s">
        <v>1357</v>
      </c>
      <c r="J106" s="298">
        <v>20</v>
      </c>
      <c r="K106" s="312"/>
    </row>
    <row r="107" s="1" customFormat="1" ht="15" customHeight="1">
      <c r="B107" s="310"/>
      <c r="C107" s="298" t="s">
        <v>1358</v>
      </c>
      <c r="D107" s="298"/>
      <c r="E107" s="298"/>
      <c r="F107" s="320" t="s">
        <v>1355</v>
      </c>
      <c r="G107" s="298"/>
      <c r="H107" s="298" t="s">
        <v>1395</v>
      </c>
      <c r="I107" s="298" t="s">
        <v>1357</v>
      </c>
      <c r="J107" s="298">
        <v>120</v>
      </c>
      <c r="K107" s="312"/>
    </row>
    <row r="108" s="1" customFormat="1" ht="15" customHeight="1">
      <c r="B108" s="321"/>
      <c r="C108" s="298" t="s">
        <v>1360</v>
      </c>
      <c r="D108" s="298"/>
      <c r="E108" s="298"/>
      <c r="F108" s="320" t="s">
        <v>1361</v>
      </c>
      <c r="G108" s="298"/>
      <c r="H108" s="298" t="s">
        <v>1395</v>
      </c>
      <c r="I108" s="298" t="s">
        <v>1357</v>
      </c>
      <c r="J108" s="298">
        <v>50</v>
      </c>
      <c r="K108" s="312"/>
    </row>
    <row r="109" s="1" customFormat="1" ht="15" customHeight="1">
      <c r="B109" s="321"/>
      <c r="C109" s="298" t="s">
        <v>1363</v>
      </c>
      <c r="D109" s="298"/>
      <c r="E109" s="298"/>
      <c r="F109" s="320" t="s">
        <v>1355</v>
      </c>
      <c r="G109" s="298"/>
      <c r="H109" s="298" t="s">
        <v>1395</v>
      </c>
      <c r="I109" s="298" t="s">
        <v>1365</v>
      </c>
      <c r="J109" s="298"/>
      <c r="K109" s="312"/>
    </row>
    <row r="110" s="1" customFormat="1" ht="15" customHeight="1">
      <c r="B110" s="321"/>
      <c r="C110" s="298" t="s">
        <v>1374</v>
      </c>
      <c r="D110" s="298"/>
      <c r="E110" s="298"/>
      <c r="F110" s="320" t="s">
        <v>1361</v>
      </c>
      <c r="G110" s="298"/>
      <c r="H110" s="298" t="s">
        <v>1395</v>
      </c>
      <c r="I110" s="298" t="s">
        <v>1357</v>
      </c>
      <c r="J110" s="298">
        <v>50</v>
      </c>
      <c r="K110" s="312"/>
    </row>
    <row r="111" s="1" customFormat="1" ht="15" customHeight="1">
      <c r="B111" s="321"/>
      <c r="C111" s="298" t="s">
        <v>1382</v>
      </c>
      <c r="D111" s="298"/>
      <c r="E111" s="298"/>
      <c r="F111" s="320" t="s">
        <v>1361</v>
      </c>
      <c r="G111" s="298"/>
      <c r="H111" s="298" t="s">
        <v>1395</v>
      </c>
      <c r="I111" s="298" t="s">
        <v>1357</v>
      </c>
      <c r="J111" s="298">
        <v>50</v>
      </c>
      <c r="K111" s="312"/>
    </row>
    <row r="112" s="1" customFormat="1" ht="15" customHeight="1">
      <c r="B112" s="321"/>
      <c r="C112" s="298" t="s">
        <v>1380</v>
      </c>
      <c r="D112" s="298"/>
      <c r="E112" s="298"/>
      <c r="F112" s="320" t="s">
        <v>1361</v>
      </c>
      <c r="G112" s="298"/>
      <c r="H112" s="298" t="s">
        <v>1395</v>
      </c>
      <c r="I112" s="298" t="s">
        <v>1357</v>
      </c>
      <c r="J112" s="298">
        <v>50</v>
      </c>
      <c r="K112" s="312"/>
    </row>
    <row r="113" s="1" customFormat="1" ht="15" customHeight="1">
      <c r="B113" s="321"/>
      <c r="C113" s="298" t="s">
        <v>59</v>
      </c>
      <c r="D113" s="298"/>
      <c r="E113" s="298"/>
      <c r="F113" s="320" t="s">
        <v>1355</v>
      </c>
      <c r="G113" s="298"/>
      <c r="H113" s="298" t="s">
        <v>1396</v>
      </c>
      <c r="I113" s="298" t="s">
        <v>1357</v>
      </c>
      <c r="J113" s="298">
        <v>20</v>
      </c>
      <c r="K113" s="312"/>
    </row>
    <row r="114" s="1" customFormat="1" ht="15" customHeight="1">
      <c r="B114" s="321"/>
      <c r="C114" s="298" t="s">
        <v>1397</v>
      </c>
      <c r="D114" s="298"/>
      <c r="E114" s="298"/>
      <c r="F114" s="320" t="s">
        <v>1355</v>
      </c>
      <c r="G114" s="298"/>
      <c r="H114" s="298" t="s">
        <v>1398</v>
      </c>
      <c r="I114" s="298" t="s">
        <v>1357</v>
      </c>
      <c r="J114" s="298">
        <v>120</v>
      </c>
      <c r="K114" s="312"/>
    </row>
    <row r="115" s="1" customFormat="1" ht="15" customHeight="1">
      <c r="B115" s="321"/>
      <c r="C115" s="298" t="s">
        <v>44</v>
      </c>
      <c r="D115" s="298"/>
      <c r="E115" s="298"/>
      <c r="F115" s="320" t="s">
        <v>1355</v>
      </c>
      <c r="G115" s="298"/>
      <c r="H115" s="298" t="s">
        <v>1399</v>
      </c>
      <c r="I115" s="298" t="s">
        <v>1390</v>
      </c>
      <c r="J115" s="298"/>
      <c r="K115" s="312"/>
    </row>
    <row r="116" s="1" customFormat="1" ht="15" customHeight="1">
      <c r="B116" s="321"/>
      <c r="C116" s="298" t="s">
        <v>54</v>
      </c>
      <c r="D116" s="298"/>
      <c r="E116" s="298"/>
      <c r="F116" s="320" t="s">
        <v>1355</v>
      </c>
      <c r="G116" s="298"/>
      <c r="H116" s="298" t="s">
        <v>1400</v>
      </c>
      <c r="I116" s="298" t="s">
        <v>1390</v>
      </c>
      <c r="J116" s="298"/>
      <c r="K116" s="312"/>
    </row>
    <row r="117" s="1" customFormat="1" ht="15" customHeight="1">
      <c r="B117" s="321"/>
      <c r="C117" s="298" t="s">
        <v>63</v>
      </c>
      <c r="D117" s="298"/>
      <c r="E117" s="298"/>
      <c r="F117" s="320" t="s">
        <v>1355</v>
      </c>
      <c r="G117" s="298"/>
      <c r="H117" s="298" t="s">
        <v>1401</v>
      </c>
      <c r="I117" s="298" t="s">
        <v>1402</v>
      </c>
      <c r="J117" s="298"/>
      <c r="K117" s="312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295"/>
      <c r="D119" s="295"/>
      <c r="E119" s="295"/>
      <c r="F119" s="332"/>
      <c r="G119" s="295"/>
      <c r="H119" s="295"/>
      <c r="I119" s="295"/>
      <c r="J119" s="295"/>
      <c r="K119" s="331"/>
    </row>
    <row r="120" s="1" customFormat="1" ht="18.75" customHeight="1">
      <c r="B120" s="306"/>
      <c r="C120" s="306"/>
      <c r="D120" s="306"/>
      <c r="E120" s="306"/>
      <c r="F120" s="306"/>
      <c r="G120" s="306"/>
      <c r="H120" s="306"/>
      <c r="I120" s="306"/>
      <c r="J120" s="306"/>
      <c r="K120" s="306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9" t="s">
        <v>1403</v>
      </c>
      <c r="D122" s="289"/>
      <c r="E122" s="289"/>
      <c r="F122" s="289"/>
      <c r="G122" s="289"/>
      <c r="H122" s="289"/>
      <c r="I122" s="289"/>
      <c r="J122" s="289"/>
      <c r="K122" s="337"/>
    </row>
    <row r="123" s="1" customFormat="1" ht="17.25" customHeight="1">
      <c r="B123" s="338"/>
      <c r="C123" s="313" t="s">
        <v>1349</v>
      </c>
      <c r="D123" s="313"/>
      <c r="E123" s="313"/>
      <c r="F123" s="313" t="s">
        <v>1350</v>
      </c>
      <c r="G123" s="314"/>
      <c r="H123" s="313" t="s">
        <v>60</v>
      </c>
      <c r="I123" s="313" t="s">
        <v>63</v>
      </c>
      <c r="J123" s="313" t="s">
        <v>1351</v>
      </c>
      <c r="K123" s="339"/>
    </row>
    <row r="124" s="1" customFormat="1" ht="17.25" customHeight="1">
      <c r="B124" s="338"/>
      <c r="C124" s="315" t="s">
        <v>1352</v>
      </c>
      <c r="D124" s="315"/>
      <c r="E124" s="315"/>
      <c r="F124" s="316" t="s">
        <v>1353</v>
      </c>
      <c r="G124" s="317"/>
      <c r="H124" s="315"/>
      <c r="I124" s="315"/>
      <c r="J124" s="315" t="s">
        <v>1354</v>
      </c>
      <c r="K124" s="339"/>
    </row>
    <row r="125" s="1" customFormat="1" ht="5.25" customHeight="1">
      <c r="B125" s="340"/>
      <c r="C125" s="318"/>
      <c r="D125" s="318"/>
      <c r="E125" s="318"/>
      <c r="F125" s="318"/>
      <c r="G125" s="298"/>
      <c r="H125" s="318"/>
      <c r="I125" s="318"/>
      <c r="J125" s="318"/>
      <c r="K125" s="341"/>
    </row>
    <row r="126" s="1" customFormat="1" ht="15" customHeight="1">
      <c r="B126" s="340"/>
      <c r="C126" s="298" t="s">
        <v>1358</v>
      </c>
      <c r="D126" s="318"/>
      <c r="E126" s="318"/>
      <c r="F126" s="320" t="s">
        <v>1355</v>
      </c>
      <c r="G126" s="298"/>
      <c r="H126" s="298" t="s">
        <v>1395</v>
      </c>
      <c r="I126" s="298" t="s">
        <v>1357</v>
      </c>
      <c r="J126" s="298">
        <v>120</v>
      </c>
      <c r="K126" s="342"/>
    </row>
    <row r="127" s="1" customFormat="1" ht="15" customHeight="1">
      <c r="B127" s="340"/>
      <c r="C127" s="298" t="s">
        <v>1404</v>
      </c>
      <c r="D127" s="298"/>
      <c r="E127" s="298"/>
      <c r="F127" s="320" t="s">
        <v>1355</v>
      </c>
      <c r="G127" s="298"/>
      <c r="H127" s="298" t="s">
        <v>1405</v>
      </c>
      <c r="I127" s="298" t="s">
        <v>1357</v>
      </c>
      <c r="J127" s="298" t="s">
        <v>1406</v>
      </c>
      <c r="K127" s="342"/>
    </row>
    <row r="128" s="1" customFormat="1" ht="15" customHeight="1">
      <c r="B128" s="340"/>
      <c r="C128" s="298" t="s">
        <v>1303</v>
      </c>
      <c r="D128" s="298"/>
      <c r="E128" s="298"/>
      <c r="F128" s="320" t="s">
        <v>1355</v>
      </c>
      <c r="G128" s="298"/>
      <c r="H128" s="298" t="s">
        <v>1407</v>
      </c>
      <c r="I128" s="298" t="s">
        <v>1357</v>
      </c>
      <c r="J128" s="298" t="s">
        <v>1406</v>
      </c>
      <c r="K128" s="342"/>
    </row>
    <row r="129" s="1" customFormat="1" ht="15" customHeight="1">
      <c r="B129" s="340"/>
      <c r="C129" s="298" t="s">
        <v>1366</v>
      </c>
      <c r="D129" s="298"/>
      <c r="E129" s="298"/>
      <c r="F129" s="320" t="s">
        <v>1361</v>
      </c>
      <c r="G129" s="298"/>
      <c r="H129" s="298" t="s">
        <v>1367</v>
      </c>
      <c r="I129" s="298" t="s">
        <v>1357</v>
      </c>
      <c r="J129" s="298">
        <v>15</v>
      </c>
      <c r="K129" s="342"/>
    </row>
    <row r="130" s="1" customFormat="1" ht="15" customHeight="1">
      <c r="B130" s="340"/>
      <c r="C130" s="322" t="s">
        <v>1368</v>
      </c>
      <c r="D130" s="322"/>
      <c r="E130" s="322"/>
      <c r="F130" s="323" t="s">
        <v>1361</v>
      </c>
      <c r="G130" s="322"/>
      <c r="H130" s="322" t="s">
        <v>1369</v>
      </c>
      <c r="I130" s="322" t="s">
        <v>1357</v>
      </c>
      <c r="J130" s="322">
        <v>15</v>
      </c>
      <c r="K130" s="342"/>
    </row>
    <row r="131" s="1" customFormat="1" ht="15" customHeight="1">
      <c r="B131" s="340"/>
      <c r="C131" s="322" t="s">
        <v>1370</v>
      </c>
      <c r="D131" s="322"/>
      <c r="E131" s="322"/>
      <c r="F131" s="323" t="s">
        <v>1361</v>
      </c>
      <c r="G131" s="322"/>
      <c r="H131" s="322" t="s">
        <v>1371</v>
      </c>
      <c r="I131" s="322" t="s">
        <v>1357</v>
      </c>
      <c r="J131" s="322">
        <v>20</v>
      </c>
      <c r="K131" s="342"/>
    </row>
    <row r="132" s="1" customFormat="1" ht="15" customHeight="1">
      <c r="B132" s="340"/>
      <c r="C132" s="322" t="s">
        <v>1372</v>
      </c>
      <c r="D132" s="322"/>
      <c r="E132" s="322"/>
      <c r="F132" s="323" t="s">
        <v>1361</v>
      </c>
      <c r="G132" s="322"/>
      <c r="H132" s="322" t="s">
        <v>1373</v>
      </c>
      <c r="I132" s="322" t="s">
        <v>1357</v>
      </c>
      <c r="J132" s="322">
        <v>20</v>
      </c>
      <c r="K132" s="342"/>
    </row>
    <row r="133" s="1" customFormat="1" ht="15" customHeight="1">
      <c r="B133" s="340"/>
      <c r="C133" s="298" t="s">
        <v>1360</v>
      </c>
      <c r="D133" s="298"/>
      <c r="E133" s="298"/>
      <c r="F133" s="320" t="s">
        <v>1361</v>
      </c>
      <c r="G133" s="298"/>
      <c r="H133" s="298" t="s">
        <v>1395</v>
      </c>
      <c r="I133" s="298" t="s">
        <v>1357</v>
      </c>
      <c r="J133" s="298">
        <v>50</v>
      </c>
      <c r="K133" s="342"/>
    </row>
    <row r="134" s="1" customFormat="1" ht="15" customHeight="1">
      <c r="B134" s="340"/>
      <c r="C134" s="298" t="s">
        <v>1374</v>
      </c>
      <c r="D134" s="298"/>
      <c r="E134" s="298"/>
      <c r="F134" s="320" t="s">
        <v>1361</v>
      </c>
      <c r="G134" s="298"/>
      <c r="H134" s="298" t="s">
        <v>1395</v>
      </c>
      <c r="I134" s="298" t="s">
        <v>1357</v>
      </c>
      <c r="J134" s="298">
        <v>50</v>
      </c>
      <c r="K134" s="342"/>
    </row>
    <row r="135" s="1" customFormat="1" ht="15" customHeight="1">
      <c r="B135" s="340"/>
      <c r="C135" s="298" t="s">
        <v>1380</v>
      </c>
      <c r="D135" s="298"/>
      <c r="E135" s="298"/>
      <c r="F135" s="320" t="s">
        <v>1361</v>
      </c>
      <c r="G135" s="298"/>
      <c r="H135" s="298" t="s">
        <v>1395</v>
      </c>
      <c r="I135" s="298" t="s">
        <v>1357</v>
      </c>
      <c r="J135" s="298">
        <v>50</v>
      </c>
      <c r="K135" s="342"/>
    </row>
    <row r="136" s="1" customFormat="1" ht="15" customHeight="1">
      <c r="B136" s="340"/>
      <c r="C136" s="298" t="s">
        <v>1382</v>
      </c>
      <c r="D136" s="298"/>
      <c r="E136" s="298"/>
      <c r="F136" s="320" t="s">
        <v>1361</v>
      </c>
      <c r="G136" s="298"/>
      <c r="H136" s="298" t="s">
        <v>1395</v>
      </c>
      <c r="I136" s="298" t="s">
        <v>1357</v>
      </c>
      <c r="J136" s="298">
        <v>50</v>
      </c>
      <c r="K136" s="342"/>
    </row>
    <row r="137" s="1" customFormat="1" ht="15" customHeight="1">
      <c r="B137" s="340"/>
      <c r="C137" s="298" t="s">
        <v>1383</v>
      </c>
      <c r="D137" s="298"/>
      <c r="E137" s="298"/>
      <c r="F137" s="320" t="s">
        <v>1361</v>
      </c>
      <c r="G137" s="298"/>
      <c r="H137" s="298" t="s">
        <v>1408</v>
      </c>
      <c r="I137" s="298" t="s">
        <v>1357</v>
      </c>
      <c r="J137" s="298">
        <v>255</v>
      </c>
      <c r="K137" s="342"/>
    </row>
    <row r="138" s="1" customFormat="1" ht="15" customHeight="1">
      <c r="B138" s="340"/>
      <c r="C138" s="298" t="s">
        <v>1385</v>
      </c>
      <c r="D138" s="298"/>
      <c r="E138" s="298"/>
      <c r="F138" s="320" t="s">
        <v>1355</v>
      </c>
      <c r="G138" s="298"/>
      <c r="H138" s="298" t="s">
        <v>1409</v>
      </c>
      <c r="I138" s="298" t="s">
        <v>1387</v>
      </c>
      <c r="J138" s="298"/>
      <c r="K138" s="342"/>
    </row>
    <row r="139" s="1" customFormat="1" ht="15" customHeight="1">
      <c r="B139" s="340"/>
      <c r="C139" s="298" t="s">
        <v>1388</v>
      </c>
      <c r="D139" s="298"/>
      <c r="E139" s="298"/>
      <c r="F139" s="320" t="s">
        <v>1355</v>
      </c>
      <c r="G139" s="298"/>
      <c r="H139" s="298" t="s">
        <v>1410</v>
      </c>
      <c r="I139" s="298" t="s">
        <v>1390</v>
      </c>
      <c r="J139" s="298"/>
      <c r="K139" s="342"/>
    </row>
    <row r="140" s="1" customFormat="1" ht="15" customHeight="1">
      <c r="B140" s="340"/>
      <c r="C140" s="298" t="s">
        <v>1391</v>
      </c>
      <c r="D140" s="298"/>
      <c r="E140" s="298"/>
      <c r="F140" s="320" t="s">
        <v>1355</v>
      </c>
      <c r="G140" s="298"/>
      <c r="H140" s="298" t="s">
        <v>1391</v>
      </c>
      <c r="I140" s="298" t="s">
        <v>1390</v>
      </c>
      <c r="J140" s="298"/>
      <c r="K140" s="342"/>
    </row>
    <row r="141" s="1" customFormat="1" ht="15" customHeight="1">
      <c r="B141" s="340"/>
      <c r="C141" s="298" t="s">
        <v>44</v>
      </c>
      <c r="D141" s="298"/>
      <c r="E141" s="298"/>
      <c r="F141" s="320" t="s">
        <v>1355</v>
      </c>
      <c r="G141" s="298"/>
      <c r="H141" s="298" t="s">
        <v>1411</v>
      </c>
      <c r="I141" s="298" t="s">
        <v>1390</v>
      </c>
      <c r="J141" s="298"/>
      <c r="K141" s="342"/>
    </row>
    <row r="142" s="1" customFormat="1" ht="15" customHeight="1">
      <c r="B142" s="340"/>
      <c r="C142" s="298" t="s">
        <v>1412</v>
      </c>
      <c r="D142" s="298"/>
      <c r="E142" s="298"/>
      <c r="F142" s="320" t="s">
        <v>1355</v>
      </c>
      <c r="G142" s="298"/>
      <c r="H142" s="298" t="s">
        <v>1413</v>
      </c>
      <c r="I142" s="298" t="s">
        <v>1390</v>
      </c>
      <c r="J142" s="298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295"/>
      <c r="C144" s="295"/>
      <c r="D144" s="295"/>
      <c r="E144" s="295"/>
      <c r="F144" s="332"/>
      <c r="G144" s="295"/>
      <c r="H144" s="295"/>
      <c r="I144" s="295"/>
      <c r="J144" s="295"/>
      <c r="K144" s="295"/>
    </row>
    <row r="145" s="1" customFormat="1" ht="18.75" customHeight="1">
      <c r="B145" s="306"/>
      <c r="C145" s="306"/>
      <c r="D145" s="306"/>
      <c r="E145" s="306"/>
      <c r="F145" s="306"/>
      <c r="G145" s="306"/>
      <c r="H145" s="306"/>
      <c r="I145" s="306"/>
      <c r="J145" s="306"/>
      <c r="K145" s="306"/>
    </row>
    <row r="146" s="1" customFormat="1" ht="7.5" customHeight="1">
      <c r="B146" s="307"/>
      <c r="C146" s="308"/>
      <c r="D146" s="308"/>
      <c r="E146" s="308"/>
      <c r="F146" s="308"/>
      <c r="G146" s="308"/>
      <c r="H146" s="308"/>
      <c r="I146" s="308"/>
      <c r="J146" s="308"/>
      <c r="K146" s="309"/>
    </row>
    <row r="147" s="1" customFormat="1" ht="45" customHeight="1">
      <c r="B147" s="310"/>
      <c r="C147" s="311" t="s">
        <v>1414</v>
      </c>
      <c r="D147" s="311"/>
      <c r="E147" s="311"/>
      <c r="F147" s="311"/>
      <c r="G147" s="311"/>
      <c r="H147" s="311"/>
      <c r="I147" s="311"/>
      <c r="J147" s="311"/>
      <c r="K147" s="312"/>
    </row>
    <row r="148" s="1" customFormat="1" ht="17.25" customHeight="1">
      <c r="B148" s="310"/>
      <c r="C148" s="313" t="s">
        <v>1349</v>
      </c>
      <c r="D148" s="313"/>
      <c r="E148" s="313"/>
      <c r="F148" s="313" t="s">
        <v>1350</v>
      </c>
      <c r="G148" s="314"/>
      <c r="H148" s="313" t="s">
        <v>60</v>
      </c>
      <c r="I148" s="313" t="s">
        <v>63</v>
      </c>
      <c r="J148" s="313" t="s">
        <v>1351</v>
      </c>
      <c r="K148" s="312"/>
    </row>
    <row r="149" s="1" customFormat="1" ht="17.25" customHeight="1">
      <c r="B149" s="310"/>
      <c r="C149" s="315" t="s">
        <v>1352</v>
      </c>
      <c r="D149" s="315"/>
      <c r="E149" s="315"/>
      <c r="F149" s="316" t="s">
        <v>1353</v>
      </c>
      <c r="G149" s="317"/>
      <c r="H149" s="315"/>
      <c r="I149" s="315"/>
      <c r="J149" s="315" t="s">
        <v>1354</v>
      </c>
      <c r="K149" s="312"/>
    </row>
    <row r="150" s="1" customFormat="1" ht="5.25" customHeight="1">
      <c r="B150" s="321"/>
      <c r="C150" s="318"/>
      <c r="D150" s="318"/>
      <c r="E150" s="318"/>
      <c r="F150" s="318"/>
      <c r="G150" s="319"/>
      <c r="H150" s="318"/>
      <c r="I150" s="318"/>
      <c r="J150" s="318"/>
      <c r="K150" s="342"/>
    </row>
    <row r="151" s="1" customFormat="1" ht="15" customHeight="1">
      <c r="B151" s="321"/>
      <c r="C151" s="346" t="s">
        <v>1358</v>
      </c>
      <c r="D151" s="298"/>
      <c r="E151" s="298"/>
      <c r="F151" s="347" t="s">
        <v>1355</v>
      </c>
      <c r="G151" s="298"/>
      <c r="H151" s="346" t="s">
        <v>1395</v>
      </c>
      <c r="I151" s="346" t="s">
        <v>1357</v>
      </c>
      <c r="J151" s="346">
        <v>120</v>
      </c>
      <c r="K151" s="342"/>
    </row>
    <row r="152" s="1" customFormat="1" ht="15" customHeight="1">
      <c r="B152" s="321"/>
      <c r="C152" s="346" t="s">
        <v>1404</v>
      </c>
      <c r="D152" s="298"/>
      <c r="E152" s="298"/>
      <c r="F152" s="347" t="s">
        <v>1355</v>
      </c>
      <c r="G152" s="298"/>
      <c r="H152" s="346" t="s">
        <v>1415</v>
      </c>
      <c r="I152" s="346" t="s">
        <v>1357</v>
      </c>
      <c r="J152" s="346" t="s">
        <v>1406</v>
      </c>
      <c r="K152" s="342"/>
    </row>
    <row r="153" s="1" customFormat="1" ht="15" customHeight="1">
      <c r="B153" s="321"/>
      <c r="C153" s="346" t="s">
        <v>1303</v>
      </c>
      <c r="D153" s="298"/>
      <c r="E153" s="298"/>
      <c r="F153" s="347" t="s">
        <v>1355</v>
      </c>
      <c r="G153" s="298"/>
      <c r="H153" s="346" t="s">
        <v>1416</v>
      </c>
      <c r="I153" s="346" t="s">
        <v>1357</v>
      </c>
      <c r="J153" s="346" t="s">
        <v>1406</v>
      </c>
      <c r="K153" s="342"/>
    </row>
    <row r="154" s="1" customFormat="1" ht="15" customHeight="1">
      <c r="B154" s="321"/>
      <c r="C154" s="346" t="s">
        <v>1360</v>
      </c>
      <c r="D154" s="298"/>
      <c r="E154" s="298"/>
      <c r="F154" s="347" t="s">
        <v>1361</v>
      </c>
      <c r="G154" s="298"/>
      <c r="H154" s="346" t="s">
        <v>1395</v>
      </c>
      <c r="I154" s="346" t="s">
        <v>1357</v>
      </c>
      <c r="J154" s="346">
        <v>50</v>
      </c>
      <c r="K154" s="342"/>
    </row>
    <row r="155" s="1" customFormat="1" ht="15" customHeight="1">
      <c r="B155" s="321"/>
      <c r="C155" s="346" t="s">
        <v>1363</v>
      </c>
      <c r="D155" s="298"/>
      <c r="E155" s="298"/>
      <c r="F155" s="347" t="s">
        <v>1355</v>
      </c>
      <c r="G155" s="298"/>
      <c r="H155" s="346" t="s">
        <v>1395</v>
      </c>
      <c r="I155" s="346" t="s">
        <v>1365</v>
      </c>
      <c r="J155" s="346"/>
      <c r="K155" s="342"/>
    </row>
    <row r="156" s="1" customFormat="1" ht="15" customHeight="1">
      <c r="B156" s="321"/>
      <c r="C156" s="346" t="s">
        <v>1374</v>
      </c>
      <c r="D156" s="298"/>
      <c r="E156" s="298"/>
      <c r="F156" s="347" t="s">
        <v>1361</v>
      </c>
      <c r="G156" s="298"/>
      <c r="H156" s="346" t="s">
        <v>1395</v>
      </c>
      <c r="I156" s="346" t="s">
        <v>1357</v>
      </c>
      <c r="J156" s="346">
        <v>50</v>
      </c>
      <c r="K156" s="342"/>
    </row>
    <row r="157" s="1" customFormat="1" ht="15" customHeight="1">
      <c r="B157" s="321"/>
      <c r="C157" s="346" t="s">
        <v>1382</v>
      </c>
      <c r="D157" s="298"/>
      <c r="E157" s="298"/>
      <c r="F157" s="347" t="s">
        <v>1361</v>
      </c>
      <c r="G157" s="298"/>
      <c r="H157" s="346" t="s">
        <v>1395</v>
      </c>
      <c r="I157" s="346" t="s">
        <v>1357</v>
      </c>
      <c r="J157" s="346">
        <v>50</v>
      </c>
      <c r="K157" s="342"/>
    </row>
    <row r="158" s="1" customFormat="1" ht="15" customHeight="1">
      <c r="B158" s="321"/>
      <c r="C158" s="346" t="s">
        <v>1380</v>
      </c>
      <c r="D158" s="298"/>
      <c r="E158" s="298"/>
      <c r="F158" s="347" t="s">
        <v>1361</v>
      </c>
      <c r="G158" s="298"/>
      <c r="H158" s="346" t="s">
        <v>1395</v>
      </c>
      <c r="I158" s="346" t="s">
        <v>1357</v>
      </c>
      <c r="J158" s="346">
        <v>50</v>
      </c>
      <c r="K158" s="342"/>
    </row>
    <row r="159" s="1" customFormat="1" ht="15" customHeight="1">
      <c r="B159" s="321"/>
      <c r="C159" s="346" t="s">
        <v>104</v>
      </c>
      <c r="D159" s="298"/>
      <c r="E159" s="298"/>
      <c r="F159" s="347" t="s">
        <v>1355</v>
      </c>
      <c r="G159" s="298"/>
      <c r="H159" s="346" t="s">
        <v>1417</v>
      </c>
      <c r="I159" s="346" t="s">
        <v>1357</v>
      </c>
      <c r="J159" s="346" t="s">
        <v>1418</v>
      </c>
      <c r="K159" s="342"/>
    </row>
    <row r="160" s="1" customFormat="1" ht="15" customHeight="1">
      <c r="B160" s="321"/>
      <c r="C160" s="346" t="s">
        <v>1419</v>
      </c>
      <c r="D160" s="298"/>
      <c r="E160" s="298"/>
      <c r="F160" s="347" t="s">
        <v>1355</v>
      </c>
      <c r="G160" s="298"/>
      <c r="H160" s="346" t="s">
        <v>1420</v>
      </c>
      <c r="I160" s="346" t="s">
        <v>1390</v>
      </c>
      <c r="J160" s="346"/>
      <c r="K160" s="342"/>
    </row>
    <row r="161" s="1" customFormat="1" ht="15" customHeight="1">
      <c r="B161" s="348"/>
      <c r="C161" s="330"/>
      <c r="D161" s="330"/>
      <c r="E161" s="330"/>
      <c r="F161" s="330"/>
      <c r="G161" s="330"/>
      <c r="H161" s="330"/>
      <c r="I161" s="330"/>
      <c r="J161" s="330"/>
      <c r="K161" s="349"/>
    </row>
    <row r="162" s="1" customFormat="1" ht="18.75" customHeight="1">
      <c r="B162" s="295"/>
      <c r="C162" s="298"/>
      <c r="D162" s="298"/>
      <c r="E162" s="298"/>
      <c r="F162" s="320"/>
      <c r="G162" s="298"/>
      <c r="H162" s="298"/>
      <c r="I162" s="298"/>
      <c r="J162" s="298"/>
      <c r="K162" s="295"/>
    </row>
    <row r="163" s="1" customFormat="1" ht="18.75" customHeight="1">
      <c r="B163" s="306"/>
      <c r="C163" s="306"/>
      <c r="D163" s="306"/>
      <c r="E163" s="306"/>
      <c r="F163" s="306"/>
      <c r="G163" s="306"/>
      <c r="H163" s="306"/>
      <c r="I163" s="306"/>
      <c r="J163" s="306"/>
      <c r="K163" s="306"/>
    </row>
    <row r="164" s="1" customFormat="1" ht="7.5" customHeight="1">
      <c r="B164" s="285"/>
      <c r="C164" s="286"/>
      <c r="D164" s="286"/>
      <c r="E164" s="286"/>
      <c r="F164" s="286"/>
      <c r="G164" s="286"/>
      <c r="H164" s="286"/>
      <c r="I164" s="286"/>
      <c r="J164" s="286"/>
      <c r="K164" s="287"/>
    </row>
    <row r="165" s="1" customFormat="1" ht="45" customHeight="1">
      <c r="B165" s="288"/>
      <c r="C165" s="289" t="s">
        <v>1421</v>
      </c>
      <c r="D165" s="289"/>
      <c r="E165" s="289"/>
      <c r="F165" s="289"/>
      <c r="G165" s="289"/>
      <c r="H165" s="289"/>
      <c r="I165" s="289"/>
      <c r="J165" s="289"/>
      <c r="K165" s="290"/>
    </row>
    <row r="166" s="1" customFormat="1" ht="17.25" customHeight="1">
      <c r="B166" s="288"/>
      <c r="C166" s="313" t="s">
        <v>1349</v>
      </c>
      <c r="D166" s="313"/>
      <c r="E166" s="313"/>
      <c r="F166" s="313" t="s">
        <v>1350</v>
      </c>
      <c r="G166" s="350"/>
      <c r="H166" s="351" t="s">
        <v>60</v>
      </c>
      <c r="I166" s="351" t="s">
        <v>63</v>
      </c>
      <c r="J166" s="313" t="s">
        <v>1351</v>
      </c>
      <c r="K166" s="290"/>
    </row>
    <row r="167" s="1" customFormat="1" ht="17.25" customHeight="1">
      <c r="B167" s="291"/>
      <c r="C167" s="315" t="s">
        <v>1352</v>
      </c>
      <c r="D167" s="315"/>
      <c r="E167" s="315"/>
      <c r="F167" s="316" t="s">
        <v>1353</v>
      </c>
      <c r="G167" s="352"/>
      <c r="H167" s="353"/>
      <c r="I167" s="353"/>
      <c r="J167" s="315" t="s">
        <v>1354</v>
      </c>
      <c r="K167" s="293"/>
    </row>
    <row r="168" s="1" customFormat="1" ht="5.25" customHeight="1">
      <c r="B168" s="321"/>
      <c r="C168" s="318"/>
      <c r="D168" s="318"/>
      <c r="E168" s="318"/>
      <c r="F168" s="318"/>
      <c r="G168" s="319"/>
      <c r="H168" s="318"/>
      <c r="I168" s="318"/>
      <c r="J168" s="318"/>
      <c r="K168" s="342"/>
    </row>
    <row r="169" s="1" customFormat="1" ht="15" customHeight="1">
      <c r="B169" s="321"/>
      <c r="C169" s="298" t="s">
        <v>1358</v>
      </c>
      <c r="D169" s="298"/>
      <c r="E169" s="298"/>
      <c r="F169" s="320" t="s">
        <v>1355</v>
      </c>
      <c r="G169" s="298"/>
      <c r="H169" s="298" t="s">
        <v>1395</v>
      </c>
      <c r="I169" s="298" t="s">
        <v>1357</v>
      </c>
      <c r="J169" s="298">
        <v>120</v>
      </c>
      <c r="K169" s="342"/>
    </row>
    <row r="170" s="1" customFormat="1" ht="15" customHeight="1">
      <c r="B170" s="321"/>
      <c r="C170" s="298" t="s">
        <v>1404</v>
      </c>
      <c r="D170" s="298"/>
      <c r="E170" s="298"/>
      <c r="F170" s="320" t="s">
        <v>1355</v>
      </c>
      <c r="G170" s="298"/>
      <c r="H170" s="298" t="s">
        <v>1405</v>
      </c>
      <c r="I170" s="298" t="s">
        <v>1357</v>
      </c>
      <c r="J170" s="298" t="s">
        <v>1406</v>
      </c>
      <c r="K170" s="342"/>
    </row>
    <row r="171" s="1" customFormat="1" ht="15" customHeight="1">
      <c r="B171" s="321"/>
      <c r="C171" s="298" t="s">
        <v>1303</v>
      </c>
      <c r="D171" s="298"/>
      <c r="E171" s="298"/>
      <c r="F171" s="320" t="s">
        <v>1355</v>
      </c>
      <c r="G171" s="298"/>
      <c r="H171" s="298" t="s">
        <v>1422</v>
      </c>
      <c r="I171" s="298" t="s">
        <v>1357</v>
      </c>
      <c r="J171" s="298" t="s">
        <v>1406</v>
      </c>
      <c r="K171" s="342"/>
    </row>
    <row r="172" s="1" customFormat="1" ht="15" customHeight="1">
      <c r="B172" s="321"/>
      <c r="C172" s="298" t="s">
        <v>1360</v>
      </c>
      <c r="D172" s="298"/>
      <c r="E172" s="298"/>
      <c r="F172" s="320" t="s">
        <v>1361</v>
      </c>
      <c r="G172" s="298"/>
      <c r="H172" s="298" t="s">
        <v>1422</v>
      </c>
      <c r="I172" s="298" t="s">
        <v>1357</v>
      </c>
      <c r="J172" s="298">
        <v>50</v>
      </c>
      <c r="K172" s="342"/>
    </row>
    <row r="173" s="1" customFormat="1" ht="15" customHeight="1">
      <c r="B173" s="321"/>
      <c r="C173" s="298" t="s">
        <v>1363</v>
      </c>
      <c r="D173" s="298"/>
      <c r="E173" s="298"/>
      <c r="F173" s="320" t="s">
        <v>1355</v>
      </c>
      <c r="G173" s="298"/>
      <c r="H173" s="298" t="s">
        <v>1422</v>
      </c>
      <c r="I173" s="298" t="s">
        <v>1365</v>
      </c>
      <c r="J173" s="298"/>
      <c r="K173" s="342"/>
    </row>
    <row r="174" s="1" customFormat="1" ht="15" customHeight="1">
      <c r="B174" s="321"/>
      <c r="C174" s="298" t="s">
        <v>1374</v>
      </c>
      <c r="D174" s="298"/>
      <c r="E174" s="298"/>
      <c r="F174" s="320" t="s">
        <v>1361</v>
      </c>
      <c r="G174" s="298"/>
      <c r="H174" s="298" t="s">
        <v>1422</v>
      </c>
      <c r="I174" s="298" t="s">
        <v>1357</v>
      </c>
      <c r="J174" s="298">
        <v>50</v>
      </c>
      <c r="K174" s="342"/>
    </row>
    <row r="175" s="1" customFormat="1" ht="15" customHeight="1">
      <c r="B175" s="321"/>
      <c r="C175" s="298" t="s">
        <v>1382</v>
      </c>
      <c r="D175" s="298"/>
      <c r="E175" s="298"/>
      <c r="F175" s="320" t="s">
        <v>1361</v>
      </c>
      <c r="G175" s="298"/>
      <c r="H175" s="298" t="s">
        <v>1422</v>
      </c>
      <c r="I175" s="298" t="s">
        <v>1357</v>
      </c>
      <c r="J175" s="298">
        <v>50</v>
      </c>
      <c r="K175" s="342"/>
    </row>
    <row r="176" s="1" customFormat="1" ht="15" customHeight="1">
      <c r="B176" s="321"/>
      <c r="C176" s="298" t="s">
        <v>1380</v>
      </c>
      <c r="D176" s="298"/>
      <c r="E176" s="298"/>
      <c r="F176" s="320" t="s">
        <v>1361</v>
      </c>
      <c r="G176" s="298"/>
      <c r="H176" s="298" t="s">
        <v>1422</v>
      </c>
      <c r="I176" s="298" t="s">
        <v>1357</v>
      </c>
      <c r="J176" s="298">
        <v>50</v>
      </c>
      <c r="K176" s="342"/>
    </row>
    <row r="177" s="1" customFormat="1" ht="15" customHeight="1">
      <c r="B177" s="321"/>
      <c r="C177" s="298" t="s">
        <v>113</v>
      </c>
      <c r="D177" s="298"/>
      <c r="E177" s="298"/>
      <c r="F177" s="320" t="s">
        <v>1355</v>
      </c>
      <c r="G177" s="298"/>
      <c r="H177" s="298" t="s">
        <v>1423</v>
      </c>
      <c r="I177" s="298" t="s">
        <v>1424</v>
      </c>
      <c r="J177" s="298"/>
      <c r="K177" s="342"/>
    </row>
    <row r="178" s="1" customFormat="1" ht="15" customHeight="1">
      <c r="B178" s="321"/>
      <c r="C178" s="298" t="s">
        <v>63</v>
      </c>
      <c r="D178" s="298"/>
      <c r="E178" s="298"/>
      <c r="F178" s="320" t="s">
        <v>1355</v>
      </c>
      <c r="G178" s="298"/>
      <c r="H178" s="298" t="s">
        <v>1425</v>
      </c>
      <c r="I178" s="298" t="s">
        <v>1426</v>
      </c>
      <c r="J178" s="298">
        <v>1</v>
      </c>
      <c r="K178" s="342"/>
    </row>
    <row r="179" s="1" customFormat="1" ht="15" customHeight="1">
      <c r="B179" s="321"/>
      <c r="C179" s="298" t="s">
        <v>59</v>
      </c>
      <c r="D179" s="298"/>
      <c r="E179" s="298"/>
      <c r="F179" s="320" t="s">
        <v>1355</v>
      </c>
      <c r="G179" s="298"/>
      <c r="H179" s="298" t="s">
        <v>1427</v>
      </c>
      <c r="I179" s="298" t="s">
        <v>1357</v>
      </c>
      <c r="J179" s="298">
        <v>20</v>
      </c>
      <c r="K179" s="342"/>
    </row>
    <row r="180" s="1" customFormat="1" ht="15" customHeight="1">
      <c r="B180" s="321"/>
      <c r="C180" s="298" t="s">
        <v>60</v>
      </c>
      <c r="D180" s="298"/>
      <c r="E180" s="298"/>
      <c r="F180" s="320" t="s">
        <v>1355</v>
      </c>
      <c r="G180" s="298"/>
      <c r="H180" s="298" t="s">
        <v>1428</v>
      </c>
      <c r="I180" s="298" t="s">
        <v>1357</v>
      </c>
      <c r="J180" s="298">
        <v>255</v>
      </c>
      <c r="K180" s="342"/>
    </row>
    <row r="181" s="1" customFormat="1" ht="15" customHeight="1">
      <c r="B181" s="321"/>
      <c r="C181" s="298" t="s">
        <v>114</v>
      </c>
      <c r="D181" s="298"/>
      <c r="E181" s="298"/>
      <c r="F181" s="320" t="s">
        <v>1355</v>
      </c>
      <c r="G181" s="298"/>
      <c r="H181" s="298" t="s">
        <v>1319</v>
      </c>
      <c r="I181" s="298" t="s">
        <v>1357</v>
      </c>
      <c r="J181" s="298">
        <v>10</v>
      </c>
      <c r="K181" s="342"/>
    </row>
    <row r="182" s="1" customFormat="1" ht="15" customHeight="1">
      <c r="B182" s="321"/>
      <c r="C182" s="298" t="s">
        <v>115</v>
      </c>
      <c r="D182" s="298"/>
      <c r="E182" s="298"/>
      <c r="F182" s="320" t="s">
        <v>1355</v>
      </c>
      <c r="G182" s="298"/>
      <c r="H182" s="298" t="s">
        <v>1429</v>
      </c>
      <c r="I182" s="298" t="s">
        <v>1390</v>
      </c>
      <c r="J182" s="298"/>
      <c r="K182" s="342"/>
    </row>
    <row r="183" s="1" customFormat="1" ht="15" customHeight="1">
      <c r="B183" s="321"/>
      <c r="C183" s="298" t="s">
        <v>1430</v>
      </c>
      <c r="D183" s="298"/>
      <c r="E183" s="298"/>
      <c r="F183" s="320" t="s">
        <v>1355</v>
      </c>
      <c r="G183" s="298"/>
      <c r="H183" s="298" t="s">
        <v>1431</v>
      </c>
      <c r="I183" s="298" t="s">
        <v>1390</v>
      </c>
      <c r="J183" s="298"/>
      <c r="K183" s="342"/>
    </row>
    <row r="184" s="1" customFormat="1" ht="15" customHeight="1">
      <c r="B184" s="321"/>
      <c r="C184" s="298" t="s">
        <v>1419</v>
      </c>
      <c r="D184" s="298"/>
      <c r="E184" s="298"/>
      <c r="F184" s="320" t="s">
        <v>1355</v>
      </c>
      <c r="G184" s="298"/>
      <c r="H184" s="298" t="s">
        <v>1432</v>
      </c>
      <c r="I184" s="298" t="s">
        <v>1390</v>
      </c>
      <c r="J184" s="298"/>
      <c r="K184" s="342"/>
    </row>
    <row r="185" s="1" customFormat="1" ht="15" customHeight="1">
      <c r="B185" s="321"/>
      <c r="C185" s="298" t="s">
        <v>117</v>
      </c>
      <c r="D185" s="298"/>
      <c r="E185" s="298"/>
      <c r="F185" s="320" t="s">
        <v>1361</v>
      </c>
      <c r="G185" s="298"/>
      <c r="H185" s="298" t="s">
        <v>1433</v>
      </c>
      <c r="I185" s="298" t="s">
        <v>1357</v>
      </c>
      <c r="J185" s="298">
        <v>50</v>
      </c>
      <c r="K185" s="342"/>
    </row>
    <row r="186" s="1" customFormat="1" ht="15" customHeight="1">
      <c r="B186" s="321"/>
      <c r="C186" s="298" t="s">
        <v>1434</v>
      </c>
      <c r="D186" s="298"/>
      <c r="E186" s="298"/>
      <c r="F186" s="320" t="s">
        <v>1361</v>
      </c>
      <c r="G186" s="298"/>
      <c r="H186" s="298" t="s">
        <v>1435</v>
      </c>
      <c r="I186" s="298" t="s">
        <v>1436</v>
      </c>
      <c r="J186" s="298"/>
      <c r="K186" s="342"/>
    </row>
    <row r="187" s="1" customFormat="1" ht="15" customHeight="1">
      <c r="B187" s="321"/>
      <c r="C187" s="298" t="s">
        <v>1437</v>
      </c>
      <c r="D187" s="298"/>
      <c r="E187" s="298"/>
      <c r="F187" s="320" t="s">
        <v>1361</v>
      </c>
      <c r="G187" s="298"/>
      <c r="H187" s="298" t="s">
        <v>1438</v>
      </c>
      <c r="I187" s="298" t="s">
        <v>1436</v>
      </c>
      <c r="J187" s="298"/>
      <c r="K187" s="342"/>
    </row>
    <row r="188" s="1" customFormat="1" ht="15" customHeight="1">
      <c r="B188" s="321"/>
      <c r="C188" s="298" t="s">
        <v>1439</v>
      </c>
      <c r="D188" s="298"/>
      <c r="E188" s="298"/>
      <c r="F188" s="320" t="s">
        <v>1361</v>
      </c>
      <c r="G188" s="298"/>
      <c r="H188" s="298" t="s">
        <v>1440</v>
      </c>
      <c r="I188" s="298" t="s">
        <v>1436</v>
      </c>
      <c r="J188" s="298"/>
      <c r="K188" s="342"/>
    </row>
    <row r="189" s="1" customFormat="1" ht="15" customHeight="1">
      <c r="B189" s="321"/>
      <c r="C189" s="354" t="s">
        <v>1441</v>
      </c>
      <c r="D189" s="298"/>
      <c r="E189" s="298"/>
      <c r="F189" s="320" t="s">
        <v>1361</v>
      </c>
      <c r="G189" s="298"/>
      <c r="H189" s="298" t="s">
        <v>1442</v>
      </c>
      <c r="I189" s="298" t="s">
        <v>1443</v>
      </c>
      <c r="J189" s="355" t="s">
        <v>1444</v>
      </c>
      <c r="K189" s="342"/>
    </row>
    <row r="190" s="1" customFormat="1" ht="15" customHeight="1">
      <c r="B190" s="321"/>
      <c r="C190" s="305" t="s">
        <v>48</v>
      </c>
      <c r="D190" s="298"/>
      <c r="E190" s="298"/>
      <c r="F190" s="320" t="s">
        <v>1355</v>
      </c>
      <c r="G190" s="298"/>
      <c r="H190" s="295" t="s">
        <v>1445</v>
      </c>
      <c r="I190" s="298" t="s">
        <v>1446</v>
      </c>
      <c r="J190" s="298"/>
      <c r="K190" s="342"/>
    </row>
    <row r="191" s="1" customFormat="1" ht="15" customHeight="1">
      <c r="B191" s="321"/>
      <c r="C191" s="305" t="s">
        <v>1447</v>
      </c>
      <c r="D191" s="298"/>
      <c r="E191" s="298"/>
      <c r="F191" s="320" t="s">
        <v>1355</v>
      </c>
      <c r="G191" s="298"/>
      <c r="H191" s="298" t="s">
        <v>1448</v>
      </c>
      <c r="I191" s="298" t="s">
        <v>1390</v>
      </c>
      <c r="J191" s="298"/>
      <c r="K191" s="342"/>
    </row>
    <row r="192" s="1" customFormat="1" ht="15" customHeight="1">
      <c r="B192" s="321"/>
      <c r="C192" s="305" t="s">
        <v>1449</v>
      </c>
      <c r="D192" s="298"/>
      <c r="E192" s="298"/>
      <c r="F192" s="320" t="s">
        <v>1355</v>
      </c>
      <c r="G192" s="298"/>
      <c r="H192" s="298" t="s">
        <v>1450</v>
      </c>
      <c r="I192" s="298" t="s">
        <v>1390</v>
      </c>
      <c r="J192" s="298"/>
      <c r="K192" s="342"/>
    </row>
    <row r="193" s="1" customFormat="1" ht="15" customHeight="1">
      <c r="B193" s="321"/>
      <c r="C193" s="305" t="s">
        <v>1451</v>
      </c>
      <c r="D193" s="298"/>
      <c r="E193" s="298"/>
      <c r="F193" s="320" t="s">
        <v>1361</v>
      </c>
      <c r="G193" s="298"/>
      <c r="H193" s="298" t="s">
        <v>1452</v>
      </c>
      <c r="I193" s="298" t="s">
        <v>1390</v>
      </c>
      <c r="J193" s="298"/>
      <c r="K193" s="342"/>
    </row>
    <row r="194" s="1" customFormat="1" ht="15" customHeight="1">
      <c r="B194" s="348"/>
      <c r="C194" s="356"/>
      <c r="D194" s="330"/>
      <c r="E194" s="330"/>
      <c r="F194" s="330"/>
      <c r="G194" s="330"/>
      <c r="H194" s="330"/>
      <c r="I194" s="330"/>
      <c r="J194" s="330"/>
      <c r="K194" s="349"/>
    </row>
    <row r="195" s="1" customFormat="1" ht="18.75" customHeight="1">
      <c r="B195" s="295"/>
      <c r="C195" s="298"/>
      <c r="D195" s="298"/>
      <c r="E195" s="298"/>
      <c r="F195" s="320"/>
      <c r="G195" s="298"/>
      <c r="H195" s="298"/>
      <c r="I195" s="298"/>
      <c r="J195" s="298"/>
      <c r="K195" s="295"/>
    </row>
    <row r="196" s="1" customFormat="1" ht="18.75" customHeight="1">
      <c r="B196" s="295"/>
      <c r="C196" s="298"/>
      <c r="D196" s="298"/>
      <c r="E196" s="298"/>
      <c r="F196" s="320"/>
      <c r="G196" s="298"/>
      <c r="H196" s="298"/>
      <c r="I196" s="298"/>
      <c r="J196" s="298"/>
      <c r="K196" s="295"/>
    </row>
    <row r="197" s="1" customFormat="1" ht="18.75" customHeight="1">
      <c r="B197" s="306"/>
      <c r="C197" s="306"/>
      <c r="D197" s="306"/>
      <c r="E197" s="306"/>
      <c r="F197" s="306"/>
      <c r="G197" s="306"/>
      <c r="H197" s="306"/>
      <c r="I197" s="306"/>
      <c r="J197" s="306"/>
      <c r="K197" s="306"/>
    </row>
    <row r="198" s="1" customFormat="1" ht="13.5">
      <c r="B198" s="285"/>
      <c r="C198" s="286"/>
      <c r="D198" s="286"/>
      <c r="E198" s="286"/>
      <c r="F198" s="286"/>
      <c r="G198" s="286"/>
      <c r="H198" s="286"/>
      <c r="I198" s="286"/>
      <c r="J198" s="286"/>
      <c r="K198" s="287"/>
    </row>
    <row r="199" s="1" customFormat="1" ht="21">
      <c r="B199" s="288"/>
      <c r="C199" s="289" t="s">
        <v>1453</v>
      </c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5.5" customHeight="1">
      <c r="B200" s="288"/>
      <c r="C200" s="357" t="s">
        <v>1454</v>
      </c>
      <c r="D200" s="357"/>
      <c r="E200" s="357"/>
      <c r="F200" s="357" t="s">
        <v>1455</v>
      </c>
      <c r="G200" s="358"/>
      <c r="H200" s="357" t="s">
        <v>1456</v>
      </c>
      <c r="I200" s="357"/>
      <c r="J200" s="357"/>
      <c r="K200" s="290"/>
    </row>
    <row r="201" s="1" customFormat="1" ht="5.25" customHeight="1">
      <c r="B201" s="321"/>
      <c r="C201" s="318"/>
      <c r="D201" s="318"/>
      <c r="E201" s="318"/>
      <c r="F201" s="318"/>
      <c r="G201" s="298"/>
      <c r="H201" s="318"/>
      <c r="I201" s="318"/>
      <c r="J201" s="318"/>
      <c r="K201" s="342"/>
    </row>
    <row r="202" s="1" customFormat="1" ht="15" customHeight="1">
      <c r="B202" s="321"/>
      <c r="C202" s="298" t="s">
        <v>1446</v>
      </c>
      <c r="D202" s="298"/>
      <c r="E202" s="298"/>
      <c r="F202" s="320" t="s">
        <v>49</v>
      </c>
      <c r="G202" s="298"/>
      <c r="H202" s="298" t="s">
        <v>1457</v>
      </c>
      <c r="I202" s="298"/>
      <c r="J202" s="298"/>
      <c r="K202" s="342"/>
    </row>
    <row r="203" s="1" customFormat="1" ht="15" customHeight="1">
      <c r="B203" s="321"/>
      <c r="C203" s="327"/>
      <c r="D203" s="298"/>
      <c r="E203" s="298"/>
      <c r="F203" s="320" t="s">
        <v>50</v>
      </c>
      <c r="G203" s="298"/>
      <c r="H203" s="298" t="s">
        <v>1458</v>
      </c>
      <c r="I203" s="298"/>
      <c r="J203" s="298"/>
      <c r="K203" s="342"/>
    </row>
    <row r="204" s="1" customFormat="1" ht="15" customHeight="1">
      <c r="B204" s="321"/>
      <c r="C204" s="327"/>
      <c r="D204" s="298"/>
      <c r="E204" s="298"/>
      <c r="F204" s="320" t="s">
        <v>53</v>
      </c>
      <c r="G204" s="298"/>
      <c r="H204" s="298" t="s">
        <v>1459</v>
      </c>
      <c r="I204" s="298"/>
      <c r="J204" s="298"/>
      <c r="K204" s="342"/>
    </row>
    <row r="205" s="1" customFormat="1" ht="15" customHeight="1">
      <c r="B205" s="321"/>
      <c r="C205" s="298"/>
      <c r="D205" s="298"/>
      <c r="E205" s="298"/>
      <c r="F205" s="320" t="s">
        <v>51</v>
      </c>
      <c r="G205" s="298"/>
      <c r="H205" s="298" t="s">
        <v>1460</v>
      </c>
      <c r="I205" s="298"/>
      <c r="J205" s="298"/>
      <c r="K205" s="342"/>
    </row>
    <row r="206" s="1" customFormat="1" ht="15" customHeight="1">
      <c r="B206" s="321"/>
      <c r="C206" s="298"/>
      <c r="D206" s="298"/>
      <c r="E206" s="298"/>
      <c r="F206" s="320" t="s">
        <v>52</v>
      </c>
      <c r="G206" s="298"/>
      <c r="H206" s="298" t="s">
        <v>1461</v>
      </c>
      <c r="I206" s="298"/>
      <c r="J206" s="298"/>
      <c r="K206" s="342"/>
    </row>
    <row r="207" s="1" customFormat="1" ht="15" customHeight="1">
      <c r="B207" s="321"/>
      <c r="C207" s="298"/>
      <c r="D207" s="298"/>
      <c r="E207" s="298"/>
      <c r="F207" s="320"/>
      <c r="G207" s="298"/>
      <c r="H207" s="298"/>
      <c r="I207" s="298"/>
      <c r="J207" s="298"/>
      <c r="K207" s="342"/>
    </row>
    <row r="208" s="1" customFormat="1" ht="15" customHeight="1">
      <c r="B208" s="321"/>
      <c r="C208" s="298" t="s">
        <v>1402</v>
      </c>
      <c r="D208" s="298"/>
      <c r="E208" s="298"/>
      <c r="F208" s="320" t="s">
        <v>82</v>
      </c>
      <c r="G208" s="298"/>
      <c r="H208" s="298" t="s">
        <v>1462</v>
      </c>
      <c r="I208" s="298"/>
      <c r="J208" s="298"/>
      <c r="K208" s="342"/>
    </row>
    <row r="209" s="1" customFormat="1" ht="15" customHeight="1">
      <c r="B209" s="321"/>
      <c r="C209" s="327"/>
      <c r="D209" s="298"/>
      <c r="E209" s="298"/>
      <c r="F209" s="320" t="s">
        <v>1297</v>
      </c>
      <c r="G209" s="298"/>
      <c r="H209" s="298" t="s">
        <v>1298</v>
      </c>
      <c r="I209" s="298"/>
      <c r="J209" s="298"/>
      <c r="K209" s="342"/>
    </row>
    <row r="210" s="1" customFormat="1" ht="15" customHeight="1">
      <c r="B210" s="321"/>
      <c r="C210" s="298"/>
      <c r="D210" s="298"/>
      <c r="E210" s="298"/>
      <c r="F210" s="320" t="s">
        <v>1295</v>
      </c>
      <c r="G210" s="298"/>
      <c r="H210" s="298" t="s">
        <v>1463</v>
      </c>
      <c r="I210" s="298"/>
      <c r="J210" s="298"/>
      <c r="K210" s="342"/>
    </row>
    <row r="211" s="1" customFormat="1" ht="15" customHeight="1">
      <c r="B211" s="359"/>
      <c r="C211" s="327"/>
      <c r="D211" s="327"/>
      <c r="E211" s="327"/>
      <c r="F211" s="320" t="s">
        <v>1299</v>
      </c>
      <c r="G211" s="305"/>
      <c r="H211" s="346" t="s">
        <v>1300</v>
      </c>
      <c r="I211" s="346"/>
      <c r="J211" s="346"/>
      <c r="K211" s="360"/>
    </row>
    <row r="212" s="1" customFormat="1" ht="15" customHeight="1">
      <c r="B212" s="359"/>
      <c r="C212" s="327"/>
      <c r="D212" s="327"/>
      <c r="E212" s="327"/>
      <c r="F212" s="320" t="s">
        <v>1301</v>
      </c>
      <c r="G212" s="305"/>
      <c r="H212" s="346" t="s">
        <v>1464</v>
      </c>
      <c r="I212" s="346"/>
      <c r="J212" s="346"/>
      <c r="K212" s="360"/>
    </row>
    <row r="213" s="1" customFormat="1" ht="15" customHeight="1">
      <c r="B213" s="359"/>
      <c r="C213" s="327"/>
      <c r="D213" s="327"/>
      <c r="E213" s="327"/>
      <c r="F213" s="361"/>
      <c r="G213" s="305"/>
      <c r="H213" s="362"/>
      <c r="I213" s="362"/>
      <c r="J213" s="362"/>
      <c r="K213" s="360"/>
    </row>
    <row r="214" s="1" customFormat="1" ht="15" customHeight="1">
      <c r="B214" s="359"/>
      <c r="C214" s="298" t="s">
        <v>1426</v>
      </c>
      <c r="D214" s="327"/>
      <c r="E214" s="327"/>
      <c r="F214" s="320">
        <v>1</v>
      </c>
      <c r="G214" s="305"/>
      <c r="H214" s="346" t="s">
        <v>1465</v>
      </c>
      <c r="I214" s="346"/>
      <c r="J214" s="346"/>
      <c r="K214" s="360"/>
    </row>
    <row r="215" s="1" customFormat="1" ht="15" customHeight="1">
      <c r="B215" s="359"/>
      <c r="C215" s="327"/>
      <c r="D215" s="327"/>
      <c r="E215" s="327"/>
      <c r="F215" s="320">
        <v>2</v>
      </c>
      <c r="G215" s="305"/>
      <c r="H215" s="346" t="s">
        <v>1466</v>
      </c>
      <c r="I215" s="346"/>
      <c r="J215" s="346"/>
      <c r="K215" s="360"/>
    </row>
    <row r="216" s="1" customFormat="1" ht="15" customHeight="1">
      <c r="B216" s="359"/>
      <c r="C216" s="327"/>
      <c r="D216" s="327"/>
      <c r="E216" s="327"/>
      <c r="F216" s="320">
        <v>3</v>
      </c>
      <c r="G216" s="305"/>
      <c r="H216" s="346" t="s">
        <v>1467</v>
      </c>
      <c r="I216" s="346"/>
      <c r="J216" s="346"/>
      <c r="K216" s="360"/>
    </row>
    <row r="217" s="1" customFormat="1" ht="15" customHeight="1">
      <c r="B217" s="359"/>
      <c r="C217" s="327"/>
      <c r="D217" s="327"/>
      <c r="E217" s="327"/>
      <c r="F217" s="320">
        <v>4</v>
      </c>
      <c r="G217" s="305"/>
      <c r="H217" s="346" t="s">
        <v>1468</v>
      </c>
      <c r="I217" s="346"/>
      <c r="J217" s="346"/>
      <c r="K217" s="360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LENKA\lenka</dc:creator>
  <cp:lastModifiedBy>LENKA\lenka</cp:lastModifiedBy>
  <dcterms:created xsi:type="dcterms:W3CDTF">2019-08-14T10:04:08Z</dcterms:created>
  <dcterms:modified xsi:type="dcterms:W3CDTF">2019-08-14T10:04:20Z</dcterms:modified>
</cp:coreProperties>
</file>