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619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<sst xmlns="http://schemas.openxmlformats.org/spreadsheetml/2006/main" count="758" uniqueCount="322">
  <si>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</si>
  <si>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</si>
  <si>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</si>
  <si>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</si>
  <si>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</si>
  <si>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</si>
  <si>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</si>
  <si>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</si>
  <si>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</si>
  <si>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</si>
  <si>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</si>
  <si>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</si>
  <si>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</si>
  <si>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</si>
  <si>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</si>
  <si>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</si>
  <si>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</si>
  <si>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</si>
  <si>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</si>
  <si>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</si>
  <si>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</si>
  <si>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</si>
  <si>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</si>
  <si>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</si>
  <si>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</si>
  <si>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</si>
  <si>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</si>
  <si>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</si>
  <si>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</si>
  <si>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</si>
  <si>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</si>
  <si>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</si>
  <si>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</si>
  <si>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</si>
  <si>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</si>
  <si>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</si>
  <si>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</si>
  <si>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</si>
  <si>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</si>
  <si>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</si>
  <si>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</si>
  <si>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</si>
  <si>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</si>
  <si>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</si>
  <si>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</si>
  <si>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</si>
  <si>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</si>
  <si>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</si>
  <si>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</si>
  <si>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</si>
  <si>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</si>
  <si>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</si>
  <si>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</si>
  <si>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</si>
  <si>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</si>
  <si>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</si>
  <si>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</si>
  <si>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</si>
  <si>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</si>
  <si>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</si>
  <si>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</si>
  <si>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</si>
  <si>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</si>
  <si>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</si>
  <si>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</si>
  <si>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</si>
  <si>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</si>
  <si>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</si>
  <si>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</si>
  <si>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</si>
  <si>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</si>
  <si>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</si>
  <si>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</si>
  <si>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</si>
  <si>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</si>
  <si>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</si>
  <si>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</si>
  <si>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</si>
  <si>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</si>
  <si>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</si>
  <si>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</si>
  <si>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</si>
  <si>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</si>
  <si>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</si>
  <si>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</si>
  <si>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</si>
  <si>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</si>
  <si>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</si>
  <si>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</si>
  <si>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</si>
  <si>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</si>
  <si>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</si>
  <si>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</si>
  <si>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</si>
  <si>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</si>
  <si>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</si>
  <si>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</si>
  <si>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</si>
  <si>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</si>
  <si>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</si>
  <si>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</si>
  <si>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</si>
  <si>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</si>
  <si>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</si>
  <si>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</si>
  <si>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</si>
  <si>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</si>
  <si>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</si>
  <si>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</si>
  <si>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</si>
  <si>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</si>
  <si>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</si>
  <si>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</si>
  <si>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</si>
  <si>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</si>
  <si>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</si>
  <si>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</si>
  <si>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</si>
  <si>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</si>
  <si>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</si>
  <si>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</si>
  <si>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</si>
  <si>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</si>
  <si>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</si>
  <si>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</si>
  <si>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</si>
  <si>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</si>
  <si>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</si>
  <si>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</si>
  <si>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</si>
  <si>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</si>
  <si>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</si>
  <si>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</si>
  <si>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</si>
  <si>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</si>
  <si>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</si>
  <si>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</si>
  <si>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</si>
  <si>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</si>
  <si>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</si>
  <si>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</si>
  <si>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</si>
  <si>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</si>
  <si>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</si>
  <si>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</si>
  <si>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</si>
  <si>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</si>
  <si>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</si>
  <si>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</si>
  <si>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</si>
  <si>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</si>
  <si>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</si>
  <si>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</si>
  <si>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</si>
  <si>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</si>
  <si>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</si>
  <si>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</si>
  <si>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</si>
  <si>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</si>
  <si>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</si>
  <si>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</si>
  <si>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</si>
  <si>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</si>
  <si>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</si>
  <si>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</si>
  <si>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</si>
  <si>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</si>
  <si>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</si>
  <si>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</si>
  <si>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</si>
  <si>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</si>
  <si>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</si>
  <si>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</si>
  <si>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</si>
  <si>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</si>
  <si>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</si>
  <si>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</si>
  <si>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</si>
  <si>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</si>
  <si>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</si>
  <si>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</si>
  <si>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</si>
  <si>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</si>
  <si>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</si>
  <si>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</si>
  <si>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</si>
  <si>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</si>
  <si>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</si>
  <si>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</si>
  <si>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</si>
  <si>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</si>
  <si>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</si>
  <si>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</si>
  <si>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</si>
  <si>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</si>
  <si>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</si>
  <si>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</si>
  <si>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</si>
  <si>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</si>
  <si>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</si>
  <si>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</si>
  <si>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</si>
  <si>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</si>
  <si>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</si>
  <si>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</si>
  <si>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</si>
  <si>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</si>
  <si>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</si>
  <si>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</si>
  <si>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</si>
  <si>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</si>
  <si>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</si>
  <si>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</si>
  <si>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</si>
  <si>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</si>
  <si>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</si>
  <si>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</si>
  <si>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</si>
  <si>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</si>
  <si>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</si>
  <si>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</si>
  <si>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</si>
  <si>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</si>
  <si>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</si>
  <si>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</si>
  <si>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</si>
  <si>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</si>
  <si>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</si>
  <si>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</si>
  <si>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</si>
  <si>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</si>
  <si>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</si>
  <si>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</si>
  <si>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</si>
  <si>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</si>
  <si>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</si>
  <si>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</si>
  <si>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</si>
  <si>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</si>
  <si>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</si>
  <si>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</si>
  <si>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</si>
  <si>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</si>
  <si>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</si>
  <si>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</si>
  <si>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</si>
  <si>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</si>
  <si>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</si>
  <si>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</si>
  <si>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</si>
  <si>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</si>
  <si>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</si>
  <si>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</si>
  <si>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</si>
  <si>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</si>
  <si>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</si>
  <si>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</si>
  <si>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</si>
  <si>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</si>
  <si>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</si>
  <si>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</si>
  <si>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</si>
  <si>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</si>
  <si>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</si>
  <si>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</si>
  <si>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</si>
  <si>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</si>
  <si>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</si>
  <si>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</si>
  <si>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</si>
  <si>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</si>
  <si>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</si>
  <si>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</si>
  <si>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</si>
  <si>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</si>
  <si>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</si>
  <si>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</si>
  <si>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</si>
  <si>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</si>
  <si>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</si>
  <si>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</si>
  <si>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</si>
  <si>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</si>
  <si>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</si>
  <si>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</si>
  <si>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</si>
  <si>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</si>
  <si>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</si>
  <si>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</si>
  <si>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</si>
  <si>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</si>
  <si>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</si>
  <si>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</si>
  <si>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</si>
  <si>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</si>
  <si>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</si>
  <si>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</si>
  <si>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</si>
  <si>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</si>
  <si>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</si>
  <si>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</si>
  <si>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</si>
  <si>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</si>
  <si>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</si>
  <si>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</si>
  <si>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</si>
  <si>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</si>
  <si>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</si>
  <si>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</si>
  <si>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</si>
  <si>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</si>
  <si>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</si>
  <si>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</si>
  <si>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</si>
  <si>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</si>
  <si>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</si>
  <si>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Rozpočet Volgogradská 86/2412</t>
  </si>
  <si>
    <t>3+15</t>
  </si>
  <si>
    <t>Dřez kuchyňský nerez</t>
  </si>
  <si>
    <t>WC KOMBI, duální splachování</t>
  </si>
  <si>
    <t>Rozpočet Volgogradská 86</t>
  </si>
  <si>
    <t>D+M Revizní dvířka  do  SDK příčky, 650x900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</si>
</sst>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abSelected="1" topLeftCell="B1" zoomScaleNormal="100" zoomScaleSheetLayoutView="75" workbookViewId="0">
      <selection activeCell="E15" sqref="E15:F1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21" t="s">
        <v>4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3"/>
      <c r="B2" s="80" t="s">
        <v>24</v>
      </c>
      <c r="C2" s="81"/>
      <c r="D2" s="82" t="s">
        <v>50</v>
      </c>
      <c r="E2" s="227" t="s">
        <v>51</v>
      </c>
      <c r="F2" s="228"/>
      <c r="G2" s="228"/>
      <c r="H2" s="228"/>
      <c r="I2" s="228"/>
      <c r="J2" s="22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30" t="s">
        <v>46</v>
      </c>
      <c r="F3" s="231"/>
      <c r="G3" s="231"/>
      <c r="H3" s="231"/>
      <c r="I3" s="231"/>
      <c r="J3" s="23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320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34"/>
      <c r="E11" s="234"/>
      <c r="F11" s="234"/>
      <c r="G11" s="23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33"/>
      <c r="F15" s="233"/>
      <c r="G15" s="235"/>
      <c r="H15" s="235"/>
      <c r="I15" s="235" t="s">
        <v>31</v>
      </c>
      <c r="J15" s="23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9"/>
      <c r="F16" s="210"/>
      <c r="G16" s="209"/>
      <c r="H16" s="210"/>
      <c r="I16" s="209">
        <f>SUMIF(F49:F65,A16,I49:I65)+SUMIF(F49:F65,"PSU",I49:I65)</f>
        <v>0</v>
      </c>
      <c r="J16" s="211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9"/>
      <c r="F17" s="210"/>
      <c r="G17" s="209"/>
      <c r="H17" s="210"/>
      <c r="I17" s="209">
        <f>SUMIF(F49:F65,A17,I49:I65)</f>
        <v>0</v>
      </c>
      <c r="J17" s="211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9"/>
      <c r="F18" s="210"/>
      <c r="G18" s="209"/>
      <c r="H18" s="210"/>
      <c r="I18" s="209">
        <f>SUMIF(F49:F65,A18,I49:I65)</f>
        <v>0</v>
      </c>
      <c r="J18" s="211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9"/>
      <c r="F19" s="210"/>
      <c r="G19" s="209"/>
      <c r="H19" s="210"/>
      <c r="I19" s="209">
        <f>SUMIF(F49:F65,A19,I49:I65)</f>
        <v>0</v>
      </c>
      <c r="J19" s="211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9"/>
      <c r="F20" s="210"/>
      <c r="G20" s="209"/>
      <c r="H20" s="210"/>
      <c r="I20" s="209">
        <f>SUMIF(F49:F65,A20,I49:I65)</f>
        <v>0</v>
      </c>
      <c r="J20" s="211"/>
    </row>
    <row r="21" spans="1:10" ht="23.25" customHeight="1" x14ac:dyDescent="0.2">
      <c r="A21" s="3"/>
      <c r="B21" s="74" t="s">
        <v>31</v>
      </c>
      <c r="C21" s="75"/>
      <c r="D21" s="76"/>
      <c r="E21" s="212"/>
      <c r="F21" s="237"/>
      <c r="G21" s="212"/>
      <c r="H21" s="237"/>
      <c r="I21" s="212">
        <f>SUM(I16:J20)</f>
        <v>0</v>
      </c>
      <c r="J21" s="21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07">
        <f>ZakladDPHSniVypocet</f>
        <v>0</v>
      </c>
      <c r="H23" s="208"/>
      <c r="I23" s="20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05">
        <f>IF(A24&gt;50, ROUNDUP(A23, 0), ROUNDDOWN(A23, 0))</f>
        <v>0</v>
      </c>
      <c r="H24" s="206"/>
      <c r="I24" s="20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07">
        <f>ZakladDPHZaklVypocet</f>
        <v>0</v>
      </c>
      <c r="H25" s="208"/>
      <c r="I25" s="20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24">
        <f>IF(A26&gt;50, ROUNDUP(A25, 0), ROUNDDOWN(A25, 0))</f>
        <v>0</v>
      </c>
      <c r="H26" s="225"/>
      <c r="I26" s="225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26">
        <f>CenaCelkem-(ZakladDPHSni+DPHSni+ZakladDPHZakl+DPHZakl)</f>
        <v>0</v>
      </c>
      <c r="H27" s="226"/>
      <c r="I27" s="226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15">
        <f>ZakladDPHSniVypocet+ZakladDPHZaklVypocet</f>
        <v>0</v>
      </c>
      <c r="H28" s="215"/>
      <c r="I28" s="21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14">
        <f>IF(A29&gt;50, ROUNDUP(A27, 0), ROUNDDOWN(A27, 0))</f>
        <v>0</v>
      </c>
      <c r="H29" s="214"/>
      <c r="I29" s="214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43718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04" t="s">
        <v>2</v>
      </c>
      <c r="E35" s="20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197"/>
      <c r="D39" s="198"/>
      <c r="E39" s="198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199" t="s">
        <v>46</v>
      </c>
      <c r="D40" s="200"/>
      <c r="E40" s="200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197" t="s">
        <v>44</v>
      </c>
      <c r="D41" s="198"/>
      <c r="E41" s="198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1" t="s">
        <v>53</v>
      </c>
      <c r="C42" s="202"/>
      <c r="D42" s="202"/>
      <c r="E42" s="203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195" t="s">
        <v>58</v>
      </c>
      <c r="D49" s="196"/>
      <c r="E49" s="196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195" t="s">
        <v>60</v>
      </c>
      <c r="D50" s="196"/>
      <c r="E50" s="196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195" t="s">
        <v>62</v>
      </c>
      <c r="D51" s="196"/>
      <c r="E51" s="196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195" t="s">
        <v>64</v>
      </c>
      <c r="D52" s="196"/>
      <c r="E52" s="196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195" t="s">
        <v>66</v>
      </c>
      <c r="D53" s="196"/>
      <c r="E53" s="196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195" t="s">
        <v>68</v>
      </c>
      <c r="D54" s="196"/>
      <c r="E54" s="196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195" t="s">
        <v>70</v>
      </c>
      <c r="D55" s="196"/>
      <c r="E55" s="196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195" t="s">
        <v>72</v>
      </c>
      <c r="D56" s="196"/>
      <c r="E56" s="196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195" t="s">
        <v>74</v>
      </c>
      <c r="D57" s="196"/>
      <c r="E57" s="196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195" t="s">
        <v>76</v>
      </c>
      <c r="D58" s="196"/>
      <c r="E58" s="196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195" t="s">
        <v>78</v>
      </c>
      <c r="D59" s="196"/>
      <c r="E59" s="196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195" t="s">
        <v>80</v>
      </c>
      <c r="D60" s="196"/>
      <c r="E60" s="196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195" t="s">
        <v>82</v>
      </c>
      <c r="D61" s="196"/>
      <c r="E61" s="196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195" t="s">
        <v>84</v>
      </c>
      <c r="D62" s="196"/>
      <c r="E62" s="196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195" t="s">
        <v>86</v>
      </c>
      <c r="D63" s="196"/>
      <c r="E63" s="196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195" t="s">
        <v>88</v>
      </c>
      <c r="D64" s="196"/>
      <c r="E64" s="196"/>
      <c r="F64" s="137" t="s">
        <v>89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195" t="s">
        <v>29</v>
      </c>
      <c r="D65" s="196"/>
      <c r="E65" s="196"/>
      <c r="F65" s="137" t="s">
        <v>90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C36" sqref="C3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5" t="s">
        <v>51</v>
      </c>
      <c r="D2" s="256"/>
      <c r="E2" s="256"/>
      <c r="F2" s="256"/>
      <c r="G2" s="257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58" t="s">
        <v>316</v>
      </c>
      <c r="D4" s="259"/>
      <c r="E4" s="259"/>
      <c r="F4" s="259"/>
      <c r="G4" s="260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119</v>
      </c>
      <c r="D9" s="174" t="s">
        <v>120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121</v>
      </c>
      <c r="T9" s="161" t="s">
        <v>121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122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123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124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125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124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126</v>
      </c>
      <c r="C12" s="187" t="s">
        <v>127</v>
      </c>
      <c r="D12" s="174" t="s">
        <v>120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121</v>
      </c>
      <c r="T12" s="161" t="s">
        <v>121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128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129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124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130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124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131</v>
      </c>
      <c r="C15" s="187" t="s">
        <v>132</v>
      </c>
      <c r="D15" s="174" t="s">
        <v>120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133</v>
      </c>
      <c r="T15" s="161" t="s">
        <v>134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122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135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124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136</v>
      </c>
      <c r="C17" s="187" t="s">
        <v>137</v>
      </c>
      <c r="D17" s="174" t="s">
        <v>120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121</v>
      </c>
      <c r="T17" s="161" t="s">
        <v>121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122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138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124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139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124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140</v>
      </c>
      <c r="C20" s="189" t="s">
        <v>141</v>
      </c>
      <c r="D20" s="180" t="s">
        <v>142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121</v>
      </c>
      <c r="T20" s="161" t="s">
        <v>121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122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143</v>
      </c>
      <c r="C22" s="187" t="s">
        <v>144</v>
      </c>
      <c r="D22" s="174" t="s">
        <v>120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121</v>
      </c>
      <c r="T22" s="161" t="s">
        <v>121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122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145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124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146</v>
      </c>
      <c r="C25" s="189" t="s">
        <v>147</v>
      </c>
      <c r="D25" s="180" t="s">
        <v>120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121</v>
      </c>
      <c r="T25" s="161" t="s">
        <v>121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122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1.3599999999999999</v>
      </c>
      <c r="R26" s="165"/>
      <c r="S26" s="165"/>
      <c r="T26" s="165"/>
      <c r="U26" s="165"/>
      <c r="V26" s="165">
        <f>SUM(V27:V37)</f>
        <v>19.009999999999998</v>
      </c>
      <c r="W26" s="165"/>
      <c r="AG26" t="s">
        <v>117</v>
      </c>
    </row>
    <row r="27" spans="1:60" outlineLevel="1" x14ac:dyDescent="0.2">
      <c r="A27" s="172">
        <v>8</v>
      </c>
      <c r="B27" s="173" t="s">
        <v>148</v>
      </c>
      <c r="C27" s="187" t="s">
        <v>149</v>
      </c>
      <c r="D27" s="174" t="s">
        <v>120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121</v>
      </c>
      <c r="T27" s="161" t="s">
        <v>121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122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150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124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151</v>
      </c>
      <c r="C29" s="189" t="s">
        <v>152</v>
      </c>
      <c r="D29" s="180" t="s">
        <v>120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121</v>
      </c>
      <c r="T29" s="161" t="s">
        <v>121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153</v>
      </c>
      <c r="C30" s="189" t="s">
        <v>154</v>
      </c>
      <c r="D30" s="180" t="s">
        <v>155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121</v>
      </c>
      <c r="T30" s="161" t="s">
        <v>121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122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156</v>
      </c>
      <c r="C31" s="187" t="s">
        <v>157</v>
      </c>
      <c r="D31" s="174" t="s">
        <v>120</v>
      </c>
      <c r="E31" s="175">
        <v>18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1.22</v>
      </c>
      <c r="R31" s="161"/>
      <c r="S31" s="161" t="s">
        <v>121</v>
      </c>
      <c r="T31" s="161" t="s">
        <v>121</v>
      </c>
      <c r="U31" s="161">
        <v>0.3</v>
      </c>
      <c r="V31" s="161">
        <f>ROUND(E31*U31,2)</f>
        <v>5.4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122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317</v>
      </c>
      <c r="D32" s="163"/>
      <c r="E32" s="164">
        <v>18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124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142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122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122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168</v>
      </c>
      <c r="C36" s="189" t="s">
        <v>321</v>
      </c>
      <c r="D36" s="180" t="s">
        <v>142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128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142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122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121</v>
      </c>
      <c r="T39" s="161" t="s">
        <v>121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120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121</v>
      </c>
      <c r="T41" s="161" t="s">
        <v>121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124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124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155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121</v>
      </c>
      <c r="T45" s="161" t="s">
        <v>121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155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121</v>
      </c>
      <c r="T46" s="161" t="s">
        <v>121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155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121</v>
      </c>
      <c r="T47" s="161" t="s">
        <v>121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142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121</v>
      </c>
      <c r="T48" s="161" t="s">
        <v>121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142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121</v>
      </c>
      <c r="T50" s="161" t="s">
        <v>121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142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121</v>
      </c>
      <c r="T52" s="161" t="s">
        <v>121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142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121</v>
      </c>
      <c r="T53" s="161" t="s">
        <v>121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155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121</v>
      </c>
      <c r="T54" s="161" t="s">
        <v>121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155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121</v>
      </c>
      <c r="T55" s="161" t="s">
        <v>121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142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121</v>
      </c>
      <c r="T56" s="161" t="s">
        <v>121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121</v>
      </c>
      <c r="T57" s="161" t="s">
        <v>121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142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121</v>
      </c>
      <c r="T58" s="161" t="s">
        <v>121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155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121</v>
      </c>
      <c r="T59" s="161" t="s">
        <v>121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155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121</v>
      </c>
      <c r="T60" s="161" t="s">
        <v>121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213</v>
      </c>
      <c r="D61" s="174" t="s">
        <v>155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122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121</v>
      </c>
      <c r="T62" s="161" t="s">
        <v>121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155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121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128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122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122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121</v>
      </c>
      <c r="T67" s="161" t="s">
        <v>121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121</v>
      </c>
      <c r="T69" s="161" t="s">
        <v>121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122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121</v>
      </c>
      <c r="T70" s="161" t="s">
        <v>121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122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121</v>
      </c>
      <c r="T71" s="161" t="s">
        <v>121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121</v>
      </c>
      <c r="T72" s="161" t="s">
        <v>121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142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121</v>
      </c>
      <c r="T73" s="161" t="s">
        <v>121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122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142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121</v>
      </c>
      <c r="T74" s="161" t="s">
        <v>121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142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121</v>
      </c>
      <c r="T75" s="161" t="s">
        <v>121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142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121</v>
      </c>
      <c r="T76" s="161" t="s">
        <v>121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122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142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128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318</v>
      </c>
      <c r="D79" s="180" t="s">
        <v>142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142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122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142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122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319</v>
      </c>
      <c r="D82" s="180" t="s">
        <v>142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142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142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142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121</v>
      </c>
      <c r="T86" s="161" t="s">
        <v>121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116</v>
      </c>
      <c r="B87" s="167" t="s">
        <v>77</v>
      </c>
      <c r="C87" s="186" t="s">
        <v>78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117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142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116</v>
      </c>
      <c r="B89" s="167" t="s">
        <v>79</v>
      </c>
      <c r="C89" s="186" t="s">
        <v>80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117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120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121</v>
      </c>
      <c r="T90" s="161" t="s">
        <v>121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124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120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120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121</v>
      </c>
      <c r="T93" s="161" t="s">
        <v>121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124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120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124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121</v>
      </c>
      <c r="T97" s="161" t="s">
        <v>121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116</v>
      </c>
      <c r="B98" s="167" t="s">
        <v>81</v>
      </c>
      <c r="C98" s="186" t="s">
        <v>82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117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120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121</v>
      </c>
      <c r="T99" s="161" t="s">
        <v>121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124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120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121</v>
      </c>
      <c r="T101" s="161" t="s">
        <v>121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124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155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121</v>
      </c>
      <c r="T103" s="161" t="s">
        <v>121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120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121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124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121</v>
      </c>
      <c r="T106" s="161" t="s">
        <v>121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116</v>
      </c>
      <c r="B107" s="167" t="s">
        <v>83</v>
      </c>
      <c r="C107" s="186" t="s">
        <v>84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117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120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121</v>
      </c>
      <c r="T108" s="161" t="s">
        <v>121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124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120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121</v>
      </c>
      <c r="T110" s="161" t="s">
        <v>121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116</v>
      </c>
      <c r="B111" s="167" t="s">
        <v>85</v>
      </c>
      <c r="C111" s="186" t="s">
        <v>86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117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122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116</v>
      </c>
      <c r="B113" s="167" t="s">
        <v>87</v>
      </c>
      <c r="C113" s="186" t="s">
        <v>88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117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121</v>
      </c>
      <c r="T114" s="161" t="s">
        <v>121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121</v>
      </c>
      <c r="T115" s="161" t="s">
        <v>121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121</v>
      </c>
      <c r="T116" s="161" t="s">
        <v>121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121</v>
      </c>
      <c r="T117" s="161" t="s">
        <v>121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121</v>
      </c>
      <c r="T118" s="161" t="s">
        <v>121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121</v>
      </c>
      <c r="T119" s="161" t="s">
        <v>121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116</v>
      </c>
      <c r="B120" s="167" t="s">
        <v>90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117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121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2019-09-09T11:41:44Z</cp:lastPrinted>
  <dcterms:created xsi:type="dcterms:W3CDTF">2009-04-08T07:15:50Z</dcterms:created>
  <dcterms:modified xsi:type="dcterms:W3CDTF">2019-09-10T08:51:39Z</dcterms:modified>
</cp:coreProperties>
</file>