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rVu0tPCd9aT9XGaElgRsr9/pkS/OnxW5qCcLiwdzIUu5srUc3EE1cVl9ee6PKqm4yHHGBgleVdlpBFnLMz6afQ==" workbookSpinCount="100000" workbookSaltValue="CKop4BViNXcwNL9oSFXNUA==" lockStructure="1"/>
  <bookViews>
    <workbookView xWindow="65416" yWindow="65416" windowWidth="24240" windowHeight="13740" firstSheet="1" activeTab="1"/>
  </bookViews>
  <sheets>
    <sheet name="List2" sheetId="9" state="hidden" r:id="rId1"/>
    <sheet name="Doplňkové informace" sheetId="8" r:id="rId2"/>
    <sheet name="Mitušova" sheetId="3" r:id="rId3"/>
    <sheet name="Formana" sheetId="4" r:id="rId4"/>
    <sheet name="Zlepšovatelů" sheetId="5" r:id="rId5"/>
    <sheet name="Tarnavova" sheetId="6" r:id="rId6"/>
  </sheets>
  <definedNames>
    <definedName name="_xlnm.Print_Area" localSheetId="1">'Doplňkové informace'!$A$1:$Q$24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<sst xmlns="http://schemas.openxmlformats.org/spreadsheetml/2006/main" count="669" uniqueCount="277">
  <si>
    <t>Valouny 80mm</t>
  </si>
  <si>
    <t>Kačírek 16-22mm</t>
  </si>
  <si>
    <t xml:space="preserve">Písek </t>
  </si>
  <si>
    <t>Kůra</t>
  </si>
  <si>
    <t>Stěrk</t>
  </si>
  <si>
    <t xml:space="preserve">Údržba zeleně v přírodní zahradě a předpokládané množství prací </t>
  </si>
  <si>
    <t>v MŠ Mitušova</t>
  </si>
  <si>
    <t>Objekt</t>
  </si>
  <si>
    <t>Druh prací</t>
  </si>
  <si>
    <t xml:space="preserve"> Období</t>
  </si>
  <si>
    <t>Intervaly</t>
  </si>
  <si>
    <t>DPH</t>
  </si>
  <si>
    <t>Vrbové iglů</t>
  </si>
  <si>
    <t>Zálivka</t>
  </si>
  <si>
    <t>letní provoz 1.-2. rok</t>
  </si>
  <si>
    <t xml:space="preserve">Vyvazování mladých letorostů </t>
  </si>
  <si>
    <t>4x ročně /2h</t>
  </si>
  <si>
    <t>8 h</t>
  </si>
  <si>
    <t>letní provoz 1.-5. rok</t>
  </si>
  <si>
    <t>1x/rok</t>
  </si>
  <si>
    <r>
      <t>m</t>
    </r>
    <r>
      <rPr>
        <vertAlign val="superscript"/>
        <sz val="10"/>
        <color rgb="FF000000"/>
        <rFont val="Calibri"/>
        <family val="2"/>
        <scheme val="minor"/>
      </rPr>
      <t>3</t>
    </r>
  </si>
  <si>
    <t>Hnojení</t>
  </si>
  <si>
    <t>2x/ročně</t>
  </si>
  <si>
    <t>Udržovací řez</t>
  </si>
  <si>
    <t>2x ročně</t>
  </si>
  <si>
    <t>4h / rok</t>
  </si>
  <si>
    <t> 8h</t>
  </si>
  <si>
    <t>zimní provoz 1.-2. rok</t>
  </si>
  <si>
    <t>1 x ročně</t>
  </si>
  <si>
    <t>2h / rok</t>
  </si>
  <si>
    <t> 4h</t>
  </si>
  <si>
    <t>letní provoz 3.-5. rok</t>
  </si>
  <si>
    <t> 12h</t>
  </si>
  <si>
    <t>zimní provoz 3.-5. rok</t>
  </si>
  <si>
    <t> 6h</t>
  </si>
  <si>
    <t>Kontrola a likvidace škůdců</t>
  </si>
  <si>
    <t> letní provoz 1.-5. rok</t>
  </si>
  <si>
    <t>4 x ročně</t>
  </si>
  <si>
    <t> 20 h</t>
  </si>
  <si>
    <t>Bylinková zahrada</t>
  </si>
  <si>
    <t>2x/týdně/ 5 let</t>
  </si>
  <si>
    <t>březen-duben/ 5 let</t>
  </si>
  <si>
    <t>Pletí - ruční</t>
  </si>
  <si>
    <t>1x /měsíc/ 5 let</t>
  </si>
  <si>
    <t>Bylinky</t>
  </si>
  <si>
    <t>1x/ rok na jaře</t>
  </si>
  <si>
    <t>ks</t>
  </si>
  <si>
    <t>Plůtky z tavolníku</t>
  </si>
  <si>
    <t xml:space="preserve">Zálivka </t>
  </si>
  <si>
    <t>2x /týdně/ 5 let</t>
  </si>
  <si>
    <t>Odst. suchých výhonů, ruční pletí</t>
  </si>
  <si>
    <t>2 x/ročně/ 5 let</t>
  </si>
  <si>
    <t> 2x ročně</t>
  </si>
  <si>
    <t>Hmatový chodník</t>
  </si>
  <si>
    <t>Mulčování - kůrou</t>
  </si>
  <si>
    <t>doplnění dle potřeby</t>
  </si>
  <si>
    <t>1x/ ročně</t>
  </si>
  <si>
    <t>Písek - zásypový</t>
  </si>
  <si>
    <t>1x/ročně</t>
  </si>
  <si>
    <t>Kačírek   (16-22 mm)</t>
  </si>
  <si>
    <t>1x /ročně</t>
  </si>
  <si>
    <t>Valouny (30-80 mm)</t>
  </si>
  <si>
    <t>Cena celkem s DPH</t>
  </si>
  <si>
    <t>h</t>
  </si>
  <si>
    <t>Údržba zeleně v přírodní zahradě a předpokládané množství prací v MŠ Formana</t>
  </si>
  <si>
    <t>Vyvazování mladých letorostů</t>
  </si>
  <si>
    <t>1.-5. rok</t>
  </si>
  <si>
    <t>1x/2 roky</t>
  </si>
  <si>
    <t> kg</t>
  </si>
  <si>
    <t>Štěrk   (16-32 mm)</t>
  </si>
  <si>
    <t>Valouny (10-20 mm)</t>
  </si>
  <si>
    <t> doplnění dle potřeby</t>
  </si>
  <si>
    <t>1x / 2 roky</t>
  </si>
  <si>
    <t>v MŠ Zlepšovatelů</t>
  </si>
  <si>
    <t>1.-5.rok</t>
  </si>
  <si>
    <t>1x ročně</t>
  </si>
  <si>
    <t>Odstranění odumřelých částí rostlin</t>
  </si>
  <si>
    <t>Na zimu chvojí</t>
  </si>
  <si>
    <t> 1h/ rok</t>
  </si>
  <si>
    <t> 5 h</t>
  </si>
  <si>
    <t>doplnění podle potřeby</t>
  </si>
  <si>
    <t> Vrbový tunel</t>
  </si>
  <si>
    <t>předzahrádka</t>
  </si>
  <si>
    <t xml:space="preserve">Zálivka  </t>
  </si>
  <si>
    <t>Předzahrádka</t>
  </si>
  <si>
    <t>Seřezání odkvetlých  částí rostlin na 15 cm</t>
  </si>
  <si>
    <t> 2h/ rok</t>
  </si>
  <si>
    <t> 10 h</t>
  </si>
  <si>
    <t>trvalkových záhonů</t>
  </si>
  <si>
    <t>celá plocha</t>
  </si>
  <si>
    <t>Vyvýšené záhony</t>
  </si>
  <si>
    <t>Substrát 20 cm</t>
  </si>
  <si>
    <t> </t>
  </si>
  <si>
    <t>Cena za manipulaci</t>
  </si>
  <si>
    <t>Substrát 20cm</t>
  </si>
  <si>
    <t>5 let</t>
  </si>
  <si>
    <t>Štěrk (4-8 mm)</t>
  </si>
  <si>
    <t>zimní provoz 1.-5. rok</t>
  </si>
  <si>
    <t>Celoročně  1.-5. rok</t>
  </si>
  <si>
    <t>3x/t 2h=13 dní/měs.</t>
  </si>
  <si>
    <t>26h x 8 měs = 208 h/rok</t>
  </si>
  <si>
    <t>416 h/2r</t>
  </si>
  <si>
    <t>9h x 4 měs = 36 h/rok</t>
  </si>
  <si>
    <t>180 h/5r</t>
  </si>
  <si>
    <t>18h x 8 měs = 144 h /rok</t>
  </si>
  <si>
    <t>432 h /3r</t>
  </si>
  <si>
    <t>2x/t 1h= 9dní/měs.</t>
  </si>
  <si>
    <t>2x/t 2h= 9dní/měs.</t>
  </si>
  <si>
    <t>26h x 8 měs = 208 h/r</t>
  </si>
  <si>
    <t>18h x 8 měs = 144 h /r</t>
  </si>
  <si>
    <t>léto 2x/t, zima 1x/t</t>
  </si>
  <si>
    <t>1x/rok/ 5 let</t>
  </si>
  <si>
    <t>0,094 m3</t>
  </si>
  <si>
    <t>doplnění vymrzlých -bazalka, rozmarýn</t>
  </si>
  <si>
    <t>celkem 60 cm šíře u kmínku</t>
  </si>
  <si>
    <t>0,74 m3</t>
  </si>
  <si>
    <t>810 h</t>
  </si>
  <si>
    <t>doplnit dle potřeby</t>
  </si>
  <si>
    <t>1x ročně / 5 let</t>
  </si>
  <si>
    <t>2x /ročně/ 5 let</t>
  </si>
  <si>
    <t>1 x ročně/ 5 let</t>
  </si>
  <si>
    <t>2 hx81 dní = 162 h / rok</t>
  </si>
  <si>
    <t>202,5 h</t>
  </si>
  <si>
    <t> 67,5 h</t>
  </si>
  <si>
    <t>0,167 hx2=0,33 h</t>
  </si>
  <si>
    <t>0,3kg /5 let</t>
  </si>
  <si>
    <t>1x ročně/ 5 let</t>
  </si>
  <si>
    <r>
      <t> 0,47 m</t>
    </r>
    <r>
      <rPr>
        <vertAlign val="super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 = 0,141t</t>
    </r>
  </si>
  <si>
    <t>t</t>
  </si>
  <si>
    <t>kg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</si>
  <si>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</si>
  <si>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</si>
  <si>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Cena celkem</t>
  </si>
  <si>
    <t>Jednotka</t>
  </si>
  <si>
    <t>Cena s DPH za jednotku</t>
  </si>
  <si>
    <t>Cena celkem bez DPH</t>
  </si>
  <si>
    <t>Počet za 1 rok</t>
  </si>
  <si>
    <t>Počet za 5 let</t>
  </si>
  <si>
    <t>3t</t>
  </si>
  <si>
    <t>doplnění vymrzlých bylin</t>
  </si>
  <si>
    <r>
      <t>6m</t>
    </r>
    <r>
      <rPr>
        <vertAlign val="superscript"/>
        <sz val="10"/>
        <color theme="1"/>
        <rFont val="Calibri"/>
        <family val="2"/>
        <scheme val="minor"/>
      </rPr>
      <t>3</t>
    </r>
  </si>
  <si>
    <t>Zálivka - práce</t>
  </si>
  <si>
    <r>
      <t>3,3kg  při spotř. 30g / m</t>
    </r>
    <r>
      <rPr>
        <vertAlign val="superscript"/>
        <sz val="10"/>
        <color rgb="FF000000"/>
        <rFont val="Calibri"/>
        <family val="2"/>
        <scheme val="minor"/>
      </rPr>
      <t>2</t>
    </r>
  </si>
  <si>
    <t>Substrát 20 cm, 5 záhonů</t>
  </si>
  <si>
    <r>
      <t>5 záh. x 1,2m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x 0,2m vrstva=1,2m</t>
    </r>
    <r>
      <rPr>
        <vertAlign val="superscript"/>
        <sz val="10"/>
        <color theme="1"/>
        <rFont val="Calibri"/>
        <family val="2"/>
        <scheme val="minor"/>
      </rPr>
      <t>3</t>
    </r>
  </si>
  <si>
    <t xml:space="preserve"> Celkem za 5 let</t>
  </si>
  <si>
    <t>v MŠ Tarnavova</t>
  </si>
  <si>
    <t>Kačírek  praný (16-22 mm)</t>
  </si>
  <si>
    <t>Celoročně 1.-5. rok</t>
  </si>
  <si>
    <r>
      <t xml:space="preserve">0,57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</si>
  <si>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r>
      <t xml:space="preserve">2 x 11 </t>
    </r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~ 0,66kg</t>
    </r>
  </si>
  <si>
    <r>
      <t>8m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/rok</t>
    </r>
  </si>
  <si>
    <r>
      <t>2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= 0,6t</t>
    </r>
  </si>
  <si>
    <r>
      <t>0,57 m</t>
    </r>
    <r>
      <rPr>
        <vertAlign val="superscript"/>
        <sz val="10"/>
        <color rgb="FF000000"/>
        <rFont val="Calibri"/>
        <family val="2"/>
        <scheme val="minor"/>
      </rPr>
      <t>3</t>
    </r>
  </si>
  <si>
    <t>2 x 11 m2 ~ 0,66kg</t>
  </si>
  <si>
    <t>3,3kg  při spotř. 30g / m2</t>
  </si>
  <si>
    <r>
      <t>Celoročně</t>
    </r>
    <r>
      <rPr>
        <sz val="10"/>
        <color rgb="FF000000"/>
        <rFont val="Calibri"/>
        <family val="2"/>
        <scheme val="minor"/>
      </rPr>
      <t>, 1.-5. rok</t>
    </r>
  </si>
  <si>
    <r>
      <t>10 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/ rok</t>
    </r>
  </si>
  <si>
    <t>4 ks</t>
  </si>
  <si>
    <t>20 ks</t>
  </si>
  <si>
    <t xml:space="preserve">0,167 hx81 dní/r = </t>
  </si>
  <si>
    <t>67,5 h</t>
  </si>
  <si>
    <r>
      <t>m</t>
    </r>
    <r>
      <rPr>
        <vertAlign val="superscript"/>
        <sz val="10"/>
        <rFont val="Calibri"/>
        <family val="2"/>
        <scheme val="minor"/>
      </rPr>
      <t>3</t>
    </r>
  </si>
  <si>
    <t>0,167 hx81 dní=13,5 h</t>
  </si>
  <si>
    <r>
      <t>0,1</t>
    </r>
    <r>
      <rPr>
        <sz val="10"/>
        <rFont val="Calibri"/>
        <family val="2"/>
        <scheme val="minor"/>
      </rPr>
      <t>67 hx81 dní=13,5 h</t>
    </r>
  </si>
  <si>
    <r>
      <t>5 m</t>
    </r>
    <r>
      <rPr>
        <vertAlign val="superscript"/>
        <sz val="10"/>
        <color rgb="FF000000"/>
        <rFont val="Calibri"/>
        <family val="2"/>
        <scheme val="minor"/>
      </rPr>
      <t>2</t>
    </r>
  </si>
  <si>
    <r>
      <t>25m</t>
    </r>
    <r>
      <rPr>
        <vertAlign val="superscript"/>
        <sz val="10"/>
        <color theme="1"/>
        <rFont val="Calibri"/>
        <family val="2"/>
        <scheme val="minor"/>
      </rPr>
      <t>2</t>
    </r>
  </si>
  <si>
    <t>Substrát, 4 záhony, 20 cm vrstva</t>
  </si>
  <si>
    <r>
      <t>2 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/ rok   (30 g/ 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)</t>
    </r>
  </si>
  <si>
    <t>0,5hx81 = 40,5h / rok</t>
  </si>
  <si>
    <r>
      <t>3 m</t>
    </r>
    <r>
      <rPr>
        <vertAlign val="superscript"/>
        <sz val="10"/>
        <color theme="1"/>
        <rFont val="Calibri"/>
        <family val="2"/>
        <scheme val="minor"/>
      </rPr>
      <t>3</t>
    </r>
  </si>
  <si>
    <t>180 h/5 let</t>
  </si>
  <si>
    <t>432 h /3 roky</t>
  </si>
  <si>
    <t>416 h/2 roky</t>
  </si>
  <si>
    <r>
      <t>6m</t>
    </r>
    <r>
      <rPr>
        <vertAlign val="superscript"/>
        <sz val="10"/>
        <color rgb="FF000000"/>
        <rFont val="Calibri"/>
        <family val="2"/>
        <scheme val="minor"/>
      </rPr>
      <t>3</t>
    </r>
  </si>
  <si>
    <t> 202,5 h</t>
  </si>
  <si>
    <t> na zimu překrytí chvojím</t>
  </si>
  <si>
    <r>
      <t>2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 rok   (30 g/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</si>
  <si>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0,094 m</t>
    </r>
    <r>
      <rPr>
        <vertAlign val="super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 = 94 l</t>
    </r>
  </si>
  <si>
    <r>
      <t>3 záh. x 1m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x 0,2m vrstva=0,6 m</t>
    </r>
    <r>
      <rPr>
        <vertAlign val="superscript"/>
        <sz val="10"/>
        <color rgb="FF000000"/>
        <rFont val="Calibri"/>
        <family val="2"/>
        <scheme val="minor"/>
      </rPr>
      <t>3</t>
    </r>
  </si>
  <si>
    <r>
      <t>2 x 32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~ 1,9 kg</t>
    </r>
  </si>
  <si>
    <r>
      <t>9,5 kg  při spotř. 30g / m</t>
    </r>
    <r>
      <rPr>
        <vertAlign val="superscript"/>
        <sz val="10"/>
        <color rgb="FF000000"/>
        <rFont val="Calibri"/>
        <family val="2"/>
        <scheme val="minor"/>
      </rPr>
      <t>2</t>
    </r>
  </si>
  <si>
    <r>
      <t>84m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x 0,05 = 4,2m</t>
    </r>
    <r>
      <rPr>
        <vertAlign val="superscript"/>
        <sz val="10"/>
        <color rgb="FF000000"/>
        <rFont val="Calibri"/>
        <family val="2"/>
        <scheme val="minor"/>
      </rPr>
      <t>3</t>
    </r>
  </si>
  <si>
    <r>
      <t>21 m</t>
    </r>
    <r>
      <rPr>
        <vertAlign val="superscript"/>
        <sz val="10"/>
        <rFont val="Calibri"/>
        <family val="2"/>
        <scheme val="minor"/>
      </rPr>
      <t>3</t>
    </r>
  </si>
  <si>
    <r>
      <t>3,7m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~1,11t</t>
    </r>
  </si>
  <si>
    <r>
      <t>5,75m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~1,719t</t>
    </r>
  </si>
  <si>
    <r>
      <t>5,75m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~9,741t</t>
    </r>
  </si>
  <si>
    <r>
      <t>5,75m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~9,168t</t>
    </r>
  </si>
  <si>
    <r>
      <t>5,75m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~8,022t</t>
    </r>
  </si>
  <si>
    <r>
      <t>0,74 m</t>
    </r>
    <r>
      <rPr>
        <vertAlign val="superscript"/>
        <sz val="10"/>
        <color theme="1"/>
        <rFont val="Calibri"/>
        <family val="2"/>
        <scheme val="minor"/>
      </rPr>
      <t>3</t>
    </r>
  </si>
  <si>
    <r>
      <t>0,042 m</t>
    </r>
    <r>
      <rPr>
        <vertAlign val="superscript"/>
        <sz val="10"/>
        <rFont val="Calibri"/>
        <family val="2"/>
        <scheme val="minor"/>
      </rPr>
      <t>3</t>
    </r>
  </si>
  <si>
    <r>
      <t>12m</t>
    </r>
    <r>
      <rPr>
        <vertAlign val="superscript"/>
        <sz val="10"/>
        <color theme="1"/>
        <rFont val="Calibri"/>
        <family val="2"/>
        <scheme val="minor"/>
      </rPr>
      <t>3</t>
    </r>
  </si>
  <si>
    <r>
      <t>4x2,5x1,2x0,2m/záhon=2,4m</t>
    </r>
    <r>
      <rPr>
        <vertAlign val="superscript"/>
        <sz val="10"/>
        <color theme="1"/>
        <rFont val="Calibri"/>
        <family val="2"/>
        <scheme val="minor"/>
      </rPr>
      <t>3</t>
    </r>
  </si>
  <si>
    <r>
      <t> 0,47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= 0,799t</t>
    </r>
  </si>
  <si>
    <r>
      <t> 0,47 m</t>
    </r>
    <r>
      <rPr>
        <vertAlign val="super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 = 0,752t</t>
    </r>
  </si>
  <si>
    <r>
      <t> 0,47 m</t>
    </r>
    <r>
      <rPr>
        <vertAlign val="super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 = 0,658t</t>
    </r>
  </si>
  <si>
    <t>V této přírodní zahradě není naistalována kapková závlaha, vodu je nutné čerpat hadicí  z vodovodního řádu</t>
  </si>
  <si>
    <t xml:space="preserve">Bylinky </t>
  </si>
  <si>
    <t>Příloha č. 1 a) Rámcové smlouvy</t>
  </si>
  <si>
    <t>Příloha 1 b)  Rámcové smlouvy</t>
  </si>
  <si>
    <t>Příloha 1 c)  Rámcové smlouvy</t>
  </si>
  <si>
    <t>Příloha 1 d)  Rámcové smlouvy</t>
  </si>
  <si>
    <t>Spiraea 'Little Princess'</t>
  </si>
  <si>
    <t xml:space="preserve"> 'Little Princess'</t>
  </si>
  <si>
    <t>Cena bez DPH za jednotku</t>
  </si>
  <si>
    <t>Hnojení ( org. hnojivem )</t>
  </si>
  <si>
    <t>Hnojení
(org. hnojivem)</t>
  </si>
  <si>
    <t>Hnojení
(org. hnojivem )</t>
  </si>
  <si>
    <t>Hnojení (org. hnojivem)</t>
  </si>
  <si>
    <t>Seznam bylin k vysazení při vymrznutí</t>
  </si>
  <si>
    <t>1. Bazalka</t>
  </si>
  <si>
    <t>3. Rozmarýn</t>
  </si>
  <si>
    <t>2. Meduňka</t>
  </si>
  <si>
    <t>4. Pažitka</t>
  </si>
  <si>
    <t>5. Tymián</t>
  </si>
  <si>
    <t>6. Mateřidouška</t>
  </si>
  <si>
    <t>7. Petřžel</t>
  </si>
  <si>
    <t>Podle potřeb školky</t>
  </si>
  <si>
    <t>V mateřské škole Formana není naistalována kapková závlaha.</t>
  </si>
  <si>
    <t>Pro výpočty byly použity tyto měrné hmotnosti materiálů:</t>
  </si>
  <si>
    <t>Závlaha není čerpána pomocí kapkové závlahy, ale z hadice z vodovodního řádu.</t>
  </si>
  <si>
    <t>MŠ Zlepšovatelů bude dokončena v termínu červen-srpen 2020.</t>
  </si>
  <si>
    <t>4x ročně /1h</t>
  </si>
  <si>
    <t>4h</t>
  </si>
  <si>
    <t>20h</t>
  </si>
  <si>
    <t>40 h</t>
  </si>
  <si>
    <t>Vrbový tunel</t>
  </si>
  <si>
    <t>4 h /rok</t>
  </si>
  <si>
    <t>Celoročně,1.-5. rok</t>
  </si>
  <si>
    <r>
      <t>1,15 m</t>
    </r>
    <r>
      <rPr>
        <vertAlign val="superscript"/>
        <sz val="10"/>
        <color rgb="FF000000"/>
        <rFont val="Calibri"/>
        <family val="2"/>
        <scheme val="minor"/>
      </rPr>
      <t>3</t>
    </r>
  </si>
  <si>
    <r>
      <t>5 x 0,6 m</t>
    </r>
    <r>
      <rPr>
        <vertAlign val="superscript"/>
        <sz val="10"/>
        <color rgb="FF000000"/>
        <rFont val="Calibri"/>
        <family val="2"/>
        <scheme val="minor"/>
      </rPr>
      <t>3</t>
    </r>
  </si>
  <si>
    <r>
      <t>2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 rok   (30 g/ m2)</t>
    </r>
  </si>
  <si>
    <r>
      <t>4 m</t>
    </r>
    <r>
      <rPr>
        <vertAlign val="superscript"/>
        <sz val="10"/>
        <color theme="1"/>
        <rFont val="Calibri"/>
        <family val="2"/>
        <scheme val="minor"/>
      </rPr>
      <t>2</t>
    </r>
  </si>
  <si>
    <t> 0,25 hx8m=2 h/ rok</t>
  </si>
  <si>
    <t xml:space="preserve">0,5 hx81 dní/rok </t>
  </si>
  <si>
    <r>
      <t>1,9m</t>
    </r>
    <r>
      <rPr>
        <vertAlign val="super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 ~ 3,23t</t>
    </r>
  </si>
  <si>
    <t> 1,65 h</t>
  </si>
  <si>
    <r>
      <t>0,75m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~0,225t</t>
    </r>
  </si>
  <si>
    <r>
      <t>0,75m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~1,275t</t>
    </r>
  </si>
  <si>
    <r>
      <t>0,75m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~1,2t</t>
    </r>
  </si>
  <si>
    <r>
      <t>0,75m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~1,05t</t>
    </r>
  </si>
  <si>
    <r>
      <t>2 x 42 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~ 2,5kg</t>
    </r>
  </si>
  <si>
    <r>
      <t>12,6 kg  při spotř. 30g / 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12,6</t>
    </r>
  </si>
  <si>
    <r>
      <t>0,15 m</t>
    </r>
    <r>
      <rPr>
        <vertAlign val="superscript"/>
        <sz val="10"/>
        <color rgb="FF000000"/>
        <rFont val="Calibri"/>
        <family val="2"/>
        <scheme val="minor"/>
      </rPr>
      <t>3</t>
    </r>
  </si>
  <si>
    <r>
      <t>2,3 m2 (0,15 m</t>
    </r>
    <r>
      <rPr>
        <vertAlign val="super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)</t>
    </r>
  </si>
  <si>
    <t>1.- 5. rok</t>
  </si>
  <si>
    <t>10 h</t>
  </si>
  <si>
    <r>
      <t>3 záh. 2x1 x 0,2m vrstva=1,2m</t>
    </r>
    <r>
      <rPr>
        <vertAlign val="superscript"/>
        <sz val="10"/>
        <color theme="1"/>
        <rFont val="Calibri"/>
        <family val="2"/>
        <scheme val="minor"/>
      </rPr>
      <t>3</t>
    </r>
  </si>
  <si>
    <t>Výchovný řez muchovníku Amelanchier lamarckii</t>
  </si>
  <si>
    <t>Odstranění odum.částí  (na 10cm)</t>
  </si>
  <si>
    <t>Mulčování smrk. Kůrou + manipulace</t>
  </si>
  <si>
    <t>Mulčování -  smrk.kůra + manipulace</t>
  </si>
  <si>
    <t>Mulčování - kůrou + manipulace</t>
  </si>
  <si>
    <t>Mulčování -  smrk.kůrou + manipulace</t>
  </si>
  <si>
    <t>1.      Indiánská vesnička - vrbové iglů – 3 ks (2 x 1,8m) = 11 m2</t>
  </si>
  <si>
    <t>2.      Bylinková zahrádka - 12 x 3,86 m = 40 m2</t>
  </si>
  <si>
    <t>3.      Osázené plůtky tunelu menšími keříky Spiraea ‚Little Princess‘ tavolník = 1 m2</t>
  </si>
  <si>
    <t>4.      Hmatový chodník - 17 x 1m = 1</t>
  </si>
  <si>
    <t>MŠ Mitušova:</t>
  </si>
  <si>
    <t>MŠ Formana:</t>
  </si>
  <si>
    <t>1. Vrbové teepee – průměr 2 m, 2 ks = 8 m2</t>
  </si>
  <si>
    <t>2. Vrbové teepee – průměr 3 m, 1 ks = 9 m2</t>
  </si>
  <si>
    <t>3. Vrbový tunel - 1,5 x 7 m, 2 ks = 21 m2</t>
  </si>
  <si>
    <t>MŠ Zlepšovatelů:</t>
  </si>
  <si>
    <t>1. Hmatový chodník  - 1,6 x 1,5 x 0,3m</t>
  </si>
  <si>
    <t>2. Bylinková a okrasná zahrádka 5,5 x 2,7m</t>
  </si>
  <si>
    <t xml:space="preserve">MŠ Tarnavova: </t>
  </si>
  <si>
    <r>
      <t xml:space="preserve">1. Hmatový chodník - </t>
    </r>
    <r>
      <rPr>
        <sz val="11"/>
        <color theme="1"/>
        <rFont val="Times New Roman"/>
        <family val="1"/>
      </rPr>
      <t>v ploše 12 x 7 m, rozměry atypické 1,3x 1,07 - 2,92 m</t>
    </r>
  </si>
  <si>
    <r>
      <t xml:space="preserve">2. Tunel z vrbového proutí -  </t>
    </r>
    <r>
      <rPr>
        <sz val="11"/>
        <color theme="1"/>
        <rFont val="Times New Roman"/>
        <family val="1"/>
      </rPr>
      <t>3 x 2,8 a 4 x 6m</t>
    </r>
  </si>
  <si>
    <r>
      <t xml:space="preserve">3. Chýše z vrbového proutí - </t>
    </r>
    <r>
      <rPr>
        <sz val="11"/>
        <color theme="1"/>
        <rFont val="Times New Roman"/>
        <family val="1"/>
      </rPr>
      <t>2,80 x 1,8 m</t>
    </r>
  </si>
  <si>
    <r>
      <t xml:space="preserve">4. Bylinky -  </t>
    </r>
    <r>
      <rPr>
        <sz val="11"/>
        <color theme="1"/>
        <rFont val="Times New Roman"/>
        <family val="1"/>
      </rPr>
      <t>5,5 x 2,7m</t>
    </r>
  </si>
  <si>
    <t>Rozměry objektů:</t>
  </si>
  <si>
    <t xml:space="preserve">Mulčování – smrk.kůra+ manipulace </t>
  </si>
  <si>
    <t>Vymývaný štěrk (4-8mm ) + manipulace</t>
  </si>
  <si>
    <t>Měrná hmotnost kg/m3</t>
  </si>
  <si>
    <t>U všech ostatních škol je naistalována kapková závlaha pouze u vrbových prvků.</t>
  </si>
  <si>
    <r>
      <t xml:space="preserve">                             3. Indiánská vesnička – vrbové iglů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</rPr>
      <t xml:space="preserve">- 2 x 1,8m 3ks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</si>
</sst>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3" borderId="1" applyNumberFormat="0" applyFont="0" applyAlignment="0" applyProtection="0"/>
  </cellStyleXfs>
  <cellXfs count="147">
    <xf numFmtId="0" fontId="0" fillId="0" borderId="0" xfId="0"/>
    <xf numFmtId="164" fontId="5" fillId="0" borderId="0" xfId="0" applyNumberFormat="1" applyFont="1" applyBorder="1" applyAlignment="1">
      <alignment vertical="center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Border="1"/>
    <xf numFmtId="0" fontId="0" fillId="0" borderId="0" xfId="0" applyFont="1" applyBorder="1"/>
    <xf numFmtId="10" fontId="0" fillId="0" borderId="0" xfId="0" applyNumberFormat="1" applyFont="1"/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165" fontId="9" fillId="0" borderId="0" xfId="0" applyNumberFormat="1" applyFont="1" applyFill="1" applyBorder="1" applyAlignment="1">
      <alignment horizontal="right" vertical="center"/>
    </xf>
    <xf numFmtId="165" fontId="9" fillId="0" borderId="0" xfId="2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2" xfId="0" applyFont="1" applyFill="1" applyBorder="1"/>
    <xf numFmtId="0" fontId="0" fillId="0" borderId="0" xfId="0" applyFill="1" applyBorder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0" fillId="0" borderId="2" xfId="21" applyFont="1" applyFill="1" applyBorder="1" applyAlignment="1">
      <alignment horizontal="right" vertical="center"/>
    </xf>
    <xf numFmtId="0" fontId="0" fillId="0" borderId="2" xfId="21" applyFont="1" applyFill="1" applyBorder="1" applyAlignment="1">
      <alignment horizontal="left" vertical="center"/>
    </xf>
    <xf numFmtId="164" fontId="0" fillId="0" borderId="2" xfId="21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9" fontId="7" fillId="0" borderId="2" xfId="20" applyNumberFormat="1" applyFont="1" applyFill="1" applyBorder="1" applyAlignment="1">
      <alignment horizontal="right" vertical="center"/>
    </xf>
    <xf numFmtId="164" fontId="7" fillId="0" borderId="2" xfId="2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9" fontId="5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2" xfId="21" applyFont="1" applyFill="1" applyBorder="1" applyAlignment="1">
      <alignment horizontal="right" vertical="center"/>
    </xf>
    <xf numFmtId="0" fontId="7" fillId="0" borderId="2" xfId="21" applyFont="1" applyFill="1" applyBorder="1" applyAlignment="1">
      <alignment horizontal="left" vertical="center"/>
    </xf>
    <xf numFmtId="164" fontId="7" fillId="0" borderId="2" xfId="21" applyNumberFormat="1" applyFont="1" applyFill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0" fontId="0" fillId="0" borderId="2" xfId="0" applyBorder="1"/>
    <xf numFmtId="0" fontId="5" fillId="0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/>
    </xf>
    <xf numFmtId="0" fontId="5" fillId="0" borderId="5" xfId="0" applyFont="1" applyFill="1" applyBorder="1" applyAlignment="1">
      <alignment vertical="center"/>
    </xf>
    <xf numFmtId="0" fontId="0" fillId="0" borderId="5" xfId="0" applyFont="1" applyFill="1" applyBorder="1"/>
    <xf numFmtId="0" fontId="0" fillId="0" borderId="6" xfId="0" applyFont="1" applyFill="1" applyBorder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/>
    </xf>
    <xf numFmtId="0" fontId="0" fillId="0" borderId="4" xfId="0" applyFont="1" applyFill="1" applyBorder="1"/>
    <xf numFmtId="0" fontId="10" fillId="0" borderId="2" xfId="0" applyFont="1" applyFill="1" applyBorder="1"/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 indent="13"/>
    </xf>
    <xf numFmtId="0" fontId="14" fillId="0" borderId="0" xfId="0" applyFont="1"/>
    <xf numFmtId="0" fontId="14" fillId="0" borderId="2" xfId="0" applyFont="1" applyBorder="1"/>
    <xf numFmtId="0" fontId="14" fillId="0" borderId="2" xfId="0" applyFont="1" applyFill="1" applyBorder="1"/>
    <xf numFmtId="0" fontId="14" fillId="0" borderId="0" xfId="0" applyFont="1" applyAlignment="1">
      <alignment horizontal="left" indent="13"/>
    </xf>
    <xf numFmtId="0" fontId="16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2" fillId="0" borderId="0" xfId="0" applyFont="1"/>
    <xf numFmtId="0" fontId="13" fillId="0" borderId="0" xfId="0" applyFont="1" applyAlignment="1">
      <alignment/>
    </xf>
    <xf numFmtId="164" fontId="0" fillId="0" borderId="2" xfId="21" applyNumberFormat="1" applyFont="1" applyFill="1" applyBorder="1" applyAlignment="1" applyProtection="1">
      <alignment horizontal="left" vertical="center"/>
      <protection locked="0"/>
    </xf>
    <xf numFmtId="164" fontId="7" fillId="0" borderId="2" xfId="21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/>
    <xf numFmtId="0" fontId="17" fillId="0" borderId="0" xfId="0" applyFont="1" applyBorder="1"/>
    <xf numFmtId="0" fontId="7" fillId="0" borderId="2" xfId="0" applyFont="1" applyFill="1" applyBorder="1" applyAlignment="1">
      <alignment horizontal="right"/>
    </xf>
    <xf numFmtId="0" fontId="0" fillId="0" borderId="0" xfId="21" applyFont="1" applyFill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7" fillId="0" borderId="8" xfId="0" applyFont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Poznám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19.140625" style="0" customWidth="1"/>
    <col min="17" max="17" width="5.140625" style="0" customWidth="1"/>
  </cols>
  <sheetData>
    <row r="1" spans="1:8" ht="15">
      <c r="A1" s="111" t="s">
        <v>219</v>
      </c>
      <c r="B1" s="111"/>
      <c r="C1" s="111"/>
      <c r="D1" s="111"/>
      <c r="E1" s="111"/>
      <c r="F1" s="111"/>
      <c r="G1" s="111" t="s">
        <v>271</v>
      </c>
      <c r="H1" s="111"/>
    </row>
    <row r="2" spans="1:8" ht="15">
      <c r="A2" s="134" t="s">
        <v>274</v>
      </c>
      <c r="B2" s="134"/>
      <c r="C2" s="111"/>
      <c r="D2" s="111"/>
      <c r="E2" s="111"/>
      <c r="F2" s="111"/>
      <c r="G2" s="111" t="s">
        <v>258</v>
      </c>
      <c r="H2" s="111"/>
    </row>
    <row r="3" spans="1:16" ht="15">
      <c r="A3" s="112" t="s">
        <v>3</v>
      </c>
      <c r="B3" s="113">
        <v>300</v>
      </c>
      <c r="C3" s="111"/>
      <c r="D3" s="111"/>
      <c r="E3" s="111"/>
      <c r="F3" s="111"/>
      <c r="G3" s="114" t="s">
        <v>254</v>
      </c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5">
      <c r="A4" s="112" t="s">
        <v>2</v>
      </c>
      <c r="B4" s="113">
        <v>1700</v>
      </c>
      <c r="C4" s="111"/>
      <c r="D4" s="111"/>
      <c r="E4" s="111"/>
      <c r="F4" s="111"/>
      <c r="G4" s="114" t="s">
        <v>255</v>
      </c>
      <c r="H4" s="118"/>
      <c r="I4" s="118"/>
      <c r="J4" s="118"/>
      <c r="K4" s="118"/>
      <c r="L4" s="118"/>
      <c r="M4" s="118"/>
      <c r="N4" s="118"/>
      <c r="O4" s="118"/>
      <c r="P4" s="118"/>
    </row>
    <row r="5" spans="1:16" ht="15">
      <c r="A5" s="112" t="s">
        <v>1</v>
      </c>
      <c r="B5" s="113">
        <v>1600</v>
      </c>
      <c r="C5" s="111"/>
      <c r="D5" s="111"/>
      <c r="E5" s="111"/>
      <c r="F5" s="111"/>
      <c r="G5" s="114" t="s">
        <v>256</v>
      </c>
      <c r="H5" s="118"/>
      <c r="I5" s="118"/>
      <c r="J5" s="118"/>
      <c r="K5" s="118"/>
      <c r="L5" s="118"/>
      <c r="M5" s="118"/>
      <c r="N5" s="118"/>
      <c r="O5" s="118"/>
      <c r="P5" s="118"/>
    </row>
    <row r="6" spans="1:16" ht="15">
      <c r="A6" s="112" t="s">
        <v>0</v>
      </c>
      <c r="B6" s="113">
        <v>1400</v>
      </c>
      <c r="C6" s="111"/>
      <c r="D6" s="111"/>
      <c r="E6" s="111"/>
      <c r="F6" s="111"/>
      <c r="G6" s="114" t="s">
        <v>257</v>
      </c>
      <c r="H6" s="118"/>
      <c r="I6" s="118"/>
      <c r="J6" s="118"/>
      <c r="K6" s="118"/>
      <c r="L6" s="118"/>
      <c r="M6" s="118"/>
      <c r="N6" s="118"/>
      <c r="O6" s="118"/>
      <c r="P6" s="118"/>
    </row>
    <row r="7" spans="1:8" ht="15">
      <c r="A7" s="112" t="s">
        <v>4</v>
      </c>
      <c r="B7" s="113">
        <v>1700</v>
      </c>
      <c r="C7" s="111"/>
      <c r="D7" s="111"/>
      <c r="E7" s="111"/>
      <c r="F7" s="111"/>
      <c r="G7" s="111"/>
      <c r="H7" s="111"/>
    </row>
    <row r="8" spans="1:8" ht="15">
      <c r="A8" s="111"/>
      <c r="B8" s="111"/>
      <c r="C8" s="111"/>
      <c r="D8" s="111"/>
      <c r="E8" s="111"/>
      <c r="F8" s="111"/>
      <c r="G8" s="111" t="s">
        <v>259</v>
      </c>
      <c r="H8" s="111"/>
    </row>
    <row r="9" spans="1:13" ht="15">
      <c r="A9" s="111"/>
      <c r="B9" s="111"/>
      <c r="C9" s="111"/>
      <c r="D9" s="111"/>
      <c r="E9" s="111"/>
      <c r="F9" s="111"/>
      <c r="G9" s="114" t="s">
        <v>260</v>
      </c>
      <c r="H9" s="111"/>
      <c r="I9" s="111"/>
      <c r="J9" s="111"/>
      <c r="K9" s="111"/>
      <c r="L9" s="111"/>
      <c r="M9" s="111"/>
    </row>
    <row r="10" spans="1:13" ht="15">
      <c r="A10" s="115" t="s">
        <v>209</v>
      </c>
      <c r="B10" s="111"/>
      <c r="C10" s="111"/>
      <c r="D10" s="111"/>
      <c r="E10" s="111"/>
      <c r="F10" s="111"/>
      <c r="G10" s="114" t="s">
        <v>261</v>
      </c>
      <c r="H10" s="111"/>
      <c r="I10" s="111"/>
      <c r="J10" s="111"/>
      <c r="K10" s="111"/>
      <c r="L10" s="111"/>
      <c r="M10" s="111"/>
    </row>
    <row r="11" spans="1:13" ht="15">
      <c r="A11" s="111" t="s">
        <v>210</v>
      </c>
      <c r="B11" s="111"/>
      <c r="C11" s="111"/>
      <c r="D11" s="111"/>
      <c r="E11" s="111"/>
      <c r="F11" s="111"/>
      <c r="G11" s="114" t="s">
        <v>262</v>
      </c>
      <c r="H11" s="111"/>
      <c r="I11" s="111"/>
      <c r="J11" s="111"/>
      <c r="K11" s="111"/>
      <c r="L11" s="111"/>
      <c r="M11" s="111"/>
    </row>
    <row r="12" spans="1:8" ht="15">
      <c r="A12" s="111" t="s">
        <v>212</v>
      </c>
      <c r="B12" s="111"/>
      <c r="C12" s="111"/>
      <c r="D12" s="111"/>
      <c r="E12" s="111"/>
      <c r="F12" s="111"/>
      <c r="G12" s="111"/>
      <c r="H12" s="111"/>
    </row>
    <row r="13" spans="1:8" ht="15">
      <c r="A13" s="111" t="s">
        <v>211</v>
      </c>
      <c r="B13" s="111"/>
      <c r="C13" s="111"/>
      <c r="D13" s="111"/>
      <c r="E13" s="111"/>
      <c r="F13" s="111"/>
      <c r="G13" s="111" t="s">
        <v>263</v>
      </c>
      <c r="H13" s="111"/>
    </row>
    <row r="14" spans="1:13" ht="15.75">
      <c r="A14" s="111" t="s">
        <v>213</v>
      </c>
      <c r="B14" s="111"/>
      <c r="C14" s="111"/>
      <c r="D14" s="111"/>
      <c r="E14" s="111"/>
      <c r="F14" s="111"/>
      <c r="G14" s="110" t="s">
        <v>264</v>
      </c>
      <c r="H14" s="111"/>
      <c r="I14" s="111"/>
      <c r="J14" s="111"/>
      <c r="K14" s="111"/>
      <c r="L14" s="111"/>
      <c r="M14" s="111"/>
    </row>
    <row r="15" spans="1:13" ht="15.75">
      <c r="A15" s="111" t="s">
        <v>214</v>
      </c>
      <c r="B15" s="111"/>
      <c r="C15" s="111"/>
      <c r="D15" s="111"/>
      <c r="E15" s="111"/>
      <c r="F15" s="111"/>
      <c r="G15" s="110" t="s">
        <v>265</v>
      </c>
      <c r="H15" s="111"/>
      <c r="I15" s="111"/>
      <c r="J15" s="111"/>
      <c r="K15" s="111"/>
      <c r="L15" s="111"/>
      <c r="M15" s="111"/>
    </row>
    <row r="16" spans="1:13" ht="15.75">
      <c r="A16" s="111" t="s">
        <v>215</v>
      </c>
      <c r="B16" s="111"/>
      <c r="C16" s="111"/>
      <c r="D16" s="111"/>
      <c r="E16" s="111"/>
      <c r="F16" s="111"/>
      <c r="G16" s="109" t="s">
        <v>276</v>
      </c>
      <c r="H16" s="111"/>
      <c r="I16" s="111"/>
      <c r="J16" s="111"/>
      <c r="K16" s="111"/>
      <c r="L16" s="111"/>
      <c r="M16" s="111"/>
    </row>
    <row r="17" spans="1:8" ht="15">
      <c r="A17" s="111" t="s">
        <v>216</v>
      </c>
      <c r="B17" s="111"/>
      <c r="C17" s="111"/>
      <c r="D17" s="111"/>
      <c r="E17" s="111"/>
      <c r="F17" s="111"/>
      <c r="G17" s="111"/>
      <c r="H17" s="111"/>
    </row>
    <row r="18" spans="1:8" ht="15">
      <c r="A18" s="111" t="s">
        <v>217</v>
      </c>
      <c r="B18" s="111"/>
      <c r="C18" s="111"/>
      <c r="D18" s="111"/>
      <c r="E18" s="111"/>
      <c r="F18" s="111"/>
      <c r="G18" s="111" t="s">
        <v>266</v>
      </c>
      <c r="H18" s="111"/>
    </row>
    <row r="19" spans="1:14" ht="15" customHeight="1">
      <c r="A19" s="111"/>
      <c r="B19" s="111"/>
      <c r="C19" s="111"/>
      <c r="E19" s="119"/>
      <c r="F19" s="119"/>
      <c r="G19" s="119"/>
      <c r="H19" s="119"/>
      <c r="I19" s="119" t="s">
        <v>267</v>
      </c>
      <c r="J19" s="119"/>
      <c r="K19" s="119"/>
      <c r="L19" s="119"/>
      <c r="M19" s="111"/>
      <c r="N19" s="111"/>
    </row>
    <row r="20" spans="1:14" ht="15.75">
      <c r="A20" s="111" t="s">
        <v>218</v>
      </c>
      <c r="B20" s="111"/>
      <c r="C20" s="111"/>
      <c r="D20" s="111"/>
      <c r="E20" s="111"/>
      <c r="F20" s="111"/>
      <c r="G20" s="111"/>
      <c r="I20" s="119" t="s">
        <v>268</v>
      </c>
      <c r="J20" s="119"/>
      <c r="K20" s="119"/>
      <c r="L20" s="119"/>
      <c r="M20" s="119"/>
      <c r="N20" s="119"/>
    </row>
    <row r="21" spans="1:14" ht="15.75">
      <c r="A21" s="116" t="s">
        <v>220</v>
      </c>
      <c r="B21" s="116"/>
      <c r="C21" s="116"/>
      <c r="D21" s="111"/>
      <c r="E21" s="111"/>
      <c r="F21" s="111"/>
      <c r="G21" s="111"/>
      <c r="I21" s="119" t="s">
        <v>269</v>
      </c>
      <c r="J21" s="119"/>
      <c r="K21" s="119"/>
      <c r="L21" s="119"/>
      <c r="M21" s="119"/>
      <c r="N21" s="119"/>
    </row>
    <row r="22" spans="1:14" ht="15.75">
      <c r="A22" s="117" t="s">
        <v>275</v>
      </c>
      <c r="B22" s="116"/>
      <c r="C22" s="111"/>
      <c r="D22" s="111"/>
      <c r="E22" s="111"/>
      <c r="F22" s="111"/>
      <c r="G22" s="111"/>
      <c r="I22" s="119" t="s">
        <v>270</v>
      </c>
      <c r="J22" s="119"/>
      <c r="K22" s="119"/>
      <c r="L22" s="119"/>
      <c r="M22" s="111"/>
      <c r="N22" s="111"/>
    </row>
    <row r="23" spans="1:8" ht="15">
      <c r="A23" s="111"/>
      <c r="B23" s="111"/>
      <c r="C23" s="111"/>
      <c r="D23" s="111"/>
      <c r="E23" s="111"/>
      <c r="F23" s="111"/>
      <c r="G23" s="111"/>
      <c r="H23" s="111"/>
    </row>
    <row r="24" spans="1:8" ht="15">
      <c r="A24" s="111" t="s">
        <v>221</v>
      </c>
      <c r="B24" s="111"/>
      <c r="C24" s="111"/>
      <c r="D24" s="111"/>
      <c r="E24" s="111"/>
      <c r="F24" s="111"/>
      <c r="G24" s="111"/>
      <c r="H24" s="111"/>
    </row>
  </sheetData>
  <sheetProtection algorithmName="SHA-512" hashValue="FQrdcs1EFPvM21LcF21utRN6CfwHdiijSX/d4AS67V3uWvJOPGDb6FoZnHo+Rfmnrh/YdqDUyve6Z9I7RE1LNQ==" saltValue="3qnYdSaH40bpSEjoyFXOxw==" spinCount="100000" sheet="1" objects="1" scenarios="1"/>
  <mergeCells count="1">
    <mergeCell ref="A2:B2"/>
  </mergeCells>
  <printOptions/>
  <pageMargins left="0.7" right="0.7" top="0.787401575" bottom="0.787401575" header="0.3" footer="0.3"/>
  <pageSetup horizontalDpi="600" verticalDpi="600" orientation="landscape" paperSize="9" scale="91" r:id="rId1"/>
  <headerFooter>
    <oddHeader xml:space="preserve">&amp;R&amp;"Times New Roman,Tučné"&amp;12Příloha č. 1 rámcové smlouvy o dílo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 topLeftCell="A1">
      <selection activeCell="P29" sqref="P29"/>
    </sheetView>
  </sheetViews>
  <sheetFormatPr defaultColWidth="9.140625" defaultRowHeight="12.75"/>
  <cols>
    <col min="1" max="1" width="18.140625" style="4" customWidth="1"/>
    <col min="2" max="2" width="30.140625" style="4" customWidth="1"/>
    <col min="3" max="3" width="20.8515625" style="4" bestFit="1" customWidth="1"/>
    <col min="4" max="4" width="17.57421875" style="10" customWidth="1"/>
    <col min="5" max="5" width="28.57421875" style="10" customWidth="1"/>
    <col min="6" max="6" width="23.28125" style="10" bestFit="1" customWidth="1"/>
    <col min="7" max="7" width="11.00390625" style="125" bestFit="1" customWidth="1"/>
    <col min="8" max="8" width="8.00390625" style="125" bestFit="1" customWidth="1"/>
    <col min="9" max="9" width="11.57421875" style="125" customWidth="1"/>
    <col min="10" max="10" width="10.140625" style="125" bestFit="1" customWidth="1"/>
    <col min="11" max="11" width="11.7109375" style="10" bestFit="1" customWidth="1"/>
    <col min="12" max="12" width="4.28125" style="10" customWidth="1"/>
    <col min="13" max="13" width="11.28125" style="10" customWidth="1"/>
    <col min="14" max="14" width="11.421875" style="4" customWidth="1"/>
    <col min="15" max="15" width="9.140625" style="4" customWidth="1"/>
    <col min="16" max="16" width="10.140625" style="4" customWidth="1"/>
    <col min="17" max="16384" width="9.140625" style="4" customWidth="1"/>
  </cols>
  <sheetData>
    <row r="1" ht="12.75">
      <c r="A1" t="s">
        <v>198</v>
      </c>
    </row>
    <row r="4" spans="1:24" s="16" customFormat="1" ht="12.75">
      <c r="A4" s="12" t="s">
        <v>5</v>
      </c>
      <c r="B4" s="13"/>
      <c r="C4" s="12"/>
      <c r="D4" s="14"/>
      <c r="E4" s="14"/>
      <c r="F4" s="14"/>
      <c r="G4" s="125"/>
      <c r="H4" s="125"/>
      <c r="I4" s="125"/>
      <c r="J4" s="125"/>
      <c r="K4" s="14"/>
      <c r="L4" s="14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s="16" customFormat="1" ht="12.75">
      <c r="A5" s="12" t="s">
        <v>6</v>
      </c>
      <c r="B5" s="13"/>
      <c r="D5" s="14"/>
      <c r="E5" s="14"/>
      <c r="F5" s="14"/>
      <c r="G5" s="125"/>
      <c r="H5" s="125"/>
      <c r="I5" s="125"/>
      <c r="J5" s="125"/>
      <c r="K5" s="14"/>
      <c r="L5" s="14"/>
      <c r="M5" s="14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6" customFormat="1" ht="12.75">
      <c r="A6" s="12"/>
      <c r="B6" s="13"/>
      <c r="C6" s="12"/>
      <c r="D6" s="14"/>
      <c r="E6" s="14"/>
      <c r="F6" s="14"/>
      <c r="G6" s="125"/>
      <c r="H6" s="125"/>
      <c r="I6" s="125"/>
      <c r="J6" s="125"/>
      <c r="K6" s="14"/>
      <c r="L6" s="14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2" ht="12.75" customHeight="1">
      <c r="A7" s="135" t="s">
        <v>7</v>
      </c>
      <c r="B7" s="135" t="s">
        <v>8</v>
      </c>
      <c r="C7" s="135" t="s">
        <v>9</v>
      </c>
      <c r="D7" s="135" t="s">
        <v>10</v>
      </c>
      <c r="E7" s="135" t="s">
        <v>136</v>
      </c>
      <c r="F7" s="141" t="s">
        <v>145</v>
      </c>
      <c r="G7" s="135" t="s">
        <v>137</v>
      </c>
      <c r="H7" s="135" t="s">
        <v>133</v>
      </c>
      <c r="I7" s="137" t="s">
        <v>204</v>
      </c>
      <c r="J7" s="137" t="s">
        <v>134</v>
      </c>
      <c r="K7" s="136" t="s">
        <v>135</v>
      </c>
      <c r="L7" s="135" t="s">
        <v>11</v>
      </c>
      <c r="M7" s="137" t="s">
        <v>62</v>
      </c>
      <c r="N7" s="5"/>
      <c r="O7" s="5"/>
      <c r="P7" s="5"/>
      <c r="Q7" s="5"/>
      <c r="R7" s="5"/>
      <c r="S7" s="5"/>
      <c r="T7" s="5"/>
      <c r="U7" s="5"/>
      <c r="V7" s="5"/>
    </row>
    <row r="8" spans="1:22" ht="12.75">
      <c r="A8" s="135"/>
      <c r="B8" s="135"/>
      <c r="C8" s="135"/>
      <c r="D8" s="135"/>
      <c r="E8" s="135"/>
      <c r="F8" s="141"/>
      <c r="G8" s="135"/>
      <c r="H8" s="135"/>
      <c r="I8" s="137"/>
      <c r="J8" s="137"/>
      <c r="K8" s="136"/>
      <c r="L8" s="135"/>
      <c r="M8" s="137"/>
      <c r="N8" s="5"/>
      <c r="O8" s="5"/>
      <c r="P8" s="5"/>
      <c r="Q8" s="5"/>
      <c r="R8" s="5"/>
      <c r="S8" s="5"/>
      <c r="T8" s="5"/>
      <c r="U8" s="5"/>
      <c r="V8" s="5"/>
    </row>
    <row r="9" spans="1:22" ht="12.75">
      <c r="A9" s="138" t="s">
        <v>12</v>
      </c>
      <c r="B9" s="28" t="s">
        <v>48</v>
      </c>
      <c r="C9" s="28" t="s">
        <v>14</v>
      </c>
      <c r="D9" s="29" t="s">
        <v>99</v>
      </c>
      <c r="E9" s="29" t="s">
        <v>100</v>
      </c>
      <c r="F9" s="126" t="s">
        <v>101</v>
      </c>
      <c r="G9" s="30">
        <v>416</v>
      </c>
      <c r="H9" s="31" t="s">
        <v>63</v>
      </c>
      <c r="I9" s="120"/>
      <c r="J9" s="32">
        <f>I9*(1+L9)</f>
        <v>0</v>
      </c>
      <c r="K9" s="132">
        <f>I9*G9</f>
        <v>0</v>
      </c>
      <c r="L9" s="34">
        <v>0.21</v>
      </c>
      <c r="M9" s="35">
        <f aca="true" t="shared" si="0" ref="M9:M33">G9*J9</f>
        <v>0</v>
      </c>
      <c r="O9" s="5"/>
      <c r="P9" s="5"/>
      <c r="Q9" s="5"/>
      <c r="R9" s="5"/>
      <c r="S9" s="5"/>
      <c r="T9" s="5"/>
      <c r="U9" s="5"/>
      <c r="V9" s="5"/>
    </row>
    <row r="10" spans="1:22" ht="12.75">
      <c r="A10" s="138"/>
      <c r="B10" s="28"/>
      <c r="C10" s="28" t="s">
        <v>97</v>
      </c>
      <c r="D10" s="29" t="s">
        <v>106</v>
      </c>
      <c r="E10" s="29" t="s">
        <v>102</v>
      </c>
      <c r="F10" s="126" t="s">
        <v>103</v>
      </c>
      <c r="G10" s="30">
        <v>180</v>
      </c>
      <c r="H10" s="31" t="s">
        <v>63</v>
      </c>
      <c r="I10" s="120"/>
      <c r="J10" s="32">
        <f aca="true" t="shared" si="1" ref="J10:J33">I10*(1+L10)</f>
        <v>0</v>
      </c>
      <c r="K10" s="132">
        <f aca="true" t="shared" si="2" ref="K10:K33">I10*G10</f>
        <v>0</v>
      </c>
      <c r="L10" s="34">
        <v>0.21</v>
      </c>
      <c r="M10" s="35">
        <f t="shared" si="0"/>
        <v>0</v>
      </c>
      <c r="O10" s="5"/>
      <c r="P10" s="5"/>
      <c r="Q10" s="5"/>
      <c r="R10" s="5"/>
      <c r="S10" s="5"/>
      <c r="T10" s="5"/>
      <c r="U10" s="5"/>
      <c r="V10" s="5"/>
    </row>
    <row r="11" spans="1:22" ht="12.75">
      <c r="A11" s="138"/>
      <c r="B11" s="28"/>
      <c r="C11" s="28" t="s">
        <v>31</v>
      </c>
      <c r="D11" s="29" t="s">
        <v>107</v>
      </c>
      <c r="E11" s="29" t="s">
        <v>104</v>
      </c>
      <c r="F11" s="126" t="s">
        <v>105</v>
      </c>
      <c r="G11" s="30">
        <v>432</v>
      </c>
      <c r="H11" s="31" t="s">
        <v>63</v>
      </c>
      <c r="I11" s="120"/>
      <c r="J11" s="32">
        <f t="shared" si="1"/>
        <v>0</v>
      </c>
      <c r="K11" s="132">
        <f t="shared" si="2"/>
        <v>0</v>
      </c>
      <c r="L11" s="34">
        <v>0.21</v>
      </c>
      <c r="M11" s="35">
        <f t="shared" si="0"/>
        <v>0</v>
      </c>
      <c r="O11" s="5"/>
      <c r="P11" s="5"/>
      <c r="Q11" s="5"/>
      <c r="R11" s="5"/>
      <c r="S11" s="5"/>
      <c r="T11" s="5"/>
      <c r="U11" s="5"/>
      <c r="V11" s="5"/>
    </row>
    <row r="12" spans="1:22" ht="12.75">
      <c r="A12" s="138"/>
      <c r="B12" s="28" t="s">
        <v>15</v>
      </c>
      <c r="C12" s="28" t="s">
        <v>98</v>
      </c>
      <c r="D12" s="29" t="s">
        <v>222</v>
      </c>
      <c r="E12" s="38" t="s">
        <v>223</v>
      </c>
      <c r="F12" s="126" t="s">
        <v>224</v>
      </c>
      <c r="G12" s="30">
        <v>20</v>
      </c>
      <c r="H12" s="31" t="s">
        <v>63</v>
      </c>
      <c r="I12" s="120"/>
      <c r="J12" s="32">
        <f t="shared" si="1"/>
        <v>0</v>
      </c>
      <c r="K12" s="132">
        <f t="shared" si="2"/>
        <v>0</v>
      </c>
      <c r="L12" s="34">
        <v>0.21</v>
      </c>
      <c r="M12" s="35">
        <f t="shared" si="0"/>
        <v>0</v>
      </c>
      <c r="O12" s="5"/>
      <c r="P12" s="5"/>
      <c r="Q12" s="5"/>
      <c r="R12" s="5"/>
      <c r="S12" s="5"/>
      <c r="T12" s="5"/>
      <c r="U12" s="5"/>
      <c r="V12" s="5"/>
    </row>
    <row r="13" spans="1:22" ht="15">
      <c r="A13" s="138"/>
      <c r="B13" s="28" t="s">
        <v>272</v>
      </c>
      <c r="C13" s="28" t="s">
        <v>18</v>
      </c>
      <c r="D13" s="29" t="s">
        <v>111</v>
      </c>
      <c r="E13" s="29" t="s">
        <v>149</v>
      </c>
      <c r="F13" s="127">
        <v>2.85</v>
      </c>
      <c r="G13" s="30">
        <f>5*0.57</f>
        <v>2.8499999999999996</v>
      </c>
      <c r="H13" s="31" t="s">
        <v>130</v>
      </c>
      <c r="I13" s="120"/>
      <c r="J13" s="32">
        <f t="shared" si="1"/>
        <v>0</v>
      </c>
      <c r="K13" s="132">
        <f t="shared" si="2"/>
        <v>0</v>
      </c>
      <c r="L13" s="34">
        <v>0.21</v>
      </c>
      <c r="M13" s="35">
        <f t="shared" si="0"/>
        <v>0</v>
      </c>
      <c r="O13" s="5"/>
      <c r="P13" s="5"/>
      <c r="Q13" s="5"/>
      <c r="R13" s="5"/>
      <c r="S13" s="5"/>
      <c r="T13" s="5"/>
      <c r="U13" s="5"/>
      <c r="V13" s="5"/>
    </row>
    <row r="14" spans="1:22" ht="30.75" customHeight="1">
      <c r="A14" s="138"/>
      <c r="B14" s="36" t="s">
        <v>207</v>
      </c>
      <c r="C14" s="28" t="s">
        <v>18</v>
      </c>
      <c r="D14" s="29" t="s">
        <v>22</v>
      </c>
      <c r="E14" s="37" t="s">
        <v>150</v>
      </c>
      <c r="F14" s="126" t="s">
        <v>142</v>
      </c>
      <c r="G14" s="30">
        <v>3.3</v>
      </c>
      <c r="H14" s="31" t="s">
        <v>129</v>
      </c>
      <c r="I14" s="120"/>
      <c r="J14" s="32">
        <f t="shared" si="1"/>
        <v>0</v>
      </c>
      <c r="K14" s="132">
        <f t="shared" si="2"/>
        <v>0</v>
      </c>
      <c r="L14" s="34">
        <v>0.21</v>
      </c>
      <c r="M14" s="35">
        <f t="shared" si="0"/>
        <v>0</v>
      </c>
      <c r="O14" s="5"/>
      <c r="P14" s="5"/>
      <c r="Q14" s="5"/>
      <c r="R14" s="5"/>
      <c r="S14" s="5"/>
      <c r="T14" s="5"/>
      <c r="U14" s="5"/>
      <c r="V14" s="5"/>
    </row>
    <row r="15" spans="1:22" ht="12.75">
      <c r="A15" s="138"/>
      <c r="B15" s="28" t="s">
        <v>23</v>
      </c>
      <c r="C15" s="28" t="s">
        <v>14</v>
      </c>
      <c r="D15" s="29" t="s">
        <v>24</v>
      </c>
      <c r="E15" s="29" t="s">
        <v>25</v>
      </c>
      <c r="F15" s="126" t="s">
        <v>26</v>
      </c>
      <c r="G15" s="30">
        <v>8</v>
      </c>
      <c r="H15" s="31" t="s">
        <v>63</v>
      </c>
      <c r="I15" s="120"/>
      <c r="J15" s="32">
        <f t="shared" si="1"/>
        <v>0</v>
      </c>
      <c r="K15" s="132">
        <f t="shared" si="2"/>
        <v>0</v>
      </c>
      <c r="L15" s="34">
        <v>0.21</v>
      </c>
      <c r="M15" s="35">
        <f t="shared" si="0"/>
        <v>0</v>
      </c>
      <c r="O15" s="5"/>
      <c r="P15" s="5"/>
      <c r="Q15" s="5"/>
      <c r="R15" s="5"/>
      <c r="S15" s="5"/>
      <c r="T15" s="5"/>
      <c r="U15" s="5"/>
      <c r="V15" s="5"/>
    </row>
    <row r="16" spans="1:22" ht="12.75">
      <c r="A16" s="138"/>
      <c r="B16" s="28"/>
      <c r="C16" s="28" t="s">
        <v>27</v>
      </c>
      <c r="D16" s="29" t="s">
        <v>28</v>
      </c>
      <c r="E16" s="29" t="s">
        <v>29</v>
      </c>
      <c r="F16" s="126" t="s">
        <v>30</v>
      </c>
      <c r="G16" s="30">
        <v>4</v>
      </c>
      <c r="H16" s="31" t="s">
        <v>63</v>
      </c>
      <c r="I16" s="120"/>
      <c r="J16" s="32">
        <f t="shared" si="1"/>
        <v>0</v>
      </c>
      <c r="K16" s="132">
        <f t="shared" si="2"/>
        <v>0</v>
      </c>
      <c r="L16" s="34">
        <v>0.21</v>
      </c>
      <c r="M16" s="35">
        <f t="shared" si="0"/>
        <v>0</v>
      </c>
      <c r="O16" s="5"/>
      <c r="P16" s="5"/>
      <c r="Q16" s="5"/>
      <c r="R16" s="5"/>
      <c r="S16" s="5"/>
      <c r="T16" s="5"/>
      <c r="U16" s="5"/>
      <c r="V16" s="5"/>
    </row>
    <row r="17" spans="1:22" ht="12.75">
      <c r="A17" s="138"/>
      <c r="B17" s="28"/>
      <c r="C17" s="28" t="s">
        <v>31</v>
      </c>
      <c r="D17" s="29" t="s">
        <v>24</v>
      </c>
      <c r="E17" s="29" t="s">
        <v>25</v>
      </c>
      <c r="F17" s="126" t="s">
        <v>32</v>
      </c>
      <c r="G17" s="30">
        <v>12</v>
      </c>
      <c r="H17" s="31" t="s">
        <v>63</v>
      </c>
      <c r="I17" s="120"/>
      <c r="J17" s="32">
        <f t="shared" si="1"/>
        <v>0</v>
      </c>
      <c r="K17" s="132">
        <f t="shared" si="2"/>
        <v>0</v>
      </c>
      <c r="L17" s="34">
        <v>0.21</v>
      </c>
      <c r="M17" s="35">
        <f t="shared" si="0"/>
        <v>0</v>
      </c>
      <c r="O17" s="5"/>
      <c r="P17" s="5"/>
      <c r="Q17" s="5"/>
      <c r="R17" s="5"/>
      <c r="S17" s="5"/>
      <c r="T17" s="5"/>
      <c r="U17" s="5"/>
      <c r="V17" s="5"/>
    </row>
    <row r="18" spans="1:22" ht="12.75">
      <c r="A18" s="138"/>
      <c r="B18" s="28"/>
      <c r="C18" s="28" t="s">
        <v>33</v>
      </c>
      <c r="D18" s="29" t="s">
        <v>28</v>
      </c>
      <c r="E18" s="29" t="s">
        <v>29</v>
      </c>
      <c r="F18" s="126" t="s">
        <v>34</v>
      </c>
      <c r="G18" s="30">
        <v>6</v>
      </c>
      <c r="H18" s="31" t="s">
        <v>63</v>
      </c>
      <c r="I18" s="120"/>
      <c r="J18" s="32">
        <f t="shared" si="1"/>
        <v>0</v>
      </c>
      <c r="K18" s="132">
        <f t="shared" si="2"/>
        <v>0</v>
      </c>
      <c r="L18" s="34">
        <v>0.21</v>
      </c>
      <c r="M18" s="35">
        <f t="shared" si="0"/>
        <v>0</v>
      </c>
      <c r="O18" s="5"/>
      <c r="P18" s="5"/>
      <c r="Q18" s="5"/>
      <c r="R18" s="5"/>
      <c r="S18" s="5"/>
      <c r="T18" s="5"/>
      <c r="U18" s="5"/>
      <c r="V18" s="5"/>
    </row>
    <row r="19" spans="1:22" ht="12.75">
      <c r="A19" s="138"/>
      <c r="B19" s="28" t="s">
        <v>35</v>
      </c>
      <c r="C19" s="28" t="s">
        <v>36</v>
      </c>
      <c r="D19" s="29" t="s">
        <v>37</v>
      </c>
      <c r="E19" s="29" t="s">
        <v>29</v>
      </c>
      <c r="F19" s="126" t="s">
        <v>87</v>
      </c>
      <c r="G19" s="30">
        <v>10</v>
      </c>
      <c r="H19" s="31" t="s">
        <v>63</v>
      </c>
      <c r="I19" s="120"/>
      <c r="J19" s="32">
        <f t="shared" si="1"/>
        <v>0</v>
      </c>
      <c r="K19" s="132">
        <f t="shared" si="2"/>
        <v>0</v>
      </c>
      <c r="L19" s="34">
        <v>0.21</v>
      </c>
      <c r="M19" s="35">
        <f t="shared" si="0"/>
        <v>0</v>
      </c>
      <c r="O19" s="5"/>
      <c r="P19" s="5"/>
      <c r="Q19" s="5"/>
      <c r="R19" s="5"/>
      <c r="S19" s="5"/>
      <c r="T19" s="5"/>
      <c r="U19" s="5"/>
      <c r="V19" s="5"/>
    </row>
    <row r="20" spans="1:22" ht="12.75">
      <c r="A20" s="138" t="s">
        <v>39</v>
      </c>
      <c r="B20" s="48" t="s">
        <v>48</v>
      </c>
      <c r="C20" s="28" t="s">
        <v>110</v>
      </c>
      <c r="D20" s="29" t="s">
        <v>40</v>
      </c>
      <c r="E20" s="29" t="s">
        <v>234</v>
      </c>
      <c r="F20" s="126" t="s">
        <v>122</v>
      </c>
      <c r="G20" s="30">
        <v>202.5</v>
      </c>
      <c r="H20" s="31" t="s">
        <v>63</v>
      </c>
      <c r="I20" s="120"/>
      <c r="J20" s="32">
        <f t="shared" si="1"/>
        <v>0</v>
      </c>
      <c r="K20" s="132">
        <f t="shared" si="2"/>
        <v>0</v>
      </c>
      <c r="L20" s="34">
        <v>0.21</v>
      </c>
      <c r="M20" s="35">
        <f t="shared" si="0"/>
        <v>0</v>
      </c>
      <c r="O20" s="5"/>
      <c r="P20" s="5"/>
      <c r="Q20" s="5"/>
      <c r="R20" s="5"/>
      <c r="S20" s="5"/>
      <c r="T20" s="5"/>
      <c r="U20" s="5"/>
      <c r="V20" s="5"/>
    </row>
    <row r="21" spans="1:22" ht="12.75">
      <c r="A21" s="138"/>
      <c r="B21" s="28" t="s">
        <v>249</v>
      </c>
      <c r="C21" s="28" t="s">
        <v>176</v>
      </c>
      <c r="D21" s="29" t="s">
        <v>41</v>
      </c>
      <c r="E21" s="29" t="s">
        <v>78</v>
      </c>
      <c r="F21" s="126" t="s">
        <v>79</v>
      </c>
      <c r="G21" s="30">
        <v>5</v>
      </c>
      <c r="H21" s="31" t="s">
        <v>63</v>
      </c>
      <c r="I21" s="120"/>
      <c r="J21" s="32">
        <f t="shared" si="1"/>
        <v>0</v>
      </c>
      <c r="K21" s="132">
        <f t="shared" si="2"/>
        <v>0</v>
      </c>
      <c r="L21" s="34">
        <v>0.21</v>
      </c>
      <c r="M21" s="35">
        <f t="shared" si="0"/>
        <v>0</v>
      </c>
      <c r="O21" s="5"/>
      <c r="P21" s="5"/>
      <c r="Q21" s="5"/>
      <c r="R21" s="5"/>
      <c r="S21" s="5"/>
      <c r="T21" s="5"/>
      <c r="U21" s="5"/>
      <c r="V21" s="5"/>
    </row>
    <row r="22" spans="1:22" ht="12.75">
      <c r="A22" s="138"/>
      <c r="B22" s="28" t="s">
        <v>42</v>
      </c>
      <c r="C22" s="28"/>
      <c r="D22" s="29" t="s">
        <v>43</v>
      </c>
      <c r="E22" s="29" t="s">
        <v>233</v>
      </c>
      <c r="F22" s="126" t="s">
        <v>87</v>
      </c>
      <c r="G22" s="30">
        <v>10</v>
      </c>
      <c r="H22" s="31" t="s">
        <v>63</v>
      </c>
      <c r="I22" s="120"/>
      <c r="J22" s="32">
        <f t="shared" si="1"/>
        <v>0</v>
      </c>
      <c r="K22" s="132">
        <f t="shared" si="2"/>
        <v>0</v>
      </c>
      <c r="L22" s="34">
        <v>0.21</v>
      </c>
      <c r="M22" s="35">
        <f t="shared" si="0"/>
        <v>0</v>
      </c>
      <c r="O22" s="5"/>
      <c r="P22" s="5"/>
      <c r="Q22" s="5"/>
      <c r="R22" s="5"/>
      <c r="S22" s="5"/>
      <c r="T22" s="5"/>
      <c r="U22" s="5"/>
      <c r="V22" s="5"/>
    </row>
    <row r="23" spans="1:22" ht="15">
      <c r="A23" s="138"/>
      <c r="B23" s="28" t="s">
        <v>251</v>
      </c>
      <c r="C23" s="28" t="s">
        <v>18</v>
      </c>
      <c r="D23" s="29" t="s">
        <v>19</v>
      </c>
      <c r="E23" s="38" t="s">
        <v>152</v>
      </c>
      <c r="F23" s="128" t="s">
        <v>138</v>
      </c>
      <c r="G23" s="30">
        <v>3</v>
      </c>
      <c r="H23" s="31" t="s">
        <v>128</v>
      </c>
      <c r="I23" s="120"/>
      <c r="J23" s="32">
        <f t="shared" si="1"/>
        <v>0</v>
      </c>
      <c r="K23" s="132">
        <f t="shared" si="2"/>
        <v>0</v>
      </c>
      <c r="L23" s="34">
        <v>0.21</v>
      </c>
      <c r="M23" s="35">
        <f t="shared" si="0"/>
        <v>0</v>
      </c>
      <c r="O23" s="5"/>
      <c r="P23" s="5"/>
      <c r="Q23" s="5"/>
      <c r="R23" s="5"/>
      <c r="S23" s="5"/>
      <c r="T23" s="5"/>
      <c r="U23" s="5"/>
      <c r="V23" s="5"/>
    </row>
    <row r="24" spans="1:22" ht="12.75">
      <c r="A24" s="138"/>
      <c r="B24" s="36" t="s">
        <v>197</v>
      </c>
      <c r="C24" s="28" t="s">
        <v>139</v>
      </c>
      <c r="D24" s="29" t="s">
        <v>45</v>
      </c>
      <c r="E24" s="38" t="s">
        <v>158</v>
      </c>
      <c r="F24" s="129" t="s">
        <v>159</v>
      </c>
      <c r="G24" s="30">
        <v>20</v>
      </c>
      <c r="H24" s="31" t="s">
        <v>46</v>
      </c>
      <c r="I24" s="120"/>
      <c r="J24" s="32">
        <f t="shared" si="1"/>
        <v>0</v>
      </c>
      <c r="K24" s="132">
        <f t="shared" si="2"/>
        <v>0</v>
      </c>
      <c r="L24" s="34">
        <v>0.21</v>
      </c>
      <c r="M24" s="35">
        <f t="shared" si="0"/>
        <v>0</v>
      </c>
      <c r="O24" s="5"/>
      <c r="P24" s="5"/>
      <c r="Q24" s="5"/>
      <c r="R24" s="5"/>
      <c r="S24" s="5"/>
      <c r="T24" s="5"/>
      <c r="U24" s="5"/>
      <c r="V24" s="5"/>
    </row>
    <row r="25" spans="1:22" ht="15">
      <c r="A25" s="85" t="s">
        <v>90</v>
      </c>
      <c r="B25" s="40" t="s">
        <v>143</v>
      </c>
      <c r="C25" s="28"/>
      <c r="D25" s="29" t="s">
        <v>28</v>
      </c>
      <c r="E25" s="38" t="s">
        <v>144</v>
      </c>
      <c r="F25" s="128" t="s">
        <v>140</v>
      </c>
      <c r="G25" s="30">
        <v>6</v>
      </c>
      <c r="H25" s="31" t="s">
        <v>130</v>
      </c>
      <c r="I25" s="120"/>
      <c r="J25" s="32">
        <f t="shared" si="1"/>
        <v>0</v>
      </c>
      <c r="K25" s="132">
        <f t="shared" si="2"/>
        <v>0</v>
      </c>
      <c r="L25" s="34">
        <v>0.21</v>
      </c>
      <c r="M25" s="35">
        <f t="shared" si="0"/>
        <v>0</v>
      </c>
      <c r="O25" s="5"/>
      <c r="P25" s="5"/>
      <c r="Q25" s="5"/>
      <c r="R25" s="5"/>
      <c r="S25" s="5"/>
      <c r="T25" s="5"/>
      <c r="U25" s="5"/>
      <c r="V25" s="5"/>
    </row>
    <row r="26" spans="1:22" ht="12.75">
      <c r="A26" s="104" t="s">
        <v>47</v>
      </c>
      <c r="B26" s="83" t="s">
        <v>48</v>
      </c>
      <c r="C26" s="28" t="s">
        <v>110</v>
      </c>
      <c r="D26" s="29" t="s">
        <v>49</v>
      </c>
      <c r="E26" s="29" t="s">
        <v>164</v>
      </c>
      <c r="F26" s="126" t="s">
        <v>123</v>
      </c>
      <c r="G26" s="30">
        <v>67.5</v>
      </c>
      <c r="H26" s="31" t="s">
        <v>63</v>
      </c>
      <c r="I26" s="120"/>
      <c r="J26" s="32">
        <f t="shared" si="1"/>
        <v>0</v>
      </c>
      <c r="K26" s="132">
        <f t="shared" si="2"/>
        <v>0</v>
      </c>
      <c r="L26" s="34">
        <v>0.21</v>
      </c>
      <c r="M26" s="35">
        <f t="shared" si="0"/>
        <v>0</v>
      </c>
      <c r="O26" s="5"/>
      <c r="P26" s="5"/>
      <c r="Q26" s="5"/>
      <c r="R26" s="5"/>
      <c r="S26" s="5"/>
      <c r="T26" s="5"/>
      <c r="U26" s="5"/>
      <c r="V26" s="5"/>
    </row>
    <row r="27" spans="1:22" ht="12.75">
      <c r="A27" s="139" t="s">
        <v>202</v>
      </c>
      <c r="B27" s="83" t="s">
        <v>50</v>
      </c>
      <c r="C27" s="41"/>
      <c r="D27" s="29" t="s">
        <v>51</v>
      </c>
      <c r="E27" s="42" t="s">
        <v>124</v>
      </c>
      <c r="F27" s="126" t="s">
        <v>236</v>
      </c>
      <c r="G27" s="30">
        <v>1.65</v>
      </c>
      <c r="H27" s="31" t="s">
        <v>63</v>
      </c>
      <c r="I27" s="120"/>
      <c r="J27" s="32">
        <f t="shared" si="1"/>
        <v>0</v>
      </c>
      <c r="K27" s="132">
        <f t="shared" si="2"/>
        <v>0</v>
      </c>
      <c r="L27" s="34">
        <v>0.21</v>
      </c>
      <c r="M27" s="35">
        <f t="shared" si="0"/>
        <v>0</v>
      </c>
      <c r="O27" s="5"/>
      <c r="P27" s="5"/>
      <c r="Q27" s="5"/>
      <c r="R27" s="5"/>
      <c r="S27" s="5"/>
      <c r="T27" s="5"/>
      <c r="U27" s="5"/>
      <c r="V27" s="5"/>
    </row>
    <row r="28" spans="1:22" ht="25.5">
      <c r="A28" s="140"/>
      <c r="B28" s="84" t="s">
        <v>206</v>
      </c>
      <c r="C28" s="28" t="s">
        <v>18</v>
      </c>
      <c r="D28" s="29" t="s">
        <v>52</v>
      </c>
      <c r="E28" s="42" t="s">
        <v>177</v>
      </c>
      <c r="F28" s="130" t="s">
        <v>125</v>
      </c>
      <c r="G28" s="30">
        <v>0.3</v>
      </c>
      <c r="H28" s="31" t="s">
        <v>129</v>
      </c>
      <c r="I28" s="120"/>
      <c r="J28" s="32">
        <f t="shared" si="1"/>
        <v>0</v>
      </c>
      <c r="K28" s="132">
        <f t="shared" si="2"/>
        <v>0</v>
      </c>
      <c r="L28" s="34">
        <v>0.21</v>
      </c>
      <c r="M28" s="35">
        <f t="shared" si="0"/>
        <v>0</v>
      </c>
      <c r="O28" s="5"/>
      <c r="P28" s="5"/>
      <c r="Q28" s="5"/>
      <c r="R28" s="5"/>
      <c r="S28" s="5"/>
      <c r="T28" s="5"/>
      <c r="U28" s="5"/>
      <c r="V28" s="5"/>
    </row>
    <row r="29" spans="1:22" ht="15">
      <c r="A29" s="140" t="s">
        <v>53</v>
      </c>
      <c r="B29" s="28" t="s">
        <v>54</v>
      </c>
      <c r="C29" s="28" t="s">
        <v>55</v>
      </c>
      <c r="D29" s="29" t="s">
        <v>126</v>
      </c>
      <c r="E29" s="29" t="s">
        <v>178</v>
      </c>
      <c r="F29" s="126" t="s">
        <v>127</v>
      </c>
      <c r="G29" s="30">
        <v>0.141</v>
      </c>
      <c r="H29" s="31" t="s">
        <v>128</v>
      </c>
      <c r="I29" s="120"/>
      <c r="J29" s="32">
        <f t="shared" si="1"/>
        <v>0</v>
      </c>
      <c r="K29" s="132">
        <f t="shared" si="2"/>
        <v>0</v>
      </c>
      <c r="L29" s="34">
        <v>0.21</v>
      </c>
      <c r="M29" s="35">
        <f t="shared" si="0"/>
        <v>0</v>
      </c>
      <c r="O29" s="5"/>
      <c r="P29" s="5"/>
      <c r="Q29" s="5"/>
      <c r="R29" s="5"/>
      <c r="S29" s="5"/>
      <c r="T29" s="5"/>
      <c r="U29" s="5"/>
      <c r="V29" s="5"/>
    </row>
    <row r="30" spans="1:22" ht="15">
      <c r="A30" s="138"/>
      <c r="B30" s="28" t="s">
        <v>57</v>
      </c>
      <c r="C30" s="28" t="s">
        <v>55</v>
      </c>
      <c r="D30" s="29" t="s">
        <v>126</v>
      </c>
      <c r="E30" s="29" t="s">
        <v>112</v>
      </c>
      <c r="F30" s="128" t="s">
        <v>193</v>
      </c>
      <c r="G30" s="30">
        <v>0.799</v>
      </c>
      <c r="H30" s="31" t="s">
        <v>128</v>
      </c>
      <c r="I30" s="120"/>
      <c r="J30" s="32">
        <f t="shared" si="1"/>
        <v>0</v>
      </c>
      <c r="K30" s="132">
        <f t="shared" si="2"/>
        <v>0</v>
      </c>
      <c r="L30" s="34">
        <v>0.21</v>
      </c>
      <c r="M30" s="35">
        <f t="shared" si="0"/>
        <v>0</v>
      </c>
      <c r="O30" s="5"/>
      <c r="P30" s="5"/>
      <c r="Q30" s="5"/>
      <c r="R30" s="5"/>
      <c r="S30" s="5"/>
      <c r="T30" s="5"/>
      <c r="U30" s="5"/>
      <c r="V30" s="5"/>
    </row>
    <row r="31" spans="1:22" ht="15">
      <c r="A31" s="138"/>
      <c r="B31" s="28" t="s">
        <v>59</v>
      </c>
      <c r="C31" s="28" t="s">
        <v>55</v>
      </c>
      <c r="D31" s="29" t="s">
        <v>126</v>
      </c>
      <c r="E31" s="29" t="s">
        <v>112</v>
      </c>
      <c r="F31" s="126" t="s">
        <v>194</v>
      </c>
      <c r="G31" s="30">
        <v>0.752</v>
      </c>
      <c r="H31" s="31" t="s">
        <v>128</v>
      </c>
      <c r="I31" s="120"/>
      <c r="J31" s="32">
        <f t="shared" si="1"/>
        <v>0</v>
      </c>
      <c r="K31" s="132">
        <f t="shared" si="2"/>
        <v>0</v>
      </c>
      <c r="L31" s="34">
        <v>0.21</v>
      </c>
      <c r="M31" s="35">
        <f t="shared" si="0"/>
        <v>0</v>
      </c>
      <c r="O31" s="5"/>
      <c r="P31" s="5"/>
      <c r="Q31" s="5"/>
      <c r="R31" s="5"/>
      <c r="S31" s="5"/>
      <c r="T31" s="5"/>
      <c r="U31" s="5"/>
      <c r="V31" s="5"/>
    </row>
    <row r="32" spans="1:22" ht="15">
      <c r="A32" s="138"/>
      <c r="B32" s="28" t="s">
        <v>61</v>
      </c>
      <c r="C32" s="28" t="s">
        <v>55</v>
      </c>
      <c r="D32" s="29" t="s">
        <v>126</v>
      </c>
      <c r="E32" s="29" t="s">
        <v>112</v>
      </c>
      <c r="F32" s="126" t="s">
        <v>195</v>
      </c>
      <c r="G32" s="30">
        <v>0.658</v>
      </c>
      <c r="H32" s="31" t="s">
        <v>128</v>
      </c>
      <c r="I32" s="120"/>
      <c r="J32" s="32">
        <f t="shared" si="1"/>
        <v>0</v>
      </c>
      <c r="K32" s="132">
        <f t="shared" si="2"/>
        <v>0</v>
      </c>
      <c r="L32" s="34">
        <v>0.21</v>
      </c>
      <c r="M32" s="35">
        <f t="shared" si="0"/>
        <v>0</v>
      </c>
      <c r="O32" s="5"/>
      <c r="P32" s="5"/>
      <c r="Q32" s="5"/>
      <c r="R32" s="5"/>
      <c r="S32" s="5"/>
      <c r="T32" s="5"/>
      <c r="U32" s="5"/>
      <c r="V32" s="5"/>
    </row>
    <row r="33" spans="1:22" ht="15">
      <c r="A33" s="138"/>
      <c r="B33" s="28" t="s">
        <v>93</v>
      </c>
      <c r="C33" s="28"/>
      <c r="D33" s="29" t="s">
        <v>95</v>
      </c>
      <c r="E33" s="43" t="s">
        <v>151</v>
      </c>
      <c r="F33" s="126"/>
      <c r="G33" s="30">
        <v>40</v>
      </c>
      <c r="H33" s="31" t="s">
        <v>131</v>
      </c>
      <c r="I33" s="120"/>
      <c r="J33" s="32">
        <f t="shared" si="1"/>
        <v>0</v>
      </c>
      <c r="K33" s="132">
        <f t="shared" si="2"/>
        <v>0</v>
      </c>
      <c r="L33" s="34">
        <v>0.21</v>
      </c>
      <c r="M33" s="35">
        <f t="shared" si="0"/>
        <v>0</v>
      </c>
      <c r="O33" s="5"/>
      <c r="P33" s="5"/>
      <c r="Q33" s="5"/>
      <c r="R33" s="5"/>
      <c r="S33" s="5"/>
      <c r="T33" s="5"/>
      <c r="U33" s="5"/>
      <c r="V33" s="5"/>
    </row>
    <row r="34" spans="1:22" ht="12.75">
      <c r="A34" s="44" t="s">
        <v>132</v>
      </c>
      <c r="B34" s="45"/>
      <c r="C34" s="45"/>
      <c r="D34" s="45"/>
      <c r="E34" s="46"/>
      <c r="F34" s="131"/>
      <c r="G34" s="46"/>
      <c r="H34" s="46"/>
      <c r="I34" s="46"/>
      <c r="J34" s="46"/>
      <c r="K34" s="133">
        <f>SUM(K9:K33)</f>
        <v>0</v>
      </c>
      <c r="L34" s="46"/>
      <c r="M34" s="47">
        <f>SUM(M9:M33)</f>
        <v>0</v>
      </c>
      <c r="O34" s="5"/>
      <c r="P34" s="5"/>
      <c r="Q34" s="5"/>
      <c r="R34" s="5"/>
      <c r="S34" s="5"/>
      <c r="T34" s="5"/>
      <c r="U34" s="5"/>
      <c r="V34" s="5"/>
    </row>
    <row r="35" spans="1:22" ht="12.75">
      <c r="A35" s="6"/>
      <c r="B35" s="6"/>
      <c r="C35" s="6"/>
      <c r="D35" s="9"/>
      <c r="E35" s="9"/>
      <c r="F35" s="9"/>
      <c r="K35" s="11"/>
      <c r="L35" s="9"/>
      <c r="M35" s="9"/>
      <c r="N35" s="5"/>
      <c r="O35" s="5"/>
      <c r="P35" s="5"/>
      <c r="Q35" s="5"/>
      <c r="R35" s="5"/>
      <c r="S35" s="5"/>
      <c r="T35" s="5"/>
      <c r="U35" s="5"/>
      <c r="V35" s="5"/>
    </row>
    <row r="37" ht="12.75">
      <c r="B37" s="8"/>
    </row>
    <row r="40" ht="12.75">
      <c r="N40" s="17"/>
    </row>
    <row r="41" ht="12.75">
      <c r="N41" s="17"/>
    </row>
    <row r="42" ht="12.75">
      <c r="N42" s="17"/>
    </row>
    <row r="43" ht="12.75">
      <c r="N43" s="17"/>
    </row>
    <row r="44" ht="12.75">
      <c r="N44" s="17"/>
    </row>
    <row r="45" ht="12.75">
      <c r="N45" s="17"/>
    </row>
    <row r="46" ht="12.75">
      <c r="N46" s="17"/>
    </row>
    <row r="47" ht="12.75">
      <c r="N47" s="17"/>
    </row>
    <row r="48" ht="12.75">
      <c r="N48" s="18"/>
    </row>
    <row r="49" ht="12.75">
      <c r="N49" s="18"/>
    </row>
    <row r="50" ht="12.75">
      <c r="N50" s="18"/>
    </row>
    <row r="51" ht="12.75">
      <c r="N51" s="18"/>
    </row>
    <row r="52" ht="12.75">
      <c r="N52" s="19"/>
    </row>
    <row r="53" ht="12.75">
      <c r="N53" s="19"/>
    </row>
    <row r="54" ht="12.75">
      <c r="N54" s="17"/>
    </row>
    <row r="55" ht="12.75">
      <c r="N55" s="17"/>
    </row>
    <row r="56" ht="12.75">
      <c r="N56" s="17"/>
    </row>
    <row r="57" ht="12.75">
      <c r="N57" s="17"/>
    </row>
    <row r="58" ht="12.75">
      <c r="N58" s="17"/>
    </row>
    <row r="59" ht="12.75">
      <c r="N59" s="17"/>
    </row>
    <row r="60" ht="12.75">
      <c r="N60" s="20"/>
    </row>
    <row r="61" ht="12.75">
      <c r="N61" s="17"/>
    </row>
    <row r="62" ht="12.75">
      <c r="N62" s="17"/>
    </row>
    <row r="63" ht="12.75">
      <c r="N63" s="17"/>
    </row>
    <row r="64" ht="12.75">
      <c r="N64" s="17"/>
    </row>
    <row r="65" ht="12.75">
      <c r="N65" s="17"/>
    </row>
    <row r="66" ht="12.75">
      <c r="N66" s="17"/>
    </row>
    <row r="67" ht="12.75">
      <c r="N67" s="17"/>
    </row>
  </sheetData>
  <sheetProtection algorithmName="SHA-512" hashValue="PBsCkiFG3TRhbaI3Y3/OEIJCgwWXHqsUCwMqL+IfE6FQ6fspPZ1PQryKjdLtLZaQrgDeebogyXFVrr2eOy3OJQ==" saltValue="X92QujSGluUY4TPZ3IAAQA==" spinCount="100000" sheet="1" objects="1" scenarios="1"/>
  <mergeCells count="17">
    <mergeCell ref="G7:G8"/>
    <mergeCell ref="A20:A24"/>
    <mergeCell ref="A27:A28"/>
    <mergeCell ref="A29:A33"/>
    <mergeCell ref="A9:A19"/>
    <mergeCell ref="A7:A8"/>
    <mergeCell ref="B7:B8"/>
    <mergeCell ref="C7:C8"/>
    <mergeCell ref="D7:D8"/>
    <mergeCell ref="E7:E8"/>
    <mergeCell ref="F7:F8"/>
    <mergeCell ref="H7:H8"/>
    <mergeCell ref="K7:K8"/>
    <mergeCell ref="M7:M8"/>
    <mergeCell ref="L7:L8"/>
    <mergeCell ref="J7:J8"/>
    <mergeCell ref="I7:I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71"/>
  <sheetViews>
    <sheetView workbookViewId="0" topLeftCell="A1">
      <selection activeCell="G29" sqref="G29"/>
    </sheetView>
  </sheetViews>
  <sheetFormatPr defaultColWidth="9.140625" defaultRowHeight="12.75"/>
  <cols>
    <col min="1" max="1" width="15.8515625" style="0" customWidth="1"/>
    <col min="2" max="2" width="34.57421875" style="0" customWidth="1"/>
    <col min="3" max="3" width="19.421875" style="0" customWidth="1"/>
    <col min="4" max="4" width="17.57421875" style="0" customWidth="1"/>
    <col min="5" max="5" width="24.8515625" style="0" bestFit="1" customWidth="1"/>
    <col min="6" max="6" width="22.28125" style="0" customWidth="1"/>
    <col min="7" max="7" width="11.00390625" style="0" customWidth="1"/>
    <col min="8" max="8" width="7.28125" style="0" customWidth="1"/>
    <col min="9" max="10" width="11.8515625" style="0" customWidth="1"/>
    <col min="11" max="11" width="18.00390625" style="0" bestFit="1" customWidth="1"/>
    <col min="12" max="12" width="7.28125" style="0" customWidth="1"/>
    <col min="13" max="13" width="15.8515625" style="0" bestFit="1" customWidth="1"/>
    <col min="14" max="14" width="51.8515625" style="0" bestFit="1" customWidth="1"/>
  </cols>
  <sheetData>
    <row r="1" ht="12.75">
      <c r="A1" t="s">
        <v>199</v>
      </c>
    </row>
    <row r="4" spans="1:13" ht="12.75">
      <c r="A4" s="12" t="s">
        <v>64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>
      <c r="A5" s="12"/>
      <c r="B5" s="1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2" t="s">
        <v>7</v>
      </c>
      <c r="B6" s="142" t="s">
        <v>8</v>
      </c>
      <c r="C6" s="142" t="s">
        <v>9</v>
      </c>
      <c r="D6" s="142" t="s">
        <v>10</v>
      </c>
      <c r="E6" s="142" t="s">
        <v>136</v>
      </c>
      <c r="F6" s="142" t="s">
        <v>145</v>
      </c>
      <c r="G6" s="142" t="s">
        <v>137</v>
      </c>
      <c r="H6" s="142" t="s">
        <v>133</v>
      </c>
      <c r="I6" s="144" t="s">
        <v>204</v>
      </c>
      <c r="J6" s="144" t="s">
        <v>134</v>
      </c>
      <c r="K6" s="144" t="s">
        <v>135</v>
      </c>
      <c r="L6" s="142" t="s">
        <v>11</v>
      </c>
      <c r="M6" s="144" t="s">
        <v>62</v>
      </c>
    </row>
    <row r="7" spans="1:13" ht="12.75" customHeight="1">
      <c r="A7" s="143"/>
      <c r="B7" s="143"/>
      <c r="C7" s="143"/>
      <c r="D7" s="143"/>
      <c r="E7" s="143"/>
      <c r="F7" s="143"/>
      <c r="G7" s="143"/>
      <c r="H7" s="143"/>
      <c r="I7" s="145"/>
      <c r="J7" s="145"/>
      <c r="K7" s="145"/>
      <c r="L7" s="143"/>
      <c r="M7" s="145"/>
    </row>
    <row r="8" spans="1:13" ht="25.5" customHeight="1">
      <c r="A8" s="88"/>
      <c r="B8" s="86" t="s">
        <v>13</v>
      </c>
      <c r="C8" s="48" t="s">
        <v>14</v>
      </c>
      <c r="D8" s="42" t="s">
        <v>99</v>
      </c>
      <c r="E8" s="42" t="s">
        <v>100</v>
      </c>
      <c r="F8" s="42" t="s">
        <v>173</v>
      </c>
      <c r="G8" s="49">
        <v>416</v>
      </c>
      <c r="H8" s="50" t="s">
        <v>63</v>
      </c>
      <c r="I8" s="121"/>
      <c r="J8" s="51">
        <f>I8*(1+L8)</f>
        <v>0</v>
      </c>
      <c r="K8" s="52">
        <f>G8*I8</f>
        <v>0</v>
      </c>
      <c r="L8" s="34">
        <v>0.21</v>
      </c>
      <c r="M8" s="35">
        <f>G8*J8</f>
        <v>0</v>
      </c>
    </row>
    <row r="9" spans="1:13" ht="12.75">
      <c r="A9" s="89"/>
      <c r="B9" s="86"/>
      <c r="C9" s="48" t="s">
        <v>97</v>
      </c>
      <c r="D9" s="42" t="s">
        <v>106</v>
      </c>
      <c r="E9" s="42" t="s">
        <v>102</v>
      </c>
      <c r="F9" s="42" t="s">
        <v>171</v>
      </c>
      <c r="G9" s="49">
        <v>180</v>
      </c>
      <c r="H9" s="50" t="s">
        <v>63</v>
      </c>
      <c r="I9" s="121"/>
      <c r="J9" s="51">
        <f aca="true" t="shared" si="0" ref="J9:J24">I9*(1+L9)</f>
        <v>0</v>
      </c>
      <c r="K9" s="52">
        <f aca="true" t="shared" si="1" ref="K9:K24">G9*I9</f>
        <v>0</v>
      </c>
      <c r="L9" s="34">
        <v>0.21</v>
      </c>
      <c r="M9" s="35">
        <f aca="true" t="shared" si="2" ref="M9:M24">G9*J9</f>
        <v>0</v>
      </c>
    </row>
    <row r="10" spans="1:13" ht="12.75">
      <c r="A10" s="89"/>
      <c r="B10" s="86"/>
      <c r="C10" s="48" t="s">
        <v>31</v>
      </c>
      <c r="D10" s="42" t="s">
        <v>107</v>
      </c>
      <c r="E10" s="42" t="s">
        <v>104</v>
      </c>
      <c r="F10" s="42" t="s">
        <v>172</v>
      </c>
      <c r="G10" s="49">
        <v>432</v>
      </c>
      <c r="H10" s="50" t="s">
        <v>63</v>
      </c>
      <c r="I10" s="121"/>
      <c r="J10" s="51">
        <f t="shared" si="0"/>
        <v>0</v>
      </c>
      <c r="K10" s="52">
        <f t="shared" si="1"/>
        <v>0</v>
      </c>
      <c r="L10" s="34">
        <v>0.21</v>
      </c>
      <c r="M10" s="35">
        <f t="shared" si="2"/>
        <v>0</v>
      </c>
    </row>
    <row r="11" spans="1:13" ht="12.75">
      <c r="A11" s="105" t="s">
        <v>12</v>
      </c>
      <c r="B11" s="87" t="s">
        <v>65</v>
      </c>
      <c r="C11" s="53" t="s">
        <v>148</v>
      </c>
      <c r="D11" s="29" t="s">
        <v>16</v>
      </c>
      <c r="E11" s="38" t="s">
        <v>17</v>
      </c>
      <c r="F11" s="29" t="s">
        <v>225</v>
      </c>
      <c r="G11" s="53">
        <v>40</v>
      </c>
      <c r="H11" s="53" t="s">
        <v>63</v>
      </c>
      <c r="I11" s="121"/>
      <c r="J11" s="51">
        <f t="shared" si="0"/>
        <v>0</v>
      </c>
      <c r="K11" s="52">
        <f t="shared" si="1"/>
        <v>0</v>
      </c>
      <c r="L11" s="34">
        <v>0.21</v>
      </c>
      <c r="M11" s="35">
        <f t="shared" si="2"/>
        <v>0</v>
      </c>
    </row>
    <row r="12" spans="1:13" ht="15">
      <c r="A12" s="105" t="s">
        <v>226</v>
      </c>
      <c r="B12" s="87" t="s">
        <v>273</v>
      </c>
      <c r="C12" s="53" t="s">
        <v>117</v>
      </c>
      <c r="D12" s="54" t="s">
        <v>67</v>
      </c>
      <c r="E12" s="29"/>
      <c r="F12" s="29" t="s">
        <v>235</v>
      </c>
      <c r="G12" s="53">
        <v>3.23</v>
      </c>
      <c r="H12" s="31" t="s">
        <v>128</v>
      </c>
      <c r="I12" s="121"/>
      <c r="J12" s="51">
        <f t="shared" si="0"/>
        <v>0</v>
      </c>
      <c r="K12" s="52">
        <f t="shared" si="1"/>
        <v>0</v>
      </c>
      <c r="L12" s="34">
        <v>0.21</v>
      </c>
      <c r="M12" s="35">
        <f t="shared" si="2"/>
        <v>0</v>
      </c>
    </row>
    <row r="13" spans="1:13" ht="15">
      <c r="A13" s="90"/>
      <c r="B13" s="87" t="s">
        <v>208</v>
      </c>
      <c r="C13" s="53" t="s">
        <v>18</v>
      </c>
      <c r="D13" s="29" t="s">
        <v>22</v>
      </c>
      <c r="E13" s="42" t="s">
        <v>180</v>
      </c>
      <c r="F13" s="29" t="s">
        <v>181</v>
      </c>
      <c r="G13" s="53">
        <v>9.5</v>
      </c>
      <c r="H13" s="53" t="s">
        <v>129</v>
      </c>
      <c r="I13" s="121"/>
      <c r="J13" s="51">
        <f t="shared" si="0"/>
        <v>0</v>
      </c>
      <c r="K13" s="52">
        <f t="shared" si="1"/>
        <v>0</v>
      </c>
      <c r="L13" s="34">
        <v>0.21</v>
      </c>
      <c r="M13" s="35">
        <f t="shared" si="2"/>
        <v>0</v>
      </c>
    </row>
    <row r="14" spans="1:13" ht="12.75">
      <c r="A14" s="90"/>
      <c r="B14" s="87" t="s">
        <v>23</v>
      </c>
      <c r="C14" s="53" t="s">
        <v>14</v>
      </c>
      <c r="D14" s="29" t="s">
        <v>24</v>
      </c>
      <c r="E14" s="29" t="s">
        <v>25</v>
      </c>
      <c r="F14" s="29" t="s">
        <v>26</v>
      </c>
      <c r="G14" s="53">
        <v>8</v>
      </c>
      <c r="H14" s="53" t="s">
        <v>63</v>
      </c>
      <c r="I14" s="121"/>
      <c r="J14" s="51">
        <f t="shared" si="0"/>
        <v>0</v>
      </c>
      <c r="K14" s="52">
        <f t="shared" si="1"/>
        <v>0</v>
      </c>
      <c r="L14" s="34">
        <v>0.21</v>
      </c>
      <c r="M14" s="35">
        <f t="shared" si="2"/>
        <v>0</v>
      </c>
    </row>
    <row r="15" spans="1:13" ht="12.75">
      <c r="A15" s="90"/>
      <c r="B15" s="87"/>
      <c r="C15" s="53" t="s">
        <v>27</v>
      </c>
      <c r="D15" s="29" t="s">
        <v>28</v>
      </c>
      <c r="E15" s="29" t="s">
        <v>29</v>
      </c>
      <c r="F15" s="29" t="s">
        <v>30</v>
      </c>
      <c r="G15" s="53">
        <v>4</v>
      </c>
      <c r="H15" s="53" t="s">
        <v>63</v>
      </c>
      <c r="I15" s="121"/>
      <c r="J15" s="51">
        <f t="shared" si="0"/>
        <v>0</v>
      </c>
      <c r="K15" s="52">
        <f t="shared" si="1"/>
        <v>0</v>
      </c>
      <c r="L15" s="34">
        <v>0.21</v>
      </c>
      <c r="M15" s="35">
        <f t="shared" si="2"/>
        <v>0</v>
      </c>
    </row>
    <row r="16" spans="1:13" ht="12.75">
      <c r="A16" s="90"/>
      <c r="B16" s="87"/>
      <c r="C16" s="53" t="s">
        <v>31</v>
      </c>
      <c r="D16" s="29" t="s">
        <v>24</v>
      </c>
      <c r="E16" s="29" t="s">
        <v>25</v>
      </c>
      <c r="F16" s="29" t="s">
        <v>32</v>
      </c>
      <c r="G16" s="53">
        <v>12</v>
      </c>
      <c r="H16" s="53" t="s">
        <v>63</v>
      </c>
      <c r="I16" s="121"/>
      <c r="J16" s="51">
        <f t="shared" si="0"/>
        <v>0</v>
      </c>
      <c r="K16" s="52">
        <f t="shared" si="1"/>
        <v>0</v>
      </c>
      <c r="L16" s="34">
        <v>0.21</v>
      </c>
      <c r="M16" s="35">
        <f t="shared" si="2"/>
        <v>0</v>
      </c>
    </row>
    <row r="17" spans="1:13" ht="12.75">
      <c r="A17" s="90"/>
      <c r="B17" s="87"/>
      <c r="C17" s="53" t="s">
        <v>33</v>
      </c>
      <c r="D17" s="29" t="s">
        <v>28</v>
      </c>
      <c r="E17" s="29" t="s">
        <v>29</v>
      </c>
      <c r="F17" s="29" t="s">
        <v>34</v>
      </c>
      <c r="G17" s="53">
        <v>6</v>
      </c>
      <c r="H17" s="53" t="s">
        <v>63</v>
      </c>
      <c r="I17" s="121"/>
      <c r="J17" s="51">
        <f t="shared" si="0"/>
        <v>0</v>
      </c>
      <c r="K17" s="52">
        <f t="shared" si="1"/>
        <v>0</v>
      </c>
      <c r="L17" s="34">
        <v>0.21</v>
      </c>
      <c r="M17" s="35">
        <f t="shared" si="2"/>
        <v>0</v>
      </c>
    </row>
    <row r="18" spans="1:13" ht="12.75">
      <c r="A18" s="103"/>
      <c r="B18" s="87" t="s">
        <v>35</v>
      </c>
      <c r="C18" s="53" t="s">
        <v>18</v>
      </c>
      <c r="D18" s="29" t="s">
        <v>37</v>
      </c>
      <c r="E18" s="29" t="s">
        <v>25</v>
      </c>
      <c r="F18" s="29" t="s">
        <v>38</v>
      </c>
      <c r="G18" s="53">
        <v>20</v>
      </c>
      <c r="H18" s="53" t="s">
        <v>63</v>
      </c>
      <c r="I18" s="121"/>
      <c r="J18" s="51">
        <f t="shared" si="0"/>
        <v>0</v>
      </c>
      <c r="K18" s="52">
        <f t="shared" si="1"/>
        <v>0</v>
      </c>
      <c r="L18" s="34">
        <v>0.21</v>
      </c>
      <c r="M18" s="35">
        <f t="shared" si="2"/>
        <v>0</v>
      </c>
    </row>
    <row r="19" spans="1:13" ht="15">
      <c r="A19" s="92"/>
      <c r="B19" s="87" t="s">
        <v>54</v>
      </c>
      <c r="C19" s="53" t="s">
        <v>55</v>
      </c>
      <c r="D19" s="29" t="s">
        <v>56</v>
      </c>
      <c r="E19" s="29"/>
      <c r="F19" s="55" t="s">
        <v>190</v>
      </c>
      <c r="G19" s="56">
        <v>0.042</v>
      </c>
      <c r="H19" s="50" t="s">
        <v>162</v>
      </c>
      <c r="I19" s="121"/>
      <c r="J19" s="51">
        <f t="shared" si="0"/>
        <v>0</v>
      </c>
      <c r="K19" s="52">
        <f t="shared" si="1"/>
        <v>0</v>
      </c>
      <c r="L19" s="34">
        <v>0.21</v>
      </c>
      <c r="M19" s="35">
        <f t="shared" si="2"/>
        <v>0</v>
      </c>
    </row>
    <row r="20" spans="1:13" ht="12.75" customHeight="1">
      <c r="A20" s="108" t="s">
        <v>53</v>
      </c>
      <c r="B20" s="87" t="s">
        <v>57</v>
      </c>
      <c r="C20" s="53" t="s">
        <v>55</v>
      </c>
      <c r="D20" s="29" t="s">
        <v>58</v>
      </c>
      <c r="E20" s="29"/>
      <c r="F20" s="55" t="s">
        <v>190</v>
      </c>
      <c r="G20" s="56">
        <v>0.36</v>
      </c>
      <c r="H20" s="56" t="s">
        <v>128</v>
      </c>
      <c r="I20" s="121"/>
      <c r="J20" s="51">
        <f t="shared" si="0"/>
        <v>0</v>
      </c>
      <c r="K20" s="52">
        <f t="shared" si="1"/>
        <v>0</v>
      </c>
      <c r="L20" s="34">
        <v>0.21</v>
      </c>
      <c r="M20" s="35">
        <f t="shared" si="2"/>
        <v>0</v>
      </c>
    </row>
    <row r="21" spans="1:13" ht="15">
      <c r="A21" s="93"/>
      <c r="B21" s="87" t="s">
        <v>69</v>
      </c>
      <c r="C21" s="53" t="s">
        <v>55</v>
      </c>
      <c r="D21" s="29" t="s">
        <v>60</v>
      </c>
      <c r="E21" s="29"/>
      <c r="F21" s="55" t="s">
        <v>190</v>
      </c>
      <c r="G21" s="56">
        <v>0.34</v>
      </c>
      <c r="H21" s="56" t="s">
        <v>128</v>
      </c>
      <c r="I21" s="121"/>
      <c r="J21" s="51">
        <f t="shared" si="0"/>
        <v>0</v>
      </c>
      <c r="K21" s="52">
        <f t="shared" si="1"/>
        <v>0</v>
      </c>
      <c r="L21" s="34">
        <v>0.21</v>
      </c>
      <c r="M21" s="35">
        <f t="shared" si="2"/>
        <v>0</v>
      </c>
    </row>
    <row r="22" spans="1:13" ht="15">
      <c r="A22" s="93"/>
      <c r="B22" s="87" t="s">
        <v>70</v>
      </c>
      <c r="C22" s="53" t="s">
        <v>71</v>
      </c>
      <c r="D22" s="29" t="s">
        <v>72</v>
      </c>
      <c r="E22" s="29"/>
      <c r="F22" s="55" t="s">
        <v>190</v>
      </c>
      <c r="G22" s="56">
        <v>0.29</v>
      </c>
      <c r="H22" s="56" t="s">
        <v>128</v>
      </c>
      <c r="I22" s="121"/>
      <c r="J22" s="51">
        <f>I22*(1+L22)</f>
        <v>0</v>
      </c>
      <c r="K22" s="52">
        <f>G22*I22</f>
        <v>0</v>
      </c>
      <c r="L22" s="34">
        <v>0.21</v>
      </c>
      <c r="M22" s="35">
        <f t="shared" si="2"/>
        <v>0</v>
      </c>
    </row>
    <row r="23" spans="1:13" ht="15">
      <c r="A23" s="94"/>
      <c r="B23" s="87" t="s">
        <v>93</v>
      </c>
      <c r="C23" s="53"/>
      <c r="D23" s="29" t="s">
        <v>95</v>
      </c>
      <c r="E23" s="29" t="s">
        <v>165</v>
      </c>
      <c r="F23" s="38" t="s">
        <v>166</v>
      </c>
      <c r="G23" s="56">
        <v>25</v>
      </c>
      <c r="H23" s="56" t="s">
        <v>131</v>
      </c>
      <c r="I23" s="121"/>
      <c r="J23" s="51">
        <f t="shared" si="0"/>
        <v>0</v>
      </c>
      <c r="K23" s="52">
        <f t="shared" si="1"/>
        <v>0</v>
      </c>
      <c r="L23" s="34">
        <v>0.21</v>
      </c>
      <c r="M23" s="35">
        <f t="shared" si="2"/>
        <v>0</v>
      </c>
    </row>
    <row r="24" spans="1:13" ht="15">
      <c r="A24" s="91" t="s">
        <v>90</v>
      </c>
      <c r="B24" s="57" t="s">
        <v>167</v>
      </c>
      <c r="C24" s="53" t="s">
        <v>66</v>
      </c>
      <c r="D24" s="29" t="s">
        <v>56</v>
      </c>
      <c r="E24" s="39" t="s">
        <v>192</v>
      </c>
      <c r="F24" s="38" t="s">
        <v>191</v>
      </c>
      <c r="G24" s="56">
        <v>12</v>
      </c>
      <c r="H24" s="56" t="s">
        <v>130</v>
      </c>
      <c r="I24" s="121"/>
      <c r="J24" s="51">
        <f t="shared" si="0"/>
        <v>0</v>
      </c>
      <c r="K24" s="52">
        <f t="shared" si="1"/>
        <v>0</v>
      </c>
      <c r="L24" s="34">
        <v>0.21</v>
      </c>
      <c r="M24" s="35">
        <f t="shared" si="2"/>
        <v>0</v>
      </c>
    </row>
    <row r="25" spans="1:14" ht="12.75">
      <c r="A25" s="58" t="s">
        <v>62</v>
      </c>
      <c r="B25" s="59"/>
      <c r="C25" s="59"/>
      <c r="D25" s="59"/>
      <c r="E25" s="59"/>
      <c r="F25" s="59"/>
      <c r="G25" s="59"/>
      <c r="H25" s="59"/>
      <c r="I25" s="59"/>
      <c r="J25" s="59"/>
      <c r="K25" s="47">
        <f>SUM(K8:K24)</f>
        <v>0</v>
      </c>
      <c r="L25" s="47"/>
      <c r="M25" s="47">
        <f>SUM(M8:M24)</f>
        <v>0</v>
      </c>
      <c r="N25" s="2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"/>
    </row>
    <row r="27" spans="1:14" ht="12.75">
      <c r="A27" s="21"/>
      <c r="B27" s="122" t="s">
        <v>196</v>
      </c>
      <c r="C27" s="122"/>
      <c r="D27" s="122"/>
      <c r="E27" s="123"/>
      <c r="F27" s="21"/>
      <c r="G27" s="21"/>
      <c r="H27" s="21"/>
      <c r="I27" s="21"/>
      <c r="J27" s="21"/>
      <c r="K27" s="21"/>
      <c r="L27" s="21"/>
      <c r="M27" s="21"/>
      <c r="N27" s="2"/>
    </row>
    <row r="28" spans="1:14" ht="12.75">
      <c r="A28" s="21"/>
      <c r="E28" s="21"/>
      <c r="F28" s="21"/>
      <c r="G28" s="21"/>
      <c r="H28" s="21"/>
      <c r="I28" s="21"/>
      <c r="J28" s="21"/>
      <c r="K28" s="21"/>
      <c r="L28" s="21"/>
      <c r="M28" s="21"/>
      <c r="N28" s="2"/>
    </row>
    <row r="29" spans="1:14" ht="12.75">
      <c r="A29" s="21"/>
      <c r="E29" s="21"/>
      <c r="F29" s="21"/>
      <c r="G29" s="21"/>
      <c r="H29" s="21"/>
      <c r="I29" s="21"/>
      <c r="J29" s="21"/>
      <c r="K29" s="21"/>
      <c r="L29" s="21"/>
      <c r="M29" s="21"/>
      <c r="N29" s="2"/>
    </row>
    <row r="30" spans="1:14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"/>
    </row>
    <row r="31" spans="1:14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"/>
    </row>
    <row r="32" spans="1:14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"/>
    </row>
    <row r="33" spans="1:14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"/>
    </row>
    <row r="34" spans="1:14" ht="12.75">
      <c r="A34" s="3"/>
      <c r="B34" s="1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"/>
    </row>
    <row r="35" ht="12.75">
      <c r="N35" s="2"/>
    </row>
    <row r="36" ht="12.75">
      <c r="N36" s="2"/>
    </row>
    <row r="1048571" ht="12.75">
      <c r="J1048571" s="1"/>
    </row>
  </sheetData>
  <sheetProtection algorithmName="SHA-512" hashValue="50bReRaxAnM2lHQ5iiSZBfckppCLBYfE8cSSloY1YsP/qTjmffkc5/jcHVJt+DVqzX51qhqxwJKz/9Rxt8xCYg==" saltValue="7VmIjtCbjPROgsXyN9tF3w==" spinCount="100000" sheet="1" objects="1" scenarios="1"/>
  <mergeCells count="13">
    <mergeCell ref="L6:L7"/>
    <mergeCell ref="M6:M7"/>
    <mergeCell ref="F6:F7"/>
    <mergeCell ref="G6:G7"/>
    <mergeCell ref="H6:H7"/>
    <mergeCell ref="J6:J7"/>
    <mergeCell ref="K6:K7"/>
    <mergeCell ref="I6:I7"/>
    <mergeCell ref="A6:A7"/>
    <mergeCell ref="B6:B7"/>
    <mergeCell ref="C6:C7"/>
    <mergeCell ref="D6:D7"/>
    <mergeCell ref="E6:E7"/>
  </mergeCells>
  <printOptions/>
  <pageMargins left="0.7" right="0.7" top="0.787401575" bottom="0.787401575" header="0.3" footer="0.3"/>
  <pageSetup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85" zoomScaleNormal="85" workbookViewId="0" topLeftCell="A1">
      <selection activeCell="J46" sqref="J46"/>
    </sheetView>
  </sheetViews>
  <sheetFormatPr defaultColWidth="9.140625" defaultRowHeight="12.75"/>
  <cols>
    <col min="1" max="1" width="19.28125" style="22" customWidth="1"/>
    <col min="2" max="2" width="31.140625" style="22" customWidth="1"/>
    <col min="3" max="3" width="22.7109375" style="22" customWidth="1"/>
    <col min="4" max="4" width="29.8515625" style="22" bestFit="1" customWidth="1"/>
    <col min="5" max="5" width="29.8515625" style="22" customWidth="1"/>
    <col min="6" max="6" width="21.7109375" style="22" customWidth="1"/>
    <col min="7" max="7" width="11.421875" style="22" bestFit="1" customWidth="1"/>
    <col min="8" max="8" width="8.00390625" style="22" bestFit="1" customWidth="1"/>
    <col min="9" max="9" width="11.57421875" style="22" customWidth="1"/>
    <col min="10" max="13" width="11.00390625" style="22" customWidth="1"/>
    <col min="14" max="16384" width="9.140625" style="22" customWidth="1"/>
  </cols>
  <sheetData>
    <row r="1" ht="12.75">
      <c r="A1" s="27" t="s">
        <v>200</v>
      </c>
    </row>
    <row r="3" spans="1:23" ht="12.75">
      <c r="A3" s="12" t="s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2.75">
      <c r="A4" s="12" t="s">
        <v>73</v>
      </c>
      <c r="B4" s="13"/>
      <c r="G4" s="12"/>
      <c r="H4" s="12"/>
      <c r="I4" s="12"/>
      <c r="J4" s="12"/>
      <c r="K4" s="12"/>
      <c r="L4" s="12"/>
      <c r="M4" s="12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2.75">
      <c r="A5" s="12"/>
      <c r="B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3.5" customHeight="1">
      <c r="A6" s="135" t="s">
        <v>7</v>
      </c>
      <c r="B6" s="135" t="s">
        <v>8</v>
      </c>
      <c r="C6" s="135" t="s">
        <v>9</v>
      </c>
      <c r="D6" s="135" t="s">
        <v>10</v>
      </c>
      <c r="E6" s="135" t="s">
        <v>136</v>
      </c>
      <c r="F6" s="135" t="s">
        <v>145</v>
      </c>
      <c r="G6" s="137" t="s">
        <v>137</v>
      </c>
      <c r="H6" s="135" t="s">
        <v>133</v>
      </c>
      <c r="I6" s="137" t="s">
        <v>204</v>
      </c>
      <c r="J6" s="137" t="s">
        <v>134</v>
      </c>
      <c r="K6" s="137" t="s">
        <v>135</v>
      </c>
      <c r="L6" s="135" t="s">
        <v>11</v>
      </c>
      <c r="M6" s="137" t="s">
        <v>62</v>
      </c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146"/>
      <c r="B7" s="135"/>
      <c r="C7" s="135"/>
      <c r="D7" s="135"/>
      <c r="E7" s="135"/>
      <c r="F7" s="135"/>
      <c r="G7" s="137"/>
      <c r="H7" s="135"/>
      <c r="I7" s="137"/>
      <c r="J7" s="137"/>
      <c r="K7" s="137"/>
      <c r="L7" s="135"/>
      <c r="M7" s="137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2.75">
      <c r="A8" s="96"/>
      <c r="B8" s="95" t="s">
        <v>13</v>
      </c>
      <c r="C8" s="60" t="s">
        <v>14</v>
      </c>
      <c r="D8" s="61" t="s">
        <v>99</v>
      </c>
      <c r="E8" s="61" t="s">
        <v>108</v>
      </c>
      <c r="F8" s="61" t="s">
        <v>101</v>
      </c>
      <c r="G8" s="61">
        <v>416</v>
      </c>
      <c r="H8" s="31" t="s">
        <v>63</v>
      </c>
      <c r="I8" s="120"/>
      <c r="J8" s="51">
        <f>I8*(1+L8)</f>
        <v>0</v>
      </c>
      <c r="K8" s="33">
        <f>G8*I8</f>
        <v>0</v>
      </c>
      <c r="L8" s="34">
        <v>0.21</v>
      </c>
      <c r="M8" s="35">
        <f aca="true" t="shared" si="0" ref="M8:M10">G8*J8</f>
        <v>0</v>
      </c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2.75">
      <c r="A9" s="97"/>
      <c r="B9" s="95"/>
      <c r="C9" s="60" t="s">
        <v>97</v>
      </c>
      <c r="D9" s="61" t="s">
        <v>106</v>
      </c>
      <c r="E9" s="61" t="s">
        <v>102</v>
      </c>
      <c r="F9" s="61" t="s">
        <v>103</v>
      </c>
      <c r="G9" s="61">
        <v>180</v>
      </c>
      <c r="H9" s="31" t="s">
        <v>63</v>
      </c>
      <c r="I9" s="120"/>
      <c r="J9" s="51">
        <f aca="true" t="shared" si="1" ref="J9:J32">I9*(1+L9)</f>
        <v>0</v>
      </c>
      <c r="K9" s="33">
        <f aca="true" t="shared" si="2" ref="K9:K32">G9*I9</f>
        <v>0</v>
      </c>
      <c r="L9" s="34">
        <v>0.21</v>
      </c>
      <c r="M9" s="35">
        <f t="shared" si="0"/>
        <v>0</v>
      </c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2.75">
      <c r="A10" s="97"/>
      <c r="B10" s="95"/>
      <c r="C10" s="60" t="s">
        <v>31</v>
      </c>
      <c r="D10" s="61" t="s">
        <v>107</v>
      </c>
      <c r="E10" s="61" t="s">
        <v>109</v>
      </c>
      <c r="F10" s="61" t="s">
        <v>105</v>
      </c>
      <c r="G10" s="61">
        <v>432</v>
      </c>
      <c r="H10" s="31" t="s">
        <v>63</v>
      </c>
      <c r="I10" s="120"/>
      <c r="J10" s="51">
        <f t="shared" si="1"/>
        <v>0</v>
      </c>
      <c r="K10" s="33">
        <f t="shared" si="2"/>
        <v>0</v>
      </c>
      <c r="L10" s="34">
        <v>0.21</v>
      </c>
      <c r="M10" s="35">
        <f t="shared" si="0"/>
        <v>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2.75">
      <c r="A11" s="77"/>
      <c r="B11" s="95" t="s">
        <v>65</v>
      </c>
      <c r="C11" s="63" t="s">
        <v>156</v>
      </c>
      <c r="D11" s="61" t="s">
        <v>222</v>
      </c>
      <c r="E11" s="61" t="s">
        <v>223</v>
      </c>
      <c r="F11" s="61" t="s">
        <v>224</v>
      </c>
      <c r="G11" s="61">
        <v>20</v>
      </c>
      <c r="H11" s="60" t="s">
        <v>63</v>
      </c>
      <c r="I11" s="120"/>
      <c r="J11" s="51">
        <f t="shared" si="1"/>
        <v>0</v>
      </c>
      <c r="K11" s="33">
        <f t="shared" si="2"/>
        <v>0</v>
      </c>
      <c r="L11" s="34">
        <v>0.21</v>
      </c>
      <c r="M11" s="35">
        <f aca="true" t="shared" si="3" ref="M11">G11*J11</f>
        <v>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5">
      <c r="A12" s="97" t="s">
        <v>12</v>
      </c>
      <c r="B12" s="95" t="s">
        <v>252</v>
      </c>
      <c r="C12" s="60" t="s">
        <v>74</v>
      </c>
      <c r="D12" s="61" t="s">
        <v>75</v>
      </c>
      <c r="E12" s="61" t="s">
        <v>153</v>
      </c>
      <c r="F12" s="64"/>
      <c r="G12" s="64">
        <v>2.85</v>
      </c>
      <c r="H12" s="31" t="s">
        <v>130</v>
      </c>
      <c r="I12" s="120"/>
      <c r="J12" s="51">
        <f t="shared" si="1"/>
        <v>0</v>
      </c>
      <c r="K12" s="33">
        <f t="shared" si="2"/>
        <v>0</v>
      </c>
      <c r="L12" s="34">
        <v>0.21</v>
      </c>
      <c r="M12" s="35">
        <f aca="true" t="shared" si="4" ref="M12:M18">G12*J12</f>
        <v>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2.75">
      <c r="A13" s="81"/>
      <c r="B13" s="72" t="s">
        <v>205</v>
      </c>
      <c r="C13" s="60" t="s">
        <v>18</v>
      </c>
      <c r="D13" s="61" t="s">
        <v>52</v>
      </c>
      <c r="E13" s="61" t="s">
        <v>154</v>
      </c>
      <c r="F13" s="61" t="s">
        <v>155</v>
      </c>
      <c r="G13" s="62">
        <v>3.3</v>
      </c>
      <c r="H13" s="65" t="s">
        <v>129</v>
      </c>
      <c r="I13" s="120"/>
      <c r="J13" s="51">
        <f t="shared" si="1"/>
        <v>0</v>
      </c>
      <c r="K13" s="33">
        <f t="shared" si="2"/>
        <v>0</v>
      </c>
      <c r="L13" s="34">
        <v>0.21</v>
      </c>
      <c r="M13" s="35">
        <f t="shared" si="4"/>
        <v>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.75">
      <c r="A14" s="81"/>
      <c r="B14" s="95" t="s">
        <v>23</v>
      </c>
      <c r="C14" s="60" t="s">
        <v>14</v>
      </c>
      <c r="D14" s="61" t="s">
        <v>24</v>
      </c>
      <c r="E14" s="61" t="s">
        <v>25</v>
      </c>
      <c r="F14" s="61" t="s">
        <v>26</v>
      </c>
      <c r="G14" s="61">
        <v>8</v>
      </c>
      <c r="H14" s="60" t="s">
        <v>63</v>
      </c>
      <c r="I14" s="120"/>
      <c r="J14" s="51">
        <f t="shared" si="1"/>
        <v>0</v>
      </c>
      <c r="K14" s="33">
        <f t="shared" si="2"/>
        <v>0</v>
      </c>
      <c r="L14" s="34">
        <v>0.21</v>
      </c>
      <c r="M14" s="35">
        <f t="shared" si="4"/>
        <v>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2.75">
      <c r="A15" s="77"/>
      <c r="B15" s="95"/>
      <c r="C15" s="60" t="s">
        <v>27</v>
      </c>
      <c r="D15" s="61" t="s">
        <v>28</v>
      </c>
      <c r="E15" s="61" t="s">
        <v>29</v>
      </c>
      <c r="F15" s="61" t="s">
        <v>30</v>
      </c>
      <c r="G15" s="61">
        <v>4</v>
      </c>
      <c r="H15" s="60" t="s">
        <v>63</v>
      </c>
      <c r="I15" s="120"/>
      <c r="J15" s="51">
        <f t="shared" si="1"/>
        <v>0</v>
      </c>
      <c r="K15" s="33">
        <f t="shared" si="2"/>
        <v>0</v>
      </c>
      <c r="L15" s="34">
        <v>0.21</v>
      </c>
      <c r="M15" s="35">
        <f t="shared" si="4"/>
        <v>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2.75">
      <c r="A16" s="77"/>
      <c r="B16" s="95"/>
      <c r="C16" s="60" t="s">
        <v>31</v>
      </c>
      <c r="D16" s="61" t="s">
        <v>24</v>
      </c>
      <c r="E16" s="61" t="s">
        <v>25</v>
      </c>
      <c r="F16" s="61" t="s">
        <v>32</v>
      </c>
      <c r="G16" s="61">
        <v>12</v>
      </c>
      <c r="H16" s="60" t="s">
        <v>63</v>
      </c>
      <c r="I16" s="120"/>
      <c r="J16" s="51">
        <f t="shared" si="1"/>
        <v>0</v>
      </c>
      <c r="K16" s="33">
        <f t="shared" si="2"/>
        <v>0</v>
      </c>
      <c r="L16" s="34">
        <v>0.21</v>
      </c>
      <c r="M16" s="35">
        <f t="shared" si="4"/>
        <v>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2.75">
      <c r="A17" s="77"/>
      <c r="B17" s="95"/>
      <c r="C17" s="60" t="s">
        <v>33</v>
      </c>
      <c r="D17" s="61" t="s">
        <v>28</v>
      </c>
      <c r="E17" s="61" t="s">
        <v>29</v>
      </c>
      <c r="F17" s="61" t="s">
        <v>34</v>
      </c>
      <c r="G17" s="61">
        <v>6</v>
      </c>
      <c r="H17" s="60" t="s">
        <v>63</v>
      </c>
      <c r="I17" s="120"/>
      <c r="J17" s="51">
        <f t="shared" si="1"/>
        <v>0</v>
      </c>
      <c r="K17" s="33">
        <f t="shared" si="2"/>
        <v>0</v>
      </c>
      <c r="L17" s="34">
        <v>0.21</v>
      </c>
      <c r="M17" s="35">
        <f t="shared" si="4"/>
        <v>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>
      <c r="A18" s="77"/>
      <c r="B18" s="95" t="s">
        <v>35</v>
      </c>
      <c r="C18" s="60" t="s">
        <v>18</v>
      </c>
      <c r="D18" s="61" t="s">
        <v>37</v>
      </c>
      <c r="E18" s="61" t="s">
        <v>29</v>
      </c>
      <c r="F18" s="61" t="s">
        <v>87</v>
      </c>
      <c r="G18" s="61">
        <v>10</v>
      </c>
      <c r="H18" s="60" t="s">
        <v>63</v>
      </c>
      <c r="I18" s="120"/>
      <c r="J18" s="51">
        <f t="shared" si="1"/>
        <v>0</v>
      </c>
      <c r="K18" s="33">
        <f t="shared" si="2"/>
        <v>0</v>
      </c>
      <c r="L18" s="34">
        <v>0.21</v>
      </c>
      <c r="M18" s="35">
        <f t="shared" si="4"/>
        <v>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98"/>
      <c r="B19" s="71" t="s">
        <v>13</v>
      </c>
      <c r="C19" s="57" t="s">
        <v>110</v>
      </c>
      <c r="D19" s="61" t="s">
        <v>40</v>
      </c>
      <c r="E19" s="61" t="s">
        <v>160</v>
      </c>
      <c r="F19" s="61">
        <v>67.6</v>
      </c>
      <c r="G19" s="61">
        <v>202.5</v>
      </c>
      <c r="H19" s="60" t="s">
        <v>63</v>
      </c>
      <c r="I19" s="120"/>
      <c r="J19" s="51">
        <f t="shared" si="1"/>
        <v>0</v>
      </c>
      <c r="K19" s="33">
        <f t="shared" si="2"/>
        <v>0</v>
      </c>
      <c r="L19" s="34">
        <v>0.21</v>
      </c>
      <c r="M19" s="35">
        <f aca="true" t="shared" si="5" ref="M19">G19*J19</f>
        <v>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97"/>
      <c r="B20" s="95" t="s">
        <v>76</v>
      </c>
      <c r="C20" s="60" t="s">
        <v>77</v>
      </c>
      <c r="D20" s="61" t="s">
        <v>41</v>
      </c>
      <c r="E20" s="61" t="s">
        <v>78</v>
      </c>
      <c r="F20" s="61" t="s">
        <v>79</v>
      </c>
      <c r="G20" s="61">
        <v>5</v>
      </c>
      <c r="H20" s="60" t="s">
        <v>63</v>
      </c>
      <c r="I20" s="120"/>
      <c r="J20" s="51">
        <f t="shared" si="1"/>
        <v>0</v>
      </c>
      <c r="K20" s="33">
        <f t="shared" si="2"/>
        <v>0</v>
      </c>
      <c r="L20" s="34">
        <v>0.21</v>
      </c>
      <c r="M20" s="35">
        <f aca="true" t="shared" si="6" ref="M20">G20*J20</f>
        <v>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100" t="s">
        <v>39</v>
      </c>
      <c r="B21" s="95" t="s">
        <v>42</v>
      </c>
      <c r="C21" s="60"/>
      <c r="D21" s="61" t="s">
        <v>43</v>
      </c>
      <c r="E21" s="61" t="s">
        <v>233</v>
      </c>
      <c r="F21" s="61" t="s">
        <v>87</v>
      </c>
      <c r="G21" s="61">
        <v>10</v>
      </c>
      <c r="H21" s="60" t="s">
        <v>63</v>
      </c>
      <c r="I21" s="120"/>
      <c r="J21" s="51">
        <f t="shared" si="1"/>
        <v>0</v>
      </c>
      <c r="K21" s="33">
        <f t="shared" si="2"/>
        <v>0</v>
      </c>
      <c r="L21" s="34">
        <v>0.21</v>
      </c>
      <c r="M21" s="35">
        <f aca="true" t="shared" si="7" ref="M21">G21*J21</f>
        <v>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5">
      <c r="A22" s="81"/>
      <c r="B22" s="95" t="s">
        <v>253</v>
      </c>
      <c r="C22" s="60" t="s">
        <v>18</v>
      </c>
      <c r="D22" s="61" t="s">
        <v>19</v>
      </c>
      <c r="E22" s="64" t="s">
        <v>115</v>
      </c>
      <c r="F22" s="67" t="s">
        <v>184</v>
      </c>
      <c r="G22" s="64">
        <v>3.7</v>
      </c>
      <c r="H22" s="31" t="s">
        <v>130</v>
      </c>
      <c r="I22" s="120"/>
      <c r="J22" s="51">
        <f t="shared" si="1"/>
        <v>0</v>
      </c>
      <c r="K22" s="33">
        <f t="shared" si="2"/>
        <v>0</v>
      </c>
      <c r="L22" s="34">
        <v>0.21</v>
      </c>
      <c r="M22" s="35">
        <f aca="true" t="shared" si="8" ref="M22:M28">G22*J22</f>
        <v>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.75">
      <c r="A23" s="82"/>
      <c r="B23" s="95" t="s">
        <v>44</v>
      </c>
      <c r="C23" s="28" t="s">
        <v>139</v>
      </c>
      <c r="D23" s="61" t="s">
        <v>45</v>
      </c>
      <c r="E23" s="67" t="s">
        <v>158</v>
      </c>
      <c r="F23" s="67" t="s">
        <v>159</v>
      </c>
      <c r="G23" s="30">
        <v>20</v>
      </c>
      <c r="H23" s="31" t="s">
        <v>46</v>
      </c>
      <c r="I23" s="120"/>
      <c r="J23" s="51">
        <f t="shared" si="1"/>
        <v>0</v>
      </c>
      <c r="K23" s="33">
        <f t="shared" si="2"/>
        <v>0</v>
      </c>
      <c r="L23" s="34">
        <v>0.21</v>
      </c>
      <c r="M23" s="35">
        <f t="shared" si="8"/>
        <v>0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3.5" customHeight="1">
      <c r="A24" s="101"/>
      <c r="B24" s="95" t="s">
        <v>54</v>
      </c>
      <c r="C24" s="60" t="s">
        <v>80</v>
      </c>
      <c r="D24" s="61" t="s">
        <v>56</v>
      </c>
      <c r="E24" s="61" t="s">
        <v>244</v>
      </c>
      <c r="F24" s="62" t="s">
        <v>237</v>
      </c>
      <c r="G24" s="62">
        <v>0.225</v>
      </c>
      <c r="H24" s="31" t="s">
        <v>128</v>
      </c>
      <c r="I24" s="120"/>
      <c r="J24" s="51">
        <f t="shared" si="1"/>
        <v>0</v>
      </c>
      <c r="K24" s="33">
        <f t="shared" si="2"/>
        <v>0</v>
      </c>
      <c r="L24" s="34">
        <v>0.21</v>
      </c>
      <c r="M24" s="35">
        <f t="shared" si="8"/>
        <v>0</v>
      </c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5">
      <c r="A25" s="80" t="s">
        <v>92</v>
      </c>
      <c r="B25" s="95" t="s">
        <v>57</v>
      </c>
      <c r="C25" s="60" t="s">
        <v>80</v>
      </c>
      <c r="D25" s="61" t="s">
        <v>58</v>
      </c>
      <c r="E25" s="61" t="s">
        <v>243</v>
      </c>
      <c r="F25" s="62" t="s">
        <v>238</v>
      </c>
      <c r="G25" s="64">
        <v>1.275</v>
      </c>
      <c r="H25" s="31" t="s">
        <v>128</v>
      </c>
      <c r="I25" s="120"/>
      <c r="J25" s="51">
        <f t="shared" si="1"/>
        <v>0</v>
      </c>
      <c r="K25" s="33">
        <f t="shared" si="2"/>
        <v>0</v>
      </c>
      <c r="L25" s="34">
        <v>0.21</v>
      </c>
      <c r="M25" s="35">
        <f t="shared" si="8"/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5">
      <c r="A26" s="97" t="s">
        <v>53</v>
      </c>
      <c r="B26" s="95" t="s">
        <v>59</v>
      </c>
      <c r="C26" s="60" t="s">
        <v>80</v>
      </c>
      <c r="D26" s="61" t="s">
        <v>60</v>
      </c>
      <c r="E26" s="61" t="s">
        <v>243</v>
      </c>
      <c r="F26" s="62" t="s">
        <v>239</v>
      </c>
      <c r="G26" s="61">
        <v>1.2</v>
      </c>
      <c r="H26" s="31" t="s">
        <v>128</v>
      </c>
      <c r="I26" s="120"/>
      <c r="J26" s="51">
        <f t="shared" si="1"/>
        <v>0</v>
      </c>
      <c r="K26" s="33">
        <f t="shared" si="2"/>
        <v>0</v>
      </c>
      <c r="L26" s="34">
        <v>0.21</v>
      </c>
      <c r="M26" s="35">
        <f t="shared" si="8"/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5">
      <c r="A27" s="80"/>
      <c r="B27" s="95" t="s">
        <v>61</v>
      </c>
      <c r="C27" s="60" t="s">
        <v>80</v>
      </c>
      <c r="D27" s="61" t="s">
        <v>60</v>
      </c>
      <c r="E27" s="61" t="s">
        <v>243</v>
      </c>
      <c r="F27" s="62" t="s">
        <v>240</v>
      </c>
      <c r="G27" s="61">
        <v>1.05</v>
      </c>
      <c r="H27" s="31" t="s">
        <v>128</v>
      </c>
      <c r="I27" s="120"/>
      <c r="J27" s="51">
        <f t="shared" si="1"/>
        <v>0</v>
      </c>
      <c r="K27" s="33">
        <f t="shared" si="2"/>
        <v>0</v>
      </c>
      <c r="L27" s="34">
        <v>0.21</v>
      </c>
      <c r="M27" s="35">
        <f t="shared" si="8"/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15">
      <c r="A28" s="80"/>
      <c r="B28" s="95" t="s">
        <v>93</v>
      </c>
      <c r="C28" s="60"/>
      <c r="D28" s="61" t="s">
        <v>95</v>
      </c>
      <c r="E28" s="61" t="s">
        <v>157</v>
      </c>
      <c r="F28" s="66">
        <v>50</v>
      </c>
      <c r="G28" s="66">
        <v>50</v>
      </c>
      <c r="H28" s="31" t="s">
        <v>131</v>
      </c>
      <c r="I28" s="120"/>
      <c r="J28" s="51">
        <f t="shared" si="1"/>
        <v>0</v>
      </c>
      <c r="K28" s="33">
        <f t="shared" si="2"/>
        <v>0</v>
      </c>
      <c r="L28" s="34">
        <v>0.21</v>
      </c>
      <c r="M28" s="35">
        <f t="shared" si="8"/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12.75">
      <c r="A29" s="96" t="s">
        <v>47</v>
      </c>
      <c r="B29" s="99" t="s">
        <v>141</v>
      </c>
      <c r="C29" s="60" t="s">
        <v>110</v>
      </c>
      <c r="D29" s="68" t="s">
        <v>49</v>
      </c>
      <c r="E29" s="61" t="s">
        <v>163</v>
      </c>
      <c r="F29" s="61" t="s">
        <v>161</v>
      </c>
      <c r="G29" s="61">
        <v>67.5</v>
      </c>
      <c r="H29" s="65" t="s">
        <v>63</v>
      </c>
      <c r="I29" s="120"/>
      <c r="J29" s="51">
        <f t="shared" si="1"/>
        <v>0</v>
      </c>
      <c r="K29" s="33">
        <f t="shared" si="2"/>
        <v>0</v>
      </c>
      <c r="L29" s="34">
        <v>0.21</v>
      </c>
      <c r="M29" s="35">
        <f aca="true" t="shared" si="9" ref="M29:M32">G29*J29</f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12.75">
      <c r="A30" s="80" t="s">
        <v>202</v>
      </c>
      <c r="B30" s="99" t="s">
        <v>50</v>
      </c>
      <c r="C30" s="60"/>
      <c r="D30" s="68" t="s">
        <v>51</v>
      </c>
      <c r="E30" s="61" t="s">
        <v>124</v>
      </c>
      <c r="F30" s="61">
        <v>1.65</v>
      </c>
      <c r="G30" s="61">
        <v>1.65</v>
      </c>
      <c r="H30" s="60" t="s">
        <v>63</v>
      </c>
      <c r="I30" s="120"/>
      <c r="J30" s="51">
        <f t="shared" si="1"/>
        <v>0</v>
      </c>
      <c r="K30" s="33">
        <f t="shared" si="2"/>
        <v>0</v>
      </c>
      <c r="L30" s="34">
        <v>0.21</v>
      </c>
      <c r="M30" s="35">
        <f t="shared" si="9"/>
        <v>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5">
      <c r="A31" s="82"/>
      <c r="B31" s="95" t="s">
        <v>205</v>
      </c>
      <c r="C31" s="60" t="s">
        <v>18</v>
      </c>
      <c r="D31" s="61" t="s">
        <v>24</v>
      </c>
      <c r="E31" s="61" t="s">
        <v>168</v>
      </c>
      <c r="F31" s="61" t="s">
        <v>125</v>
      </c>
      <c r="G31" s="61">
        <v>0.3</v>
      </c>
      <c r="H31" s="60" t="s">
        <v>129</v>
      </c>
      <c r="I31" s="120"/>
      <c r="J31" s="51">
        <f t="shared" si="1"/>
        <v>0</v>
      </c>
      <c r="K31" s="33">
        <f t="shared" si="2"/>
        <v>0</v>
      </c>
      <c r="L31" s="34">
        <v>0.21</v>
      </c>
      <c r="M31" s="35">
        <f t="shared" si="9"/>
        <v>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15">
      <c r="A32" s="78" t="s">
        <v>90</v>
      </c>
      <c r="B32" s="60" t="s">
        <v>94</v>
      </c>
      <c r="C32" s="60" t="s">
        <v>95</v>
      </c>
      <c r="D32" s="61" t="s">
        <v>28</v>
      </c>
      <c r="E32" s="61" t="s">
        <v>179</v>
      </c>
      <c r="F32" s="61">
        <v>3</v>
      </c>
      <c r="G32" s="61">
        <v>3</v>
      </c>
      <c r="H32" s="60" t="s">
        <v>20</v>
      </c>
      <c r="I32" s="120"/>
      <c r="J32" s="51">
        <f t="shared" si="1"/>
        <v>0</v>
      </c>
      <c r="K32" s="33">
        <f t="shared" si="2"/>
        <v>0</v>
      </c>
      <c r="L32" s="34">
        <v>0.21</v>
      </c>
      <c r="M32" s="35">
        <f t="shared" si="9"/>
        <v>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12.75">
      <c r="A33" s="44" t="s">
        <v>132</v>
      </c>
      <c r="B33" s="45"/>
      <c r="C33" s="45"/>
      <c r="D33" s="45"/>
      <c r="E33" s="46"/>
      <c r="F33" s="46"/>
      <c r="G33" s="46"/>
      <c r="H33" s="46"/>
      <c r="I33" s="46"/>
      <c r="J33" s="46"/>
      <c r="K33" s="47">
        <f>SUM(K8:K32)</f>
        <v>0</v>
      </c>
      <c r="L33" s="46"/>
      <c r="M33" s="47">
        <f>SUM(M8:M32)</f>
        <v>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5" ht="12.75">
      <c r="B35" s="27"/>
    </row>
    <row r="39" spans="6:13" ht="12.75">
      <c r="F39" s="24"/>
      <c r="G39" s="24"/>
      <c r="H39" s="24"/>
      <c r="I39" s="24"/>
      <c r="J39" s="24"/>
      <c r="K39" s="24"/>
      <c r="L39" s="24"/>
      <c r="M39" s="24"/>
    </row>
  </sheetData>
  <sheetProtection algorithmName="SHA-512" hashValue="YtMOq6a8IeCaxnMWN4mp+JYL8VeIKso4IixzEgcyXYdKPLTEB6VwBhxOqym8XGmS5XtaI2mH/OHtiZs/ra0g0Q==" saltValue="9Y8TqP4HAcfi7nxx3ZPjsQ==" spinCount="100000" sheet="1" objects="1" scenarios="1"/>
  <mergeCells count="13">
    <mergeCell ref="L6:L7"/>
    <mergeCell ref="M6:M7"/>
    <mergeCell ref="F6:F7"/>
    <mergeCell ref="G6:G7"/>
    <mergeCell ref="H6:H7"/>
    <mergeCell ref="J6:J7"/>
    <mergeCell ref="K6:K7"/>
    <mergeCell ref="I6:I7"/>
    <mergeCell ref="A6:A7"/>
    <mergeCell ref="B6:B7"/>
    <mergeCell ref="C6:C7"/>
    <mergeCell ref="D6:D7"/>
    <mergeCell ref="E6:E7"/>
  </mergeCells>
  <printOptions/>
  <pageMargins left="0.7" right="0.7" top="0.787401575" bottom="0.787401575" header="0.3" footer="0.3"/>
  <pageSetup horizontalDpi="600" verticalDpi="600" orientation="landscape" paperSize="8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85" zoomScaleNormal="85" workbookViewId="0" topLeftCell="A1">
      <selection activeCell="C45" sqref="C45"/>
    </sheetView>
  </sheetViews>
  <sheetFormatPr defaultColWidth="9.140625" defaultRowHeight="12.75"/>
  <cols>
    <col min="1" max="1" width="16.8515625" style="22" customWidth="1"/>
    <col min="2" max="2" width="39.7109375" style="22" customWidth="1"/>
    <col min="3" max="3" width="32.28125" style="22" bestFit="1" customWidth="1"/>
    <col min="4" max="4" width="29.8515625" style="22" bestFit="1" customWidth="1"/>
    <col min="5" max="5" width="26.00390625" style="22" customWidth="1"/>
    <col min="6" max="6" width="20.8515625" style="22" bestFit="1" customWidth="1"/>
    <col min="7" max="7" width="11.421875" style="22" bestFit="1" customWidth="1"/>
    <col min="8" max="8" width="8.28125" style="22" customWidth="1"/>
    <col min="9" max="9" width="12.8515625" style="22" customWidth="1"/>
    <col min="10" max="10" width="10.00390625" style="22" customWidth="1"/>
    <col min="11" max="11" width="11.28125" style="22" customWidth="1"/>
    <col min="12" max="12" width="8.28125" style="22" customWidth="1"/>
    <col min="13" max="13" width="11.140625" style="22" customWidth="1"/>
    <col min="14" max="16384" width="9.140625" style="22" customWidth="1"/>
  </cols>
  <sheetData>
    <row r="1" ht="12.75">
      <c r="A1" s="27" t="s">
        <v>201</v>
      </c>
    </row>
    <row r="4" ht="12.75">
      <c r="A4" s="12" t="s">
        <v>5</v>
      </c>
    </row>
    <row r="5" ht="12.75">
      <c r="A5" s="12" t="s">
        <v>146</v>
      </c>
    </row>
    <row r="7" spans="1:23" ht="12.75">
      <c r="A7" s="135" t="s">
        <v>7</v>
      </c>
      <c r="B7" s="135" t="s">
        <v>8</v>
      </c>
      <c r="C7" s="135" t="s">
        <v>9</v>
      </c>
      <c r="D7" s="135" t="s">
        <v>10</v>
      </c>
      <c r="E7" s="135" t="s">
        <v>136</v>
      </c>
      <c r="F7" s="135" t="s">
        <v>145</v>
      </c>
      <c r="G7" s="135" t="s">
        <v>137</v>
      </c>
      <c r="H7" s="135" t="s">
        <v>133</v>
      </c>
      <c r="I7" s="137" t="s">
        <v>204</v>
      </c>
      <c r="J7" s="137" t="s">
        <v>134</v>
      </c>
      <c r="K7" s="137" t="s">
        <v>135</v>
      </c>
      <c r="L7" s="135" t="s">
        <v>11</v>
      </c>
      <c r="M7" s="137" t="s">
        <v>62</v>
      </c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2.75">
      <c r="A8" s="146"/>
      <c r="B8" s="135"/>
      <c r="C8" s="135"/>
      <c r="D8" s="135"/>
      <c r="E8" s="135"/>
      <c r="F8" s="135"/>
      <c r="G8" s="135"/>
      <c r="H8" s="135"/>
      <c r="I8" s="137"/>
      <c r="J8" s="137"/>
      <c r="K8" s="137"/>
      <c r="L8" s="135"/>
      <c r="M8" s="137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2.75">
      <c r="A9" s="75"/>
      <c r="B9" s="71" t="s">
        <v>13</v>
      </c>
      <c r="C9" s="57" t="s">
        <v>14</v>
      </c>
      <c r="D9" s="61" t="s">
        <v>99</v>
      </c>
      <c r="E9" s="61" t="s">
        <v>100</v>
      </c>
      <c r="F9" s="61" t="s">
        <v>101</v>
      </c>
      <c r="G9" s="57">
        <v>416</v>
      </c>
      <c r="H9" s="31" t="s">
        <v>63</v>
      </c>
      <c r="I9" s="120"/>
      <c r="J9" s="51">
        <f>I9*(1+L9)</f>
        <v>0</v>
      </c>
      <c r="K9" s="33">
        <f>M9/(1+L9)</f>
        <v>0</v>
      </c>
      <c r="L9" s="34">
        <v>0.21</v>
      </c>
      <c r="M9" s="35">
        <f aca="true" t="shared" si="0" ref="M9:M20">G9*J9</f>
        <v>0</v>
      </c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2.75">
      <c r="A10" s="76"/>
      <c r="B10" s="71"/>
      <c r="C10" s="57" t="s">
        <v>97</v>
      </c>
      <c r="D10" s="61" t="s">
        <v>106</v>
      </c>
      <c r="E10" s="61" t="s">
        <v>102</v>
      </c>
      <c r="F10" s="61" t="s">
        <v>103</v>
      </c>
      <c r="G10" s="57">
        <v>180</v>
      </c>
      <c r="H10" s="31" t="s">
        <v>63</v>
      </c>
      <c r="I10" s="120"/>
      <c r="J10" s="51">
        <f aca="true" t="shared" si="1" ref="J10:J39">I10*(1+L10)</f>
        <v>0</v>
      </c>
      <c r="K10" s="33">
        <f aca="true" t="shared" si="2" ref="K10:K39">M10/(1+L10)</f>
        <v>0</v>
      </c>
      <c r="L10" s="34">
        <v>0.21</v>
      </c>
      <c r="M10" s="35">
        <f t="shared" si="0"/>
        <v>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2.75">
      <c r="A11" s="76"/>
      <c r="B11" s="71"/>
      <c r="C11" s="57" t="s">
        <v>31</v>
      </c>
      <c r="D11" s="61" t="s">
        <v>107</v>
      </c>
      <c r="E11" s="61" t="s">
        <v>104</v>
      </c>
      <c r="F11" s="61" t="s">
        <v>105</v>
      </c>
      <c r="G11" s="57">
        <v>432</v>
      </c>
      <c r="H11" s="31" t="s">
        <v>63</v>
      </c>
      <c r="I11" s="120"/>
      <c r="J11" s="51">
        <f t="shared" si="1"/>
        <v>0</v>
      </c>
      <c r="K11" s="33">
        <f t="shared" si="2"/>
        <v>0</v>
      </c>
      <c r="L11" s="34">
        <v>0.21</v>
      </c>
      <c r="M11" s="35">
        <f t="shared" si="0"/>
        <v>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2.75">
      <c r="A12" s="76"/>
      <c r="B12" s="71" t="s">
        <v>65</v>
      </c>
      <c r="C12" s="57" t="s">
        <v>228</v>
      </c>
      <c r="D12" s="61" t="s">
        <v>222</v>
      </c>
      <c r="E12" s="67" t="s">
        <v>227</v>
      </c>
      <c r="F12" s="61" t="s">
        <v>224</v>
      </c>
      <c r="G12" s="61">
        <v>20</v>
      </c>
      <c r="H12" s="60" t="s">
        <v>63</v>
      </c>
      <c r="I12" s="120"/>
      <c r="J12" s="51">
        <f t="shared" si="1"/>
        <v>0</v>
      </c>
      <c r="K12" s="33">
        <f t="shared" si="2"/>
        <v>0</v>
      </c>
      <c r="L12" s="34">
        <v>0.21</v>
      </c>
      <c r="M12" s="35">
        <f t="shared" si="0"/>
        <v>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5">
      <c r="A13" s="77"/>
      <c r="B13" s="71" t="s">
        <v>252</v>
      </c>
      <c r="C13" s="57" t="s">
        <v>114</v>
      </c>
      <c r="D13" s="61" t="s">
        <v>75</v>
      </c>
      <c r="E13" s="61" t="s">
        <v>230</v>
      </c>
      <c r="F13" s="67" t="s">
        <v>170</v>
      </c>
      <c r="G13" s="69">
        <v>3</v>
      </c>
      <c r="H13" s="50" t="s">
        <v>162</v>
      </c>
      <c r="I13" s="120"/>
      <c r="J13" s="51">
        <f t="shared" si="1"/>
        <v>0</v>
      </c>
      <c r="K13" s="33">
        <f t="shared" si="2"/>
        <v>0</v>
      </c>
      <c r="L13" s="34">
        <v>0.21</v>
      </c>
      <c r="M13" s="35">
        <f t="shared" si="0"/>
        <v>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.75">
      <c r="A14" s="97" t="s">
        <v>12</v>
      </c>
      <c r="B14" s="72" t="s">
        <v>205</v>
      </c>
      <c r="C14" s="57" t="s">
        <v>18</v>
      </c>
      <c r="D14" s="61" t="s">
        <v>22</v>
      </c>
      <c r="E14" s="61" t="s">
        <v>154</v>
      </c>
      <c r="F14" s="61" t="s">
        <v>155</v>
      </c>
      <c r="G14" s="57">
        <v>3.3</v>
      </c>
      <c r="H14" s="65" t="s">
        <v>129</v>
      </c>
      <c r="I14" s="120"/>
      <c r="J14" s="51">
        <f t="shared" si="1"/>
        <v>0</v>
      </c>
      <c r="K14" s="33">
        <f t="shared" si="2"/>
        <v>0</v>
      </c>
      <c r="L14" s="34">
        <v>0.21</v>
      </c>
      <c r="M14" s="35">
        <f t="shared" si="0"/>
        <v>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2.75">
      <c r="A15" s="97" t="s">
        <v>81</v>
      </c>
      <c r="B15" s="71" t="s">
        <v>23</v>
      </c>
      <c r="C15" s="57" t="s">
        <v>14</v>
      </c>
      <c r="D15" s="61" t="s">
        <v>24</v>
      </c>
      <c r="E15" s="61" t="s">
        <v>25</v>
      </c>
      <c r="F15" s="61" t="s">
        <v>26</v>
      </c>
      <c r="G15" s="61">
        <v>8</v>
      </c>
      <c r="H15" s="60" t="s">
        <v>63</v>
      </c>
      <c r="I15" s="120"/>
      <c r="J15" s="51">
        <f t="shared" si="1"/>
        <v>0</v>
      </c>
      <c r="K15" s="33">
        <f t="shared" si="2"/>
        <v>0</v>
      </c>
      <c r="L15" s="34">
        <v>0.21</v>
      </c>
      <c r="M15" s="35">
        <f t="shared" si="0"/>
        <v>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2.75">
      <c r="A16" s="77"/>
      <c r="B16" s="71"/>
      <c r="C16" s="57" t="s">
        <v>27</v>
      </c>
      <c r="D16" s="61" t="s">
        <v>28</v>
      </c>
      <c r="E16" s="61" t="s">
        <v>29</v>
      </c>
      <c r="F16" s="61" t="s">
        <v>30</v>
      </c>
      <c r="G16" s="61">
        <v>4</v>
      </c>
      <c r="H16" s="60" t="s">
        <v>63</v>
      </c>
      <c r="I16" s="120"/>
      <c r="J16" s="51">
        <f t="shared" si="1"/>
        <v>0</v>
      </c>
      <c r="K16" s="33">
        <f t="shared" si="2"/>
        <v>0</v>
      </c>
      <c r="L16" s="34">
        <v>0.21</v>
      </c>
      <c r="M16" s="35">
        <f t="shared" si="0"/>
        <v>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2.75">
      <c r="A17" s="77"/>
      <c r="B17" s="71"/>
      <c r="C17" s="57" t="s">
        <v>31</v>
      </c>
      <c r="D17" s="61" t="s">
        <v>24</v>
      </c>
      <c r="E17" s="61" t="s">
        <v>25</v>
      </c>
      <c r="F17" s="61" t="s">
        <v>32</v>
      </c>
      <c r="G17" s="61">
        <v>12</v>
      </c>
      <c r="H17" s="60" t="s">
        <v>63</v>
      </c>
      <c r="I17" s="120"/>
      <c r="J17" s="51">
        <f t="shared" si="1"/>
        <v>0</v>
      </c>
      <c r="K17" s="33">
        <f t="shared" si="2"/>
        <v>0</v>
      </c>
      <c r="L17" s="34">
        <v>0.21</v>
      </c>
      <c r="M17" s="35">
        <f t="shared" si="0"/>
        <v>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>
      <c r="A18" s="77"/>
      <c r="B18" s="71"/>
      <c r="C18" s="57" t="s">
        <v>33</v>
      </c>
      <c r="D18" s="61" t="s">
        <v>28</v>
      </c>
      <c r="E18" s="61" t="s">
        <v>29</v>
      </c>
      <c r="F18" s="61" t="s">
        <v>34</v>
      </c>
      <c r="G18" s="61">
        <v>6</v>
      </c>
      <c r="H18" s="60" t="s">
        <v>63</v>
      </c>
      <c r="I18" s="120"/>
      <c r="J18" s="51">
        <f t="shared" si="1"/>
        <v>0</v>
      </c>
      <c r="K18" s="33">
        <f t="shared" si="2"/>
        <v>0</v>
      </c>
      <c r="L18" s="34">
        <v>0.21</v>
      </c>
      <c r="M18" s="35">
        <f t="shared" si="0"/>
        <v>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78"/>
      <c r="B19" s="71" t="s">
        <v>35</v>
      </c>
      <c r="C19" s="57" t="s">
        <v>36</v>
      </c>
      <c r="D19" s="61" t="s">
        <v>37</v>
      </c>
      <c r="E19" s="61" t="s">
        <v>29</v>
      </c>
      <c r="F19" s="61" t="s">
        <v>87</v>
      </c>
      <c r="G19" s="61">
        <v>10</v>
      </c>
      <c r="H19" s="60" t="s">
        <v>63</v>
      </c>
      <c r="I19" s="120"/>
      <c r="J19" s="51">
        <f t="shared" si="1"/>
        <v>0</v>
      </c>
      <c r="K19" s="33">
        <f t="shared" si="2"/>
        <v>0</v>
      </c>
      <c r="L19" s="34">
        <v>0.21</v>
      </c>
      <c r="M19" s="35">
        <f t="shared" si="0"/>
        <v>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75"/>
      <c r="B20" s="71" t="s">
        <v>13</v>
      </c>
      <c r="C20" s="57" t="s">
        <v>110</v>
      </c>
      <c r="D20" s="61" t="s">
        <v>40</v>
      </c>
      <c r="E20" s="61" t="s">
        <v>169</v>
      </c>
      <c r="F20" s="61" t="s">
        <v>175</v>
      </c>
      <c r="G20" s="61">
        <v>202.5</v>
      </c>
      <c r="H20" s="60">
        <v>0</v>
      </c>
      <c r="I20" s="120"/>
      <c r="J20" s="51">
        <f t="shared" si="1"/>
        <v>0</v>
      </c>
      <c r="K20" s="33">
        <f t="shared" si="2"/>
        <v>0</v>
      </c>
      <c r="L20" s="34">
        <v>0.21</v>
      </c>
      <c r="M20" s="35">
        <f t="shared" si="0"/>
        <v>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81"/>
      <c r="B21" s="57" t="s">
        <v>76</v>
      </c>
      <c r="C21" s="57" t="s">
        <v>176</v>
      </c>
      <c r="D21" s="61" t="s">
        <v>41</v>
      </c>
      <c r="E21" s="61" t="s">
        <v>78</v>
      </c>
      <c r="F21" s="61" t="s">
        <v>79</v>
      </c>
      <c r="G21" s="61">
        <v>5</v>
      </c>
      <c r="H21" s="60" t="s">
        <v>63</v>
      </c>
      <c r="I21" s="120"/>
      <c r="J21" s="51">
        <f t="shared" si="1"/>
        <v>0</v>
      </c>
      <c r="K21" s="33">
        <f t="shared" si="2"/>
        <v>0</v>
      </c>
      <c r="L21" s="34">
        <v>0.21</v>
      </c>
      <c r="M21" s="35">
        <f aca="true" t="shared" si="3" ref="M21:M30">G21*J21</f>
        <v>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2.75">
      <c r="A22" s="106" t="s">
        <v>39</v>
      </c>
      <c r="B22" s="57" t="s">
        <v>42</v>
      </c>
      <c r="C22" s="57" t="s">
        <v>245</v>
      </c>
      <c r="D22" s="61" t="s">
        <v>43</v>
      </c>
      <c r="E22" s="61" t="s">
        <v>233</v>
      </c>
      <c r="F22" s="61" t="s">
        <v>246</v>
      </c>
      <c r="G22" s="61">
        <v>10</v>
      </c>
      <c r="H22" s="60" t="s">
        <v>63</v>
      </c>
      <c r="I22" s="120"/>
      <c r="J22" s="51">
        <f t="shared" si="1"/>
        <v>0</v>
      </c>
      <c r="K22" s="33">
        <f t="shared" si="2"/>
        <v>0</v>
      </c>
      <c r="L22" s="34">
        <v>0.21</v>
      </c>
      <c r="M22" s="35">
        <f t="shared" si="3"/>
        <v>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5">
      <c r="A23" s="107"/>
      <c r="B23" s="57" t="s">
        <v>251</v>
      </c>
      <c r="C23" s="57" t="s">
        <v>18</v>
      </c>
      <c r="D23" s="61" t="s">
        <v>19</v>
      </c>
      <c r="E23" s="64" t="s">
        <v>189</v>
      </c>
      <c r="F23" s="64" t="s">
        <v>184</v>
      </c>
      <c r="G23" s="64">
        <v>3.7</v>
      </c>
      <c r="H23" s="50" t="s">
        <v>162</v>
      </c>
      <c r="I23" s="120"/>
      <c r="J23" s="51">
        <f t="shared" si="1"/>
        <v>0</v>
      </c>
      <c r="K23" s="33">
        <f t="shared" si="2"/>
        <v>0</v>
      </c>
      <c r="L23" s="34">
        <v>0.21</v>
      </c>
      <c r="M23" s="35">
        <f t="shared" si="3"/>
        <v>0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79"/>
      <c r="B24" s="71" t="s">
        <v>44</v>
      </c>
      <c r="C24" s="57" t="s">
        <v>113</v>
      </c>
      <c r="D24" s="61" t="s">
        <v>45</v>
      </c>
      <c r="E24" s="61" t="s">
        <v>158</v>
      </c>
      <c r="F24" s="64">
        <v>20</v>
      </c>
      <c r="G24" s="30">
        <v>20</v>
      </c>
      <c r="H24" s="31" t="s">
        <v>46</v>
      </c>
      <c r="I24" s="120"/>
      <c r="J24" s="51">
        <f t="shared" si="1"/>
        <v>0</v>
      </c>
      <c r="K24" s="33">
        <f t="shared" si="2"/>
        <v>0</v>
      </c>
      <c r="L24" s="34">
        <v>0.21</v>
      </c>
      <c r="M24" s="35">
        <f t="shared" si="3"/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5">
      <c r="A25" s="75"/>
      <c r="B25" s="71" t="s">
        <v>54</v>
      </c>
      <c r="C25" s="57" t="s">
        <v>82</v>
      </c>
      <c r="D25" s="61" t="s">
        <v>56</v>
      </c>
      <c r="E25" s="61" t="s">
        <v>229</v>
      </c>
      <c r="F25" s="62" t="s">
        <v>185</v>
      </c>
      <c r="G25" s="62">
        <v>5.75</v>
      </c>
      <c r="H25" s="50" t="s">
        <v>162</v>
      </c>
      <c r="I25" s="120"/>
      <c r="J25" s="51">
        <f t="shared" si="1"/>
        <v>0</v>
      </c>
      <c r="K25" s="33">
        <f t="shared" si="2"/>
        <v>0</v>
      </c>
      <c r="L25" s="34">
        <v>0.21</v>
      </c>
      <c r="M25" s="35">
        <f t="shared" si="3"/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5">
      <c r="A26" s="97" t="s">
        <v>53</v>
      </c>
      <c r="B26" s="71" t="s">
        <v>57</v>
      </c>
      <c r="C26" s="57" t="s">
        <v>55</v>
      </c>
      <c r="D26" s="61" t="s">
        <v>58</v>
      </c>
      <c r="E26" s="61" t="s">
        <v>229</v>
      </c>
      <c r="F26" s="62" t="s">
        <v>186</v>
      </c>
      <c r="G26" s="64">
        <v>9.741</v>
      </c>
      <c r="H26" s="31" t="s">
        <v>128</v>
      </c>
      <c r="I26" s="120"/>
      <c r="J26" s="51">
        <f t="shared" si="1"/>
        <v>0</v>
      </c>
      <c r="K26" s="33">
        <f t="shared" si="2"/>
        <v>0</v>
      </c>
      <c r="L26" s="34">
        <v>0.21</v>
      </c>
      <c r="M26" s="35">
        <f t="shared" si="3"/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5">
      <c r="A27" s="80"/>
      <c r="B27" s="71" t="s">
        <v>147</v>
      </c>
      <c r="C27" s="57" t="s">
        <v>55</v>
      </c>
      <c r="D27" s="61" t="s">
        <v>60</v>
      </c>
      <c r="E27" s="61" t="s">
        <v>229</v>
      </c>
      <c r="F27" s="62" t="s">
        <v>187</v>
      </c>
      <c r="G27" s="61">
        <v>9.168</v>
      </c>
      <c r="H27" s="31" t="s">
        <v>128</v>
      </c>
      <c r="I27" s="120"/>
      <c r="J27" s="51">
        <f t="shared" si="1"/>
        <v>0</v>
      </c>
      <c r="K27" s="33">
        <f t="shared" si="2"/>
        <v>0</v>
      </c>
      <c r="L27" s="34">
        <v>0.21</v>
      </c>
      <c r="M27" s="35">
        <f t="shared" si="3"/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15">
      <c r="A28" s="80"/>
      <c r="B28" s="71" t="s">
        <v>96</v>
      </c>
      <c r="C28" s="57" t="s">
        <v>55</v>
      </c>
      <c r="D28" s="61" t="s">
        <v>56</v>
      </c>
      <c r="E28" s="61" t="s">
        <v>229</v>
      </c>
      <c r="F28" s="62" t="s">
        <v>188</v>
      </c>
      <c r="G28" s="61">
        <v>8.022</v>
      </c>
      <c r="H28" s="31" t="s">
        <v>128</v>
      </c>
      <c r="I28" s="120"/>
      <c r="J28" s="51">
        <f t="shared" si="1"/>
        <v>0</v>
      </c>
      <c r="K28" s="33">
        <f t="shared" si="2"/>
        <v>0</v>
      </c>
      <c r="L28" s="34">
        <v>0.21</v>
      </c>
      <c r="M28" s="35">
        <f t="shared" si="3"/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15">
      <c r="A29" s="79"/>
      <c r="B29" s="71" t="s">
        <v>93</v>
      </c>
      <c r="C29" s="26"/>
      <c r="D29" s="61" t="s">
        <v>95</v>
      </c>
      <c r="E29" s="67" t="s">
        <v>232</v>
      </c>
      <c r="F29" s="61">
        <v>20</v>
      </c>
      <c r="G29" s="30">
        <v>20</v>
      </c>
      <c r="H29" s="31" t="s">
        <v>131</v>
      </c>
      <c r="I29" s="120"/>
      <c r="J29" s="51">
        <f t="shared" si="1"/>
        <v>0</v>
      </c>
      <c r="K29" s="33">
        <f t="shared" si="2"/>
        <v>0</v>
      </c>
      <c r="L29" s="34">
        <v>0.21</v>
      </c>
      <c r="M29" s="35">
        <f t="shared" si="3"/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12.75">
      <c r="A30" s="75"/>
      <c r="B30" s="71" t="s">
        <v>83</v>
      </c>
      <c r="C30" s="28" t="s">
        <v>110</v>
      </c>
      <c r="D30" s="61" t="s">
        <v>40</v>
      </c>
      <c r="E30" s="61" t="s">
        <v>121</v>
      </c>
      <c r="F30" s="61" t="s">
        <v>116</v>
      </c>
      <c r="G30" s="30">
        <v>810</v>
      </c>
      <c r="H30" s="31" t="s">
        <v>63</v>
      </c>
      <c r="I30" s="120"/>
      <c r="J30" s="51">
        <f t="shared" si="1"/>
        <v>0</v>
      </c>
      <c r="K30" s="33">
        <f t="shared" si="2"/>
        <v>0</v>
      </c>
      <c r="L30" s="34">
        <v>0.21</v>
      </c>
      <c r="M30" s="35">
        <f t="shared" si="3"/>
        <v>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2.75">
      <c r="A31" s="97" t="s">
        <v>84</v>
      </c>
      <c r="B31" s="71" t="s">
        <v>85</v>
      </c>
      <c r="C31" s="69"/>
      <c r="D31" s="61" t="s">
        <v>41</v>
      </c>
      <c r="E31" s="61" t="s">
        <v>86</v>
      </c>
      <c r="F31" s="61" t="s">
        <v>87</v>
      </c>
      <c r="G31" s="57">
        <v>10</v>
      </c>
      <c r="H31" s="31" t="s">
        <v>63</v>
      </c>
      <c r="I31" s="120"/>
      <c r="J31" s="51">
        <f t="shared" si="1"/>
        <v>0</v>
      </c>
      <c r="K31" s="33">
        <f t="shared" si="2"/>
        <v>0</v>
      </c>
      <c r="L31" s="34">
        <v>0.21</v>
      </c>
      <c r="M31" s="35">
        <f aca="true" t="shared" si="4" ref="M31:M34">G31*J31</f>
        <v>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12.75">
      <c r="A32" s="97" t="s">
        <v>88</v>
      </c>
      <c r="B32" s="71" t="s">
        <v>42</v>
      </c>
      <c r="C32" s="69"/>
      <c r="D32" s="61" t="s">
        <v>43</v>
      </c>
      <c r="E32" s="61" t="s">
        <v>233</v>
      </c>
      <c r="F32" s="61" t="s">
        <v>87</v>
      </c>
      <c r="G32" s="57">
        <v>10</v>
      </c>
      <c r="H32" s="31" t="s">
        <v>63</v>
      </c>
      <c r="I32" s="120"/>
      <c r="J32" s="51">
        <f t="shared" si="1"/>
        <v>0</v>
      </c>
      <c r="K32" s="33">
        <f t="shared" si="2"/>
        <v>0</v>
      </c>
      <c r="L32" s="34">
        <v>0.21</v>
      </c>
      <c r="M32" s="35">
        <f t="shared" si="4"/>
        <v>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15" customHeight="1">
      <c r="A33" s="76"/>
      <c r="B33" s="71" t="s">
        <v>21</v>
      </c>
      <c r="C33" s="57" t="s">
        <v>18</v>
      </c>
      <c r="D33" s="61" t="s">
        <v>22</v>
      </c>
      <c r="E33" s="61" t="s">
        <v>241</v>
      </c>
      <c r="F33" s="61" t="s">
        <v>242</v>
      </c>
      <c r="G33" s="57">
        <v>12.6</v>
      </c>
      <c r="H33" s="57" t="s">
        <v>68</v>
      </c>
      <c r="I33" s="120"/>
      <c r="J33" s="51">
        <f t="shared" si="1"/>
        <v>0</v>
      </c>
      <c r="K33" s="33">
        <f t="shared" si="2"/>
        <v>0</v>
      </c>
      <c r="L33" s="34">
        <v>0.21</v>
      </c>
      <c r="M33" s="35">
        <f t="shared" si="4"/>
        <v>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15">
      <c r="A34" s="76"/>
      <c r="B34" s="71" t="s">
        <v>250</v>
      </c>
      <c r="C34" s="57" t="s">
        <v>89</v>
      </c>
      <c r="D34" s="61" t="s">
        <v>120</v>
      </c>
      <c r="E34" s="61" t="s">
        <v>182</v>
      </c>
      <c r="F34" s="124" t="s">
        <v>183</v>
      </c>
      <c r="G34" s="70">
        <v>21</v>
      </c>
      <c r="H34" s="50" t="s">
        <v>162</v>
      </c>
      <c r="I34" s="120"/>
      <c r="J34" s="51">
        <f t="shared" si="1"/>
        <v>0</v>
      </c>
      <c r="K34" s="33">
        <f t="shared" si="2"/>
        <v>0</v>
      </c>
      <c r="L34" s="34">
        <v>0.21</v>
      </c>
      <c r="M34" s="35">
        <f t="shared" si="4"/>
        <v>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12.75">
      <c r="A35" s="79"/>
      <c r="B35" s="71" t="s">
        <v>248</v>
      </c>
      <c r="C35" s="69"/>
      <c r="D35" s="61" t="s">
        <v>118</v>
      </c>
      <c r="E35" s="61"/>
      <c r="F35" s="61">
        <v>1</v>
      </c>
      <c r="G35" s="57">
        <v>1</v>
      </c>
      <c r="H35" s="31" t="s">
        <v>63</v>
      </c>
      <c r="I35" s="120"/>
      <c r="J35" s="51">
        <f t="shared" si="1"/>
        <v>0</v>
      </c>
      <c r="K35" s="33">
        <f t="shared" si="2"/>
        <v>0</v>
      </c>
      <c r="L35" s="34">
        <v>0.21</v>
      </c>
      <c r="M35" s="35">
        <f aca="true" t="shared" si="5" ref="M35">G35*J35</f>
        <v>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2.75">
      <c r="A36" s="98" t="s">
        <v>47</v>
      </c>
      <c r="B36" s="73" t="s">
        <v>48</v>
      </c>
      <c r="C36" s="26" t="s">
        <v>36</v>
      </c>
      <c r="D36" s="68" t="s">
        <v>49</v>
      </c>
      <c r="E36" s="64" t="s">
        <v>163</v>
      </c>
      <c r="F36" s="61" t="s">
        <v>123</v>
      </c>
      <c r="G36" s="57">
        <v>67.5</v>
      </c>
      <c r="H36" s="57" t="s">
        <v>63</v>
      </c>
      <c r="I36" s="120"/>
      <c r="J36" s="51">
        <f t="shared" si="1"/>
        <v>0</v>
      </c>
      <c r="K36" s="33">
        <f t="shared" si="2"/>
        <v>0</v>
      </c>
      <c r="L36" s="34">
        <v>0.21</v>
      </c>
      <c r="M36" s="35">
        <f aca="true" t="shared" si="6" ref="M36">G36*J36</f>
        <v>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12.75">
      <c r="A37" s="100" t="s">
        <v>203</v>
      </c>
      <c r="B37" s="73" t="s">
        <v>50</v>
      </c>
      <c r="C37" s="26"/>
      <c r="D37" s="68" t="s">
        <v>51</v>
      </c>
      <c r="E37" s="64" t="s">
        <v>124</v>
      </c>
      <c r="F37" s="61" t="s">
        <v>236</v>
      </c>
      <c r="G37" s="57">
        <v>1.65</v>
      </c>
      <c r="H37" s="57" t="s">
        <v>63</v>
      </c>
      <c r="I37" s="120"/>
      <c r="J37" s="51">
        <f t="shared" si="1"/>
        <v>0</v>
      </c>
      <c r="K37" s="33">
        <f t="shared" si="2"/>
        <v>0</v>
      </c>
      <c r="L37" s="34">
        <v>0.21</v>
      </c>
      <c r="M37" s="35">
        <f>G37*J37</f>
        <v>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ht="15">
      <c r="A38" s="82"/>
      <c r="B38" s="71" t="s">
        <v>21</v>
      </c>
      <c r="C38" s="26"/>
      <c r="D38" s="61" t="s">
        <v>119</v>
      </c>
      <c r="E38" s="67" t="s">
        <v>231</v>
      </c>
      <c r="F38" s="61" t="s">
        <v>125</v>
      </c>
      <c r="G38" s="57">
        <v>0.3</v>
      </c>
      <c r="H38" s="57" t="s">
        <v>129</v>
      </c>
      <c r="I38" s="120"/>
      <c r="J38" s="51">
        <f t="shared" si="1"/>
        <v>0</v>
      </c>
      <c r="K38" s="33">
        <f t="shared" si="2"/>
        <v>0</v>
      </c>
      <c r="L38" s="34">
        <v>0.21</v>
      </c>
      <c r="M38" s="35">
        <f>G38*J38</f>
        <v>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15">
      <c r="A39" s="102" t="s">
        <v>90</v>
      </c>
      <c r="B39" s="71" t="s">
        <v>91</v>
      </c>
      <c r="C39" s="26"/>
      <c r="D39" s="61" t="s">
        <v>75</v>
      </c>
      <c r="E39" s="67" t="s">
        <v>247</v>
      </c>
      <c r="F39" s="61" t="s">
        <v>174</v>
      </c>
      <c r="G39" s="57">
        <v>6</v>
      </c>
      <c r="H39" s="31" t="s">
        <v>130</v>
      </c>
      <c r="I39" s="120"/>
      <c r="J39" s="51">
        <f t="shared" si="1"/>
        <v>0</v>
      </c>
      <c r="K39" s="33">
        <f t="shared" si="2"/>
        <v>0</v>
      </c>
      <c r="L39" s="34">
        <v>0.21</v>
      </c>
      <c r="M39" s="35">
        <f>G39*J39</f>
        <v>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ht="12.75">
      <c r="A40" s="44" t="s">
        <v>132</v>
      </c>
      <c r="B40" s="74"/>
      <c r="C40" s="45"/>
      <c r="D40" s="45"/>
      <c r="E40" s="46"/>
      <c r="F40" s="46"/>
      <c r="G40" s="46"/>
      <c r="H40" s="46"/>
      <c r="I40" s="46"/>
      <c r="J40" s="46"/>
      <c r="K40" s="47">
        <f>SUM(K9:K39)</f>
        <v>0</v>
      </c>
      <c r="L40" s="46"/>
      <c r="M40" s="47">
        <f>SUM(M9:M39)</f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4:23" ht="12.75"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2.75">
      <c r="B42" s="25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4:23" ht="12.75"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4:23" ht="12.75"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6" ht="12.75">
      <c r="C46" s="27"/>
    </row>
  </sheetData>
  <sheetProtection algorithmName="SHA-512" hashValue="WF1hGkUbxY2M62k9CRWHXpA6UJazJKh7DO+bPsNe2sgPvIUKMwFYuDtBxyYnpQ4f2dzggjiDHhLShDd+OU8Ppg==" saltValue="TtWv+EEfP41BwzZk/sGUZA==" spinCount="100000" sheet="1" objects="1" scenarios="1"/>
  <mergeCells count="13">
    <mergeCell ref="M7:M8"/>
    <mergeCell ref="G7:G8"/>
    <mergeCell ref="H7:H8"/>
    <mergeCell ref="J7:J8"/>
    <mergeCell ref="K7:K8"/>
    <mergeCell ref="L7:L8"/>
    <mergeCell ref="I7:I8"/>
    <mergeCell ref="F7:F8"/>
    <mergeCell ref="A7:A8"/>
    <mergeCell ref="B7:B8"/>
    <mergeCell ref="C7:C8"/>
    <mergeCell ref="D7:D8"/>
    <mergeCell ref="E7:E8"/>
  </mergeCells>
  <printOptions/>
  <pageMargins left="0.7" right="0.7" top="0.787401575" bottom="0.787401575" header="0.3" footer="0.3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Haník</dc:creator>
  <cp:keywords/>
  <dc:description/>
  <cp:lastModifiedBy>Kateřina Gemrotová</cp:lastModifiedBy>
  <cp:lastPrinted>2020-02-11T08:17:36Z</cp:lastPrinted>
  <dcterms:created xsi:type="dcterms:W3CDTF">2019-10-23T20:25:03Z</dcterms:created>
  <dcterms:modified xsi:type="dcterms:W3CDTF">2020-02-11T08:18:14Z</dcterms:modified>
  <cp:category/>
  <cp:version/>
  <cp:contentType/>
  <cp:contentStatus/>
</cp:coreProperties>
</file>