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 2019\079_2019 Oprava oplocení ZŠ Březinova\Rozpočty_export\Eport_Březinova_02_12_2019\"/>
    </mc:Choice>
  </mc:AlternateContent>
  <xr:revisionPtr revIDLastSave="0" documentId="13_ncr:11_{2041761B-8F1E-415E-95DF-F63FD1869CA6}" xr6:coauthVersionLast="45" xr6:coauthVersionMax="45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Pol'!$A$1:$X$475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474" i="12"/>
  <c r="BA472" i="12"/>
  <c r="BA470" i="12"/>
  <c r="BA468" i="12"/>
  <c r="BA466" i="12"/>
  <c r="BA463" i="12"/>
  <c r="BA457" i="12"/>
  <c r="BA259" i="12"/>
  <c r="BA248" i="12"/>
  <c r="BA223" i="12"/>
  <c r="BA214" i="12"/>
  <c r="BA207" i="12"/>
  <c r="BA154" i="12"/>
  <c r="BA7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O8" i="12" s="1"/>
  <c r="Q22" i="12"/>
  <c r="V22" i="12"/>
  <c r="G36" i="12"/>
  <c r="M36" i="12" s="1"/>
  <c r="I36" i="12"/>
  <c r="K36" i="12"/>
  <c r="O36" i="12"/>
  <c r="Q36" i="12"/>
  <c r="V36" i="12"/>
  <c r="G41" i="12"/>
  <c r="I41" i="12"/>
  <c r="K41" i="12"/>
  <c r="M41" i="12"/>
  <c r="O41" i="12"/>
  <c r="Q41" i="12"/>
  <c r="V41" i="12"/>
  <c r="G46" i="12"/>
  <c r="I46" i="12"/>
  <c r="K46" i="12"/>
  <c r="M46" i="12"/>
  <c r="O46" i="12"/>
  <c r="Q46" i="12"/>
  <c r="V46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80" i="12"/>
  <c r="M80" i="12" s="1"/>
  <c r="I80" i="12"/>
  <c r="K80" i="12"/>
  <c r="O80" i="12"/>
  <c r="Q80" i="12"/>
  <c r="V80" i="12"/>
  <c r="G86" i="12"/>
  <c r="M86" i="12" s="1"/>
  <c r="I86" i="12"/>
  <c r="K86" i="12"/>
  <c r="O86" i="12"/>
  <c r="Q86" i="12"/>
  <c r="V86" i="12"/>
  <c r="K89" i="12"/>
  <c r="V89" i="12"/>
  <c r="G90" i="12"/>
  <c r="I90" i="12"/>
  <c r="I89" i="12" s="1"/>
  <c r="K90" i="12"/>
  <c r="M90" i="12"/>
  <c r="O90" i="12"/>
  <c r="Q90" i="12"/>
  <c r="Q89" i="12" s="1"/>
  <c r="V90" i="12"/>
  <c r="G94" i="12"/>
  <c r="M94" i="12" s="1"/>
  <c r="I94" i="12"/>
  <c r="K94" i="12"/>
  <c r="O94" i="12"/>
  <c r="O89" i="12" s="1"/>
  <c r="Q94" i="12"/>
  <c r="V94" i="12"/>
  <c r="G99" i="12"/>
  <c r="M99" i="12" s="1"/>
  <c r="I99" i="12"/>
  <c r="I98" i="12" s="1"/>
  <c r="K99" i="12"/>
  <c r="K98" i="12" s="1"/>
  <c r="O99" i="12"/>
  <c r="Q99" i="12"/>
  <c r="Q98" i="12" s="1"/>
  <c r="V99" i="12"/>
  <c r="V98" i="12" s="1"/>
  <c r="G109" i="12"/>
  <c r="I109" i="12"/>
  <c r="K109" i="12"/>
  <c r="M109" i="12"/>
  <c r="O109" i="12"/>
  <c r="Q109" i="12"/>
  <c r="V109" i="12"/>
  <c r="G118" i="12"/>
  <c r="I118" i="12"/>
  <c r="K118" i="12"/>
  <c r="M118" i="12"/>
  <c r="O118" i="12"/>
  <c r="Q118" i="12"/>
  <c r="V118" i="12"/>
  <c r="G120" i="12"/>
  <c r="G98" i="12" s="1"/>
  <c r="I120" i="12"/>
  <c r="K120" i="12"/>
  <c r="O120" i="12"/>
  <c r="O98" i="12" s="1"/>
  <c r="Q120" i="12"/>
  <c r="V120" i="12"/>
  <c r="G132" i="12"/>
  <c r="I132" i="12"/>
  <c r="K132" i="12"/>
  <c r="K131" i="12" s="1"/>
  <c r="M132" i="12"/>
  <c r="O132" i="12"/>
  <c r="Q132" i="12"/>
  <c r="V132" i="12"/>
  <c r="V131" i="12" s="1"/>
  <c r="G141" i="12"/>
  <c r="G131" i="12" s="1"/>
  <c r="I141" i="12"/>
  <c r="K141" i="12"/>
  <c r="M141" i="12"/>
  <c r="O141" i="12"/>
  <c r="O131" i="12" s="1"/>
  <c r="Q141" i="12"/>
  <c r="V141" i="12"/>
  <c r="G145" i="12"/>
  <c r="M145" i="12" s="1"/>
  <c r="I145" i="12"/>
  <c r="K145" i="12"/>
  <c r="O145" i="12"/>
  <c r="Q145" i="12"/>
  <c r="V145" i="12"/>
  <c r="G148" i="12"/>
  <c r="M148" i="12" s="1"/>
  <c r="I148" i="12"/>
  <c r="I131" i="12" s="1"/>
  <c r="K148" i="12"/>
  <c r="O148" i="12"/>
  <c r="Q148" i="12"/>
  <c r="Q131" i="12" s="1"/>
  <c r="V148" i="12"/>
  <c r="G150" i="12"/>
  <c r="I150" i="12"/>
  <c r="K150" i="12"/>
  <c r="M150" i="12"/>
  <c r="O150" i="12"/>
  <c r="Q150" i="12"/>
  <c r="V150" i="12"/>
  <c r="G153" i="12"/>
  <c r="I153" i="12"/>
  <c r="K153" i="12"/>
  <c r="M153" i="12"/>
  <c r="O153" i="12"/>
  <c r="Q153" i="12"/>
  <c r="V153" i="12"/>
  <c r="G164" i="12"/>
  <c r="M164" i="12" s="1"/>
  <c r="I164" i="12"/>
  <c r="I163" i="12" s="1"/>
  <c r="K164" i="12"/>
  <c r="K163" i="12" s="1"/>
  <c r="O164" i="12"/>
  <c r="Q164" i="12"/>
  <c r="Q163" i="12" s="1"/>
  <c r="V164" i="12"/>
  <c r="V163" i="12" s="1"/>
  <c r="G167" i="12"/>
  <c r="I167" i="12"/>
  <c r="K167" i="12"/>
  <c r="M167" i="12"/>
  <c r="O167" i="12"/>
  <c r="Q167" i="12"/>
  <c r="V167" i="12"/>
  <c r="G170" i="12"/>
  <c r="I170" i="12"/>
  <c r="K170" i="12"/>
  <c r="M170" i="12"/>
  <c r="O170" i="12"/>
  <c r="Q170" i="12"/>
  <c r="V170" i="12"/>
  <c r="G172" i="12"/>
  <c r="G163" i="12" s="1"/>
  <c r="I172" i="12"/>
  <c r="K172" i="12"/>
  <c r="O172" i="12"/>
  <c r="O163" i="12" s="1"/>
  <c r="Q172" i="12"/>
  <c r="V172" i="12"/>
  <c r="G181" i="12"/>
  <c r="M181" i="12" s="1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7" i="12"/>
  <c r="G186" i="12" s="1"/>
  <c r="I187" i="12"/>
  <c r="I186" i="12" s="1"/>
  <c r="K187" i="12"/>
  <c r="O187" i="12"/>
  <c r="O186" i="12" s="1"/>
  <c r="Q187" i="12"/>
  <c r="Q186" i="12" s="1"/>
  <c r="V187" i="12"/>
  <c r="G190" i="12"/>
  <c r="M190" i="12" s="1"/>
  <c r="I190" i="12"/>
  <c r="K190" i="12"/>
  <c r="K186" i="12" s="1"/>
  <c r="O190" i="12"/>
  <c r="Q190" i="12"/>
  <c r="V190" i="12"/>
  <c r="V186" i="12" s="1"/>
  <c r="G194" i="12"/>
  <c r="G193" i="12" s="1"/>
  <c r="I194" i="12"/>
  <c r="K194" i="12"/>
  <c r="M194" i="12"/>
  <c r="O194" i="12"/>
  <c r="O193" i="12" s="1"/>
  <c r="Q194" i="12"/>
  <c r="V194" i="12"/>
  <c r="G206" i="12"/>
  <c r="M206" i="12" s="1"/>
  <c r="I206" i="12"/>
  <c r="I193" i="12" s="1"/>
  <c r="K206" i="12"/>
  <c r="O206" i="12"/>
  <c r="Q206" i="12"/>
  <c r="Q193" i="12" s="1"/>
  <c r="V206" i="12"/>
  <c r="G213" i="12"/>
  <c r="M213" i="12" s="1"/>
  <c r="I213" i="12"/>
  <c r="K213" i="12"/>
  <c r="O213" i="12"/>
  <c r="Q213" i="12"/>
  <c r="V213" i="12"/>
  <c r="G222" i="12"/>
  <c r="I222" i="12"/>
  <c r="K222" i="12"/>
  <c r="K193" i="12" s="1"/>
  <c r="M222" i="12"/>
  <c r="O222" i="12"/>
  <c r="Q222" i="12"/>
  <c r="V222" i="12"/>
  <c r="V193" i="12" s="1"/>
  <c r="G235" i="12"/>
  <c r="I235" i="12"/>
  <c r="K235" i="12"/>
  <c r="M235" i="12"/>
  <c r="O235" i="12"/>
  <c r="Q235" i="12"/>
  <c r="V235" i="12"/>
  <c r="G238" i="12"/>
  <c r="M238" i="12" s="1"/>
  <c r="I238" i="12"/>
  <c r="K238" i="12"/>
  <c r="O238" i="12"/>
  <c r="Q238" i="12"/>
  <c r="V238" i="12"/>
  <c r="G247" i="12"/>
  <c r="M247" i="12" s="1"/>
  <c r="I247" i="12"/>
  <c r="K247" i="12"/>
  <c r="O247" i="12"/>
  <c r="Q247" i="12"/>
  <c r="V247" i="12"/>
  <c r="K250" i="12"/>
  <c r="V250" i="12"/>
  <c r="G251" i="12"/>
  <c r="G250" i="12" s="1"/>
  <c r="I251" i="12"/>
  <c r="I250" i="12" s="1"/>
  <c r="K251" i="12"/>
  <c r="M251" i="12"/>
  <c r="M250" i="12" s="1"/>
  <c r="O251" i="12"/>
  <c r="O250" i="12" s="1"/>
  <c r="Q251" i="12"/>
  <c r="Q250" i="12" s="1"/>
  <c r="V251" i="12"/>
  <c r="G257" i="12"/>
  <c r="O257" i="12"/>
  <c r="G258" i="12"/>
  <c r="M258" i="12" s="1"/>
  <c r="M257" i="12" s="1"/>
  <c r="I258" i="12"/>
  <c r="I257" i="12" s="1"/>
  <c r="K258" i="12"/>
  <c r="K257" i="12" s="1"/>
  <c r="O258" i="12"/>
  <c r="Q258" i="12"/>
  <c r="Q257" i="12" s="1"/>
  <c r="V258" i="12"/>
  <c r="V257" i="12" s="1"/>
  <c r="G264" i="12"/>
  <c r="G263" i="12" s="1"/>
  <c r="I264" i="12"/>
  <c r="I263" i="12" s="1"/>
  <c r="K264" i="12"/>
  <c r="M264" i="12"/>
  <c r="O264" i="12"/>
  <c r="O263" i="12" s="1"/>
  <c r="Q264" i="12"/>
  <c r="Q263" i="12" s="1"/>
  <c r="V264" i="12"/>
  <c r="G271" i="12"/>
  <c r="M271" i="12" s="1"/>
  <c r="I271" i="12"/>
  <c r="K271" i="12"/>
  <c r="O271" i="12"/>
  <c r="Q271" i="12"/>
  <c r="V271" i="12"/>
  <c r="G278" i="12"/>
  <c r="I278" i="12"/>
  <c r="K278" i="12"/>
  <c r="M278" i="12"/>
  <c r="O278" i="12"/>
  <c r="Q278" i="12"/>
  <c r="V278" i="12"/>
  <c r="G285" i="12"/>
  <c r="I285" i="12"/>
  <c r="K285" i="12"/>
  <c r="K263" i="12" s="1"/>
  <c r="M285" i="12"/>
  <c r="O285" i="12"/>
  <c r="Q285" i="12"/>
  <c r="V285" i="12"/>
  <c r="V263" i="12" s="1"/>
  <c r="G291" i="12"/>
  <c r="G290" i="12" s="1"/>
  <c r="I291" i="12"/>
  <c r="I290" i="12" s="1"/>
  <c r="K291" i="12"/>
  <c r="K290" i="12" s="1"/>
  <c r="O291" i="12"/>
  <c r="O290" i="12" s="1"/>
  <c r="Q291" i="12"/>
  <c r="Q290" i="12" s="1"/>
  <c r="V291" i="12"/>
  <c r="V290" i="12" s="1"/>
  <c r="G293" i="12"/>
  <c r="I293" i="12"/>
  <c r="K293" i="12"/>
  <c r="M293" i="12"/>
  <c r="O293" i="12"/>
  <c r="Q293" i="12"/>
  <c r="V293" i="12"/>
  <c r="G305" i="12"/>
  <c r="I305" i="12"/>
  <c r="K305" i="12"/>
  <c r="M305" i="12"/>
  <c r="O305" i="12"/>
  <c r="Q305" i="12"/>
  <c r="V305" i="12"/>
  <c r="G315" i="12"/>
  <c r="I315" i="12"/>
  <c r="K315" i="12"/>
  <c r="M315" i="12"/>
  <c r="O315" i="12"/>
  <c r="Q315" i="12"/>
  <c r="V315" i="12"/>
  <c r="G319" i="12"/>
  <c r="M319" i="12" s="1"/>
  <c r="I319" i="12"/>
  <c r="K319" i="12"/>
  <c r="O319" i="12"/>
  <c r="Q319" i="12"/>
  <c r="V319" i="12"/>
  <c r="G321" i="12"/>
  <c r="I321" i="12"/>
  <c r="K321" i="12"/>
  <c r="M321" i="12"/>
  <c r="O321" i="12"/>
  <c r="Q321" i="12"/>
  <c r="V321" i="12"/>
  <c r="G323" i="12"/>
  <c r="I323" i="12"/>
  <c r="K323" i="12"/>
  <c r="M323" i="12"/>
  <c r="O323" i="12"/>
  <c r="Q323" i="12"/>
  <c r="V323" i="12"/>
  <c r="G326" i="12"/>
  <c r="I326" i="12"/>
  <c r="K326" i="12"/>
  <c r="M326" i="12"/>
  <c r="O326" i="12"/>
  <c r="Q326" i="12"/>
  <c r="V326" i="12"/>
  <c r="G329" i="12"/>
  <c r="M329" i="12" s="1"/>
  <c r="I329" i="12"/>
  <c r="K329" i="12"/>
  <c r="O329" i="12"/>
  <c r="Q329" i="12"/>
  <c r="V329" i="12"/>
  <c r="G332" i="12"/>
  <c r="I332" i="12"/>
  <c r="K332" i="12"/>
  <c r="M332" i="12"/>
  <c r="O332" i="12"/>
  <c r="Q332" i="12"/>
  <c r="V332" i="12"/>
  <c r="G335" i="12"/>
  <c r="I335" i="12"/>
  <c r="K335" i="12"/>
  <c r="M335" i="12"/>
  <c r="O335" i="12"/>
  <c r="Q335" i="12"/>
  <c r="V335" i="12"/>
  <c r="G344" i="12"/>
  <c r="I344" i="12"/>
  <c r="K344" i="12"/>
  <c r="M344" i="12"/>
  <c r="O344" i="12"/>
  <c r="Q344" i="12"/>
  <c r="V344" i="12"/>
  <c r="G348" i="12"/>
  <c r="M348" i="12" s="1"/>
  <c r="I348" i="12"/>
  <c r="K348" i="12"/>
  <c r="O348" i="12"/>
  <c r="Q348" i="12"/>
  <c r="V348" i="12"/>
  <c r="G355" i="12"/>
  <c r="I355" i="12"/>
  <c r="K355" i="12"/>
  <c r="M355" i="12"/>
  <c r="O355" i="12"/>
  <c r="Q355" i="12"/>
  <c r="V355" i="12"/>
  <c r="G357" i="12"/>
  <c r="I357" i="12"/>
  <c r="K357" i="12"/>
  <c r="M357" i="12"/>
  <c r="O357" i="12"/>
  <c r="Q357" i="12"/>
  <c r="V357" i="12"/>
  <c r="G359" i="12"/>
  <c r="I359" i="12"/>
  <c r="K359" i="12"/>
  <c r="M359" i="12"/>
  <c r="O359" i="12"/>
  <c r="Q359" i="12"/>
  <c r="V359" i="12"/>
  <c r="G361" i="12"/>
  <c r="M361" i="12" s="1"/>
  <c r="I361" i="12"/>
  <c r="K361" i="12"/>
  <c r="O361" i="12"/>
  <c r="Q361" i="12"/>
  <c r="V361" i="12"/>
  <c r="G363" i="12"/>
  <c r="I363" i="12"/>
  <c r="K363" i="12"/>
  <c r="M363" i="12"/>
  <c r="O363" i="12"/>
  <c r="Q363" i="12"/>
  <c r="V363" i="12"/>
  <c r="G365" i="12"/>
  <c r="I365" i="12"/>
  <c r="K365" i="12"/>
  <c r="M365" i="12"/>
  <c r="O365" i="12"/>
  <c r="Q365" i="12"/>
  <c r="V365" i="12"/>
  <c r="G367" i="12"/>
  <c r="I367" i="12"/>
  <c r="K367" i="12"/>
  <c r="M367" i="12"/>
  <c r="O367" i="12"/>
  <c r="Q367" i="12"/>
  <c r="V367" i="12"/>
  <c r="G369" i="12"/>
  <c r="M369" i="12" s="1"/>
  <c r="I369" i="12"/>
  <c r="K369" i="12"/>
  <c r="O369" i="12"/>
  <c r="Q369" i="12"/>
  <c r="V369" i="12"/>
  <c r="G371" i="12"/>
  <c r="I371" i="12"/>
  <c r="K371" i="12"/>
  <c r="M371" i="12"/>
  <c r="O371" i="12"/>
  <c r="Q371" i="12"/>
  <c r="V371" i="12"/>
  <c r="G385" i="12"/>
  <c r="I385" i="12"/>
  <c r="K385" i="12"/>
  <c r="M385" i="12"/>
  <c r="O385" i="12"/>
  <c r="Q385" i="12"/>
  <c r="V385" i="12"/>
  <c r="G399" i="12"/>
  <c r="I399" i="12"/>
  <c r="K399" i="12"/>
  <c r="M399" i="12"/>
  <c r="O399" i="12"/>
  <c r="Q399" i="12"/>
  <c r="V399" i="12"/>
  <c r="G401" i="12"/>
  <c r="M401" i="12" s="1"/>
  <c r="I401" i="12"/>
  <c r="K401" i="12"/>
  <c r="O401" i="12"/>
  <c r="Q401" i="12"/>
  <c r="V401" i="12"/>
  <c r="G403" i="12"/>
  <c r="I403" i="12"/>
  <c r="K403" i="12"/>
  <c r="M403" i="12"/>
  <c r="O403" i="12"/>
  <c r="Q403" i="12"/>
  <c r="V403" i="12"/>
  <c r="G405" i="12"/>
  <c r="M405" i="12" s="1"/>
  <c r="I405" i="12"/>
  <c r="K405" i="12"/>
  <c r="O405" i="12"/>
  <c r="Q405" i="12"/>
  <c r="V405" i="12"/>
  <c r="G407" i="12"/>
  <c r="I407" i="12"/>
  <c r="K407" i="12"/>
  <c r="M407" i="12"/>
  <c r="O407" i="12"/>
  <c r="Q407" i="12"/>
  <c r="V407" i="12"/>
  <c r="G409" i="12"/>
  <c r="M409" i="12" s="1"/>
  <c r="I409" i="12"/>
  <c r="K409" i="12"/>
  <c r="O409" i="12"/>
  <c r="Q409" i="12"/>
  <c r="V409" i="12"/>
  <c r="G412" i="12"/>
  <c r="I412" i="12"/>
  <c r="K412" i="12"/>
  <c r="M412" i="12"/>
  <c r="O412" i="12"/>
  <c r="Q412" i="12"/>
  <c r="V412" i="12"/>
  <c r="G414" i="12"/>
  <c r="M414" i="12" s="1"/>
  <c r="I414" i="12"/>
  <c r="K414" i="12"/>
  <c r="O414" i="12"/>
  <c r="Q414" i="12"/>
  <c r="V414" i="12"/>
  <c r="G416" i="12"/>
  <c r="I416" i="12"/>
  <c r="K416" i="12"/>
  <c r="M416" i="12"/>
  <c r="O416" i="12"/>
  <c r="Q416" i="12"/>
  <c r="V416" i="12"/>
  <c r="G418" i="12"/>
  <c r="M418" i="12" s="1"/>
  <c r="I418" i="12"/>
  <c r="K418" i="12"/>
  <c r="O418" i="12"/>
  <c r="Q418" i="12"/>
  <c r="V418" i="12"/>
  <c r="G420" i="12"/>
  <c r="I420" i="12"/>
  <c r="K420" i="12"/>
  <c r="M420" i="12"/>
  <c r="O420" i="12"/>
  <c r="Q420" i="12"/>
  <c r="V420" i="12"/>
  <c r="G422" i="12"/>
  <c r="M422" i="12" s="1"/>
  <c r="I422" i="12"/>
  <c r="K422" i="12"/>
  <c r="O422" i="12"/>
  <c r="Q422" i="12"/>
  <c r="V422" i="12"/>
  <c r="G424" i="12"/>
  <c r="I424" i="12"/>
  <c r="K424" i="12"/>
  <c r="M424" i="12"/>
  <c r="O424" i="12"/>
  <c r="Q424" i="12"/>
  <c r="V424" i="12"/>
  <c r="G426" i="12"/>
  <c r="M426" i="12" s="1"/>
  <c r="I426" i="12"/>
  <c r="K426" i="12"/>
  <c r="O426" i="12"/>
  <c r="Q426" i="12"/>
  <c r="V426" i="12"/>
  <c r="G428" i="12"/>
  <c r="I428" i="12"/>
  <c r="K428" i="12"/>
  <c r="M428" i="12"/>
  <c r="O428" i="12"/>
  <c r="Q428" i="12"/>
  <c r="V428" i="12"/>
  <c r="G434" i="12"/>
  <c r="I434" i="12"/>
  <c r="I433" i="12" s="1"/>
  <c r="K434" i="12"/>
  <c r="M434" i="12"/>
  <c r="O434" i="12"/>
  <c r="Q434" i="12"/>
  <c r="Q433" i="12" s="1"/>
  <c r="V434" i="12"/>
  <c r="G438" i="12"/>
  <c r="G433" i="12" s="1"/>
  <c r="I438" i="12"/>
  <c r="K438" i="12"/>
  <c r="O438" i="12"/>
  <c r="O433" i="12" s="1"/>
  <c r="Q438" i="12"/>
  <c r="V438" i="12"/>
  <c r="G443" i="12"/>
  <c r="I443" i="12"/>
  <c r="K443" i="12"/>
  <c r="M443" i="12"/>
  <c r="O443" i="12"/>
  <c r="Q443" i="12"/>
  <c r="V443" i="12"/>
  <c r="G447" i="12"/>
  <c r="M447" i="12" s="1"/>
  <c r="I447" i="12"/>
  <c r="K447" i="12"/>
  <c r="K433" i="12" s="1"/>
  <c r="O447" i="12"/>
  <c r="Q447" i="12"/>
  <c r="V447" i="12"/>
  <c r="V433" i="12" s="1"/>
  <c r="G451" i="12"/>
  <c r="I451" i="12"/>
  <c r="K451" i="12"/>
  <c r="M451" i="12"/>
  <c r="O451" i="12"/>
  <c r="Q451" i="12"/>
  <c r="V451" i="12"/>
  <c r="G456" i="12"/>
  <c r="I456" i="12"/>
  <c r="I455" i="12" s="1"/>
  <c r="K456" i="12"/>
  <c r="M456" i="12"/>
  <c r="O456" i="12"/>
  <c r="Q456" i="12"/>
  <c r="Q455" i="12" s="1"/>
  <c r="V456" i="12"/>
  <c r="G458" i="12"/>
  <c r="M458" i="12" s="1"/>
  <c r="I458" i="12"/>
  <c r="K458" i="12"/>
  <c r="K455" i="12" s="1"/>
  <c r="O458" i="12"/>
  <c r="Q458" i="12"/>
  <c r="V458" i="12"/>
  <c r="V455" i="12" s="1"/>
  <c r="G460" i="12"/>
  <c r="I460" i="12"/>
  <c r="K460" i="12"/>
  <c r="M460" i="12"/>
  <c r="O460" i="12"/>
  <c r="Q460" i="12"/>
  <c r="V460" i="12"/>
  <c r="G462" i="12"/>
  <c r="G455" i="12" s="1"/>
  <c r="I462" i="12"/>
  <c r="K462" i="12"/>
  <c r="O462" i="12"/>
  <c r="O455" i="12" s="1"/>
  <c r="Q462" i="12"/>
  <c r="V462" i="12"/>
  <c r="G465" i="12"/>
  <c r="M465" i="12" s="1"/>
  <c r="M464" i="12" s="1"/>
  <c r="I465" i="12"/>
  <c r="K465" i="12"/>
  <c r="K464" i="12" s="1"/>
  <c r="O465" i="12"/>
  <c r="O464" i="12" s="1"/>
  <c r="Q465" i="12"/>
  <c r="V465" i="12"/>
  <c r="V464" i="12" s="1"/>
  <c r="G467" i="12"/>
  <c r="I467" i="12"/>
  <c r="K467" i="12"/>
  <c r="M467" i="12"/>
  <c r="O467" i="12"/>
  <c r="Q467" i="12"/>
  <c r="V467" i="12"/>
  <c r="G469" i="12"/>
  <c r="M469" i="12" s="1"/>
  <c r="I469" i="12"/>
  <c r="K469" i="12"/>
  <c r="O469" i="12"/>
  <c r="Q469" i="12"/>
  <c r="V469" i="12"/>
  <c r="G471" i="12"/>
  <c r="I471" i="12"/>
  <c r="I464" i="12" s="1"/>
  <c r="K471" i="12"/>
  <c r="M471" i="12"/>
  <c r="O471" i="12"/>
  <c r="Q471" i="12"/>
  <c r="Q464" i="12" s="1"/>
  <c r="V471" i="12"/>
  <c r="AE474" i="12"/>
  <c r="AF474" i="12"/>
  <c r="I20" i="1"/>
  <c r="I19" i="1"/>
  <c r="I18" i="1"/>
  <c r="I17" i="1"/>
  <c r="I16" i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I40" i="1" s="1"/>
  <c r="H39" i="1"/>
  <c r="H43" i="1" s="1"/>
  <c r="I64" i="1" l="1"/>
  <c r="J63" i="1" s="1"/>
  <c r="A23" i="1"/>
  <c r="A24" i="1" s="1"/>
  <c r="G24" i="1" s="1"/>
  <c r="A27" i="1" s="1"/>
  <c r="A29" i="1" s="1"/>
  <c r="G29" i="1" s="1"/>
  <c r="G27" i="1" s="1"/>
  <c r="G28" i="1"/>
  <c r="M263" i="12"/>
  <c r="M89" i="12"/>
  <c r="M131" i="12"/>
  <c r="M8" i="12"/>
  <c r="M433" i="12"/>
  <c r="M193" i="12"/>
  <c r="M98" i="12"/>
  <c r="G464" i="12"/>
  <c r="M462" i="12"/>
  <c r="M455" i="12" s="1"/>
  <c r="M438" i="12"/>
  <c r="M291" i="12"/>
  <c r="M290" i="12" s="1"/>
  <c r="M187" i="12"/>
  <c r="M186" i="12" s="1"/>
  <c r="M172" i="12"/>
  <c r="M163" i="12" s="1"/>
  <c r="M120" i="12"/>
  <c r="G89" i="12"/>
  <c r="G8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J60" i="1"/>
  <c r="J57" i="1"/>
  <c r="J54" i="1"/>
  <c r="J52" i="1"/>
  <c r="J51" i="1"/>
  <c r="J53" i="1"/>
  <c r="J58" i="1"/>
  <c r="J56" i="1"/>
  <c r="J59" i="1"/>
  <c r="J50" i="1"/>
  <c r="J55" i="1"/>
  <c r="J61" i="1"/>
  <c r="J42" i="1"/>
  <c r="J41" i="1"/>
  <c r="J39" i="1"/>
  <c r="J43" i="1" s="1"/>
  <c r="J40" i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98CE747F-277C-454A-AA8E-598768E858E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6B33BE3-D898-4EAD-A4E2-4170648A172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<sst xmlns="http://schemas.openxmlformats.org/spreadsheetml/2006/main" count="1679" uniqueCount="626">
  <si>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</si>
  <si>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</si>
  <si>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</si>
  <si>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</si>
  <si>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</si>
  <si>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</si>
  <si>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</si>
  <si>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</si>
  <si>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</si>
  <si>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</si>
  <si>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</si>
  <si>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</si>
  <si>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</si>
  <si>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</si>
  <si>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</si>
  <si>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</si>
  <si>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</si>
  <si>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</si>
  <si>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</si>
  <si>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</si>
  <si>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</si>
  <si>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</si>
  <si>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</si>
  <si>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</si>
  <si>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</si>
  <si>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</si>
  <si>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</si>
  <si>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</si>
  <si>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</si>
  <si>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</si>
  <si>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</si>
  <si>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</si>
  <si>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</si>
  <si>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</si>
  <si>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</si>
  <si>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</si>
  <si>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</si>
  <si>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</si>
  <si>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</si>
  <si>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</si>
  <si>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</si>
  <si>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</si>
  <si>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</si>
  <si>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</si>
  <si>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D.1.1 ASŘ</t>
  </si>
  <si>
    <t>01</t>
  </si>
  <si>
    <t>Oplocení</t>
  </si>
  <si>
    <t>Objekt:</t>
  </si>
  <si>
    <t>Rozpočet:</t>
  </si>
  <si>
    <t>www.rozpocet-stavby.cz</t>
  </si>
  <si>
    <t>079_2019</t>
  </si>
  <si>
    <t>Oprava oplocení ZŠ Březinova</t>
  </si>
  <si>
    <t>Statutární město Ostrava</t>
  </si>
  <si>
    <t>Prokešovo náměstí 1803/8</t>
  </si>
  <si>
    <t>Ostrava-Moravská Ostrava</t>
  </si>
  <si>
    <t>70200</t>
  </si>
  <si>
    <t>00845451</t>
  </si>
  <si>
    <t>CZ00845451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</si>
  <si>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</si>
  <si>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</si>
  <si>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</si>
  <si>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</si>
  <si>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</si>
  <si>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</si>
  <si>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</si>
  <si>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</si>
  <si>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</si>
  <si>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</si>
  <si>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</si>
  <si>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</si>
  <si>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</si>
  <si>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</si>
  <si>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</si>
  <si>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91</t>
  </si>
  <si>
    <t>Doplňující práce na komunikaci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</si>
  <si>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</si>
  <si>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</si>
  <si>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</si>
  <si>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</si>
  <si>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</si>
  <si>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</si>
  <si>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</si>
  <si>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</si>
  <si>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767</t>
  </si>
  <si>
    <t>Konstrukce zámečnické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</si>
  <si>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</si>
  <si>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</si>
  <si>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</si>
  <si>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</si>
  <si>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</si>
  <si>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</si>
  <si>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</si>
  <si>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</si>
  <si>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</si>
  <si>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</si>
  <si>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</si>
  <si>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</si>
  <si>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</si>
  <si>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</si>
  <si>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</si>
  <si>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</si>
  <si>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</si>
  <si>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</si>
  <si>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</si>
  <si>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</si>
  <si>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</si>
  <si>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</si>
  <si>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</si>
  <si>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</si>
  <si>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</si>
  <si>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</si>
  <si>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</si>
  <si>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</si>
  <si>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</si>
  <si>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</si>
  <si>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</si>
  <si>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</si>
  <si>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</si>
  <si>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</si>
  <si>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</si>
  <si>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</si>
  <si>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19/ II</t>
  </si>
  <si>
    <t>RTS 19/ I</t>
  </si>
  <si>
    <t>Práce</t>
  </si>
  <si>
    <t>POL1_</t>
  </si>
  <si>
    <t>s přemístěním hmot na skládku na vzdálenost do 3 m nebo s naložením na dopravní prostředek</t>
  </si>
  <si>
    <t>SPI</t>
  </si>
  <si>
    <t xml:space="preserve">rozebr chodníku pro odkop u stávajích zdí : </t>
  </si>
  <si>
    <t>VV</t>
  </si>
  <si>
    <t>Z/13 : (6,3+0,5+0,5+0,5+0,5+0,5+0,5+6,3)*0,5</t>
  </si>
  <si>
    <t>(0,55+0,5)*2*0,5</t>
  </si>
  <si>
    <t>Z/14 : (3,5+1,5+1,5)*2*0,5</t>
  </si>
  <si>
    <t>Z/15 : (0,5+0,5)*2*0,5*2</t>
  </si>
  <si>
    <t>Z/12 : (0,6+0,5)*2*0,5*3</t>
  </si>
  <si>
    <t>podél bouraných základů (západ) : (10+54,8+35)*0,5</t>
  </si>
  <si>
    <t>113108310R00</t>
  </si>
  <si>
    <t>Odstranění podkladů nebo krytů živičných, v ploše jednotlivě do 50 m2, tloušťka vrstvy 100 mm</t>
  </si>
  <si>
    <t>podél bouraných základů východ : (3,5+31,6)*0,5</t>
  </si>
  <si>
    <t>113109315R00</t>
  </si>
  <si>
    <t>Odstranění podkladů nebo krytů z betonu prostého, v ploše jednotlivě do 50 m2, tloušťka vrstvy 150 mm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</si>
  <si>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</si>
  <si>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</si>
  <si>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</si>
  <si>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</si>
  <si>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</si>
  <si>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vnitřní oplocení patky pro plotové sloupky : 0,25*0,25*0,8*57</t>
  </si>
  <si>
    <t>vnitřní opl. rýhy pro podhrabové desky (odhad) : 100*0,2*0,1</t>
  </si>
  <si>
    <t xml:space="preserve">odkop u stávajích zdí : </t>
  </si>
  <si>
    <t>1-2 : (19,67+1,43+19,2)*0,5*0,5</t>
  </si>
  <si>
    <t>(37,67+1,43)*2*0,5*0,5</t>
  </si>
  <si>
    <t>(28,63+1,55+28,63+1,93+1,93+1,93+1,93)*0,5*0,5</t>
  </si>
  <si>
    <t>(16,4+1,22)*2*0,5*0,5</t>
  </si>
  <si>
    <t>(17,18+1,22+0,33)*2*0,5*0,5</t>
  </si>
  <si>
    <t>1-3 : (73,16+71,3)*0,5*0,5</t>
  </si>
  <si>
    <t>3-4 : (36,2+0,59)*2*0,5*0,5</t>
  </si>
  <si>
    <t>(1,46+0,57)*2*0,5*0,5</t>
  </si>
  <si>
    <t>(71+0,85)*2*0,5*0,5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</si>
  <si>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</si>
  <si>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</si>
  <si>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</si>
  <si>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zemina na zásyp po vybouraných základech : </t>
  </si>
  <si>
    <t>Odkaz na mn. položky pořadí 9 : 259,28050</t>
  </si>
  <si>
    <t>Odkaz na mn. položky pořadí 4 : 160,73250*-1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</si>
  <si>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</si>
  <si>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</si>
  <si>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</si>
  <si>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 xml:space="preserve">odvoz k zásypu : </t>
  </si>
  <si>
    <t>vnitřní oplocené patky pro plotové sloupky : 0,25*0,25*0,8*57</t>
  </si>
  <si>
    <t>rýhy pro podhrabové desky (odhad) : 100*0,2*0,1</t>
  </si>
  <si>
    <t>162201210R00</t>
  </si>
  <si>
    <t>Vodorovné přemístění výkopku nošením příplatek za každých dalších 10 m_x000D_
 z horniny 1 až 4, kolečkem</t>
  </si>
  <si>
    <t>Odkaz na mn. položky pořadí 6 : 4,85000</t>
  </si>
  <si>
    <t>Koeficient: 2</t>
  </si>
  <si>
    <t>167101101R00</t>
  </si>
  <si>
    <t>Nakládání, skládání, překládání neulehlého výkopku nakládání výkopku_x000D_
 do 100 m3, z horniny 1 až 4</t>
  </si>
  <si>
    <t>Odkaz na mn. položky pořadí 5 : 98,54800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</si>
  <si>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</si>
  <si>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</si>
  <si>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</si>
  <si>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zásyp po vybourání základu vnější oplocení 1-2 (area) : 5,3*0,6</t>
  </si>
  <si>
    <t>2,3*0,6</t>
  </si>
  <si>
    <t>2,73*0,6</t>
  </si>
  <si>
    <t>3,4*0,6</t>
  </si>
  <si>
    <t>8,6*0,6</t>
  </si>
  <si>
    <t>5,6*0,6</t>
  </si>
  <si>
    <t>1-3 (area) : 18,2*0,6</t>
  </si>
  <si>
    <t>3-4 (area) : 4*0,6</t>
  </si>
  <si>
    <t>14,2*0,6</t>
  </si>
  <si>
    <t>108*0,6</t>
  </si>
  <si>
    <t>182001132R00</t>
  </si>
  <si>
    <t>Plošná úprava terénu při nerovnostech terénu přes 150 do 200 mm, na svahu přes 1:5 do 1:2</t>
  </si>
  <si>
    <t>823-1</t>
  </si>
  <si>
    <t>s urovnáním povrchu, bez doplnění ornice, v hornině 1 až 4,</t>
  </si>
  <si>
    <t>přihrnutí zeminy k podhr. deskám (odhad) : 200*0,2*2</t>
  </si>
  <si>
    <t>460080101RT1</t>
  </si>
  <si>
    <t>Rozbourání betonového základu, vybourání betonu</t>
  </si>
  <si>
    <t>rozrušení betonu, odstranění kovových částí, přemístění materiálu, jeho složení a rozhrnutí, zához jámy včetně pěchování a úprava konečné vrstvy</t>
  </si>
  <si>
    <t>POP</t>
  </si>
  <si>
    <t>vnitřní oplocení vybourání patek sloupků oplocení (odhad) : 0,23*0,23*0,8*54</t>
  </si>
  <si>
    <t>460620006RT1</t>
  </si>
  <si>
    <t>Osetí povrchu trávou, včetně dodávky osiva</t>
  </si>
  <si>
    <t>vnější oplocení východ : (19,6+37,22+13,45+10,09+10,53+17,1)*1</t>
  </si>
  <si>
    <t>jih : 71,9*1</t>
  </si>
  <si>
    <t>západ : (11,75+55+35,3)*1</t>
  </si>
  <si>
    <t>vnitřní oplocení : (25,63+2,8+22,31+7,54+8,81)*1</t>
  </si>
  <si>
    <t>(5,74+13,31+2,8+25,58+5,7+4,57)*1</t>
  </si>
  <si>
    <t>59691019.AR</t>
  </si>
  <si>
    <t>zemina recyklovaná</t>
  </si>
  <si>
    <t>t</t>
  </si>
  <si>
    <t>SPCM</t>
  </si>
  <si>
    <t>Specifikace</t>
  </si>
  <si>
    <t>POL3_</t>
  </si>
  <si>
    <t>Koeficient: 0,5</t>
  </si>
  <si>
    <t>318110011xxx</t>
  </si>
  <si>
    <t>Podhrabové desky osazení s dodávkou podhrabové desky a držáků, deska 2500 x 250 x 50 mm, držák bez zámku Zn ( jednostranný ) na sloupek 60x60 mm a 60x40 mm / 250 mm</t>
  </si>
  <si>
    <t>soubor</t>
  </si>
  <si>
    <t>801-5</t>
  </si>
  <si>
    <t>Vlastní</t>
  </si>
  <si>
    <t>vč. dodávky desky</t>
  </si>
  <si>
    <t>vnitřní oplocení : 44</t>
  </si>
  <si>
    <t>venkovní oplocení : 103</t>
  </si>
  <si>
    <t>338171122xxx</t>
  </si>
  <si>
    <t>Osazování sloupků a vzpěr plotových ocelových výšky do 2,60 m, se zabetonováním do 0,5 m3 do předem připravených jamek betonem C 12/15</t>
  </si>
  <si>
    <t>kus</t>
  </si>
  <si>
    <t>trubkových nebo profilovaných</t>
  </si>
  <si>
    <t>vnitřní oplocení : 57</t>
  </si>
  <si>
    <t>venkovní oplocení : 118</t>
  </si>
  <si>
    <t>417321315R00</t>
  </si>
  <si>
    <t>Železobeton ztužujících pásů a věnců třídy C 20/25</t>
  </si>
  <si>
    <t>801-1</t>
  </si>
  <si>
    <t xml:space="preserve">stávající pilíře a zídky : </t>
  </si>
  <si>
    <t>Z/12 : 0,23*0,1</t>
  </si>
  <si>
    <t>0,25*0,1</t>
  </si>
  <si>
    <t>0,23*0,1</t>
  </si>
  <si>
    <t>Z/13 : 0,275*0,1</t>
  </si>
  <si>
    <t>1,75*0,1</t>
  </si>
  <si>
    <t>Z/14 : 1,8*0,1</t>
  </si>
  <si>
    <t>Z/15 : 0,235*0,1</t>
  </si>
  <si>
    <t>0,255*0,1</t>
  </si>
  <si>
    <t>417351111R00</t>
  </si>
  <si>
    <t>Bednění bočnic ztužujících pásů a věnců včetně vzpěr obě strany, zřízení</t>
  </si>
  <si>
    <t>m</t>
  </si>
  <si>
    <t xml:space="preserve">stávající sloupy a zídky : </t>
  </si>
  <si>
    <t>Z/12 : (0,46+0,47)*2*2</t>
  </si>
  <si>
    <t>(0,45+0,57)*2</t>
  </si>
  <si>
    <t>Z/13 : 5,8+5,8+0,55+0,37+0,46+0,46+0,2+0,38</t>
  </si>
  <si>
    <t>(0,42+0,55)*2</t>
  </si>
  <si>
    <t>Z/14 : (3,5+1,75+1,47)*2</t>
  </si>
  <si>
    <t>Z/15 : (0,43+0,51)*2</t>
  </si>
  <si>
    <t>(0,46+0,51)*2</t>
  </si>
  <si>
    <t>417351113R00</t>
  </si>
  <si>
    <t>Bednění bočnic ztužujících pásů a věnců včetně vzpěr obě strany, odstranění</t>
  </si>
  <si>
    <t>Odkaz na mn. položky pořadí 17 : 38,98000</t>
  </si>
  <si>
    <t>417361921RT4</t>
  </si>
  <si>
    <t>Výztuž ztužujících pásů a věnců ze svažovaných sítí průměr drátu 6 mm, velikost oka 100/100 mm</t>
  </si>
  <si>
    <t>Včetně distančních prvků.</t>
  </si>
  <si>
    <t>Z/12 : 0,23*1,2*4,44/1000</t>
  </si>
  <si>
    <t>0,25*1,2*4,44/1000</t>
  </si>
  <si>
    <t>0,23*1,2*4,44/1000</t>
  </si>
  <si>
    <t>Z/13 : 0,275*1,2*4,44/1000</t>
  </si>
  <si>
    <t>1,75*1,2*4,44/1000</t>
  </si>
  <si>
    <t>Z/14 : 1,8*1,2*4,44/1000</t>
  </si>
  <si>
    <t>Z/15 : 0,235*1,2*4,44/1000</t>
  </si>
  <si>
    <t>0,255*1,2*4,44/1000</t>
  </si>
  <si>
    <t>451577977R00</t>
  </si>
  <si>
    <t>Podklad nebo lože pod dlažbu (přídlažbu) ze štěrkodrti tloušťky do 10 cm</t>
  </si>
  <si>
    <t>v ploše vodorovné nebo ve sklonu do 1:5</t>
  </si>
  <si>
    <t>451579977R00</t>
  </si>
  <si>
    <t>Podklad nebo lože pod dlažbu (přídlažbu) ze štěrkodrti příplatek za každý další 1 cm štěrkodrti nad 10 cm</t>
  </si>
  <si>
    <t>Odkaz na mn. položky pořadí 20 : 70,55000</t>
  </si>
  <si>
    <t>Koeficient: 4</t>
  </si>
  <si>
    <t>565131111R00</t>
  </si>
  <si>
    <t>Podklad z kameniva obaleného asfaltem ACP 16+, v pruhu šířky do 3 m, třídy 1, tloušťka po zhutnění 50 mm</t>
  </si>
  <si>
    <t>s rozprostřením a zhutněním</t>
  </si>
  <si>
    <t>chodník podél bouraných základů východ : (3,5+31,6)*0,5</t>
  </si>
  <si>
    <t>567211115R00</t>
  </si>
  <si>
    <t>Podklad z prostého betonu třídy I., tloušťky 150 mm</t>
  </si>
  <si>
    <t>578141111R00</t>
  </si>
  <si>
    <t>Litý asfalt z kameniva v pruhu šířky do 3 m, jemnozrnný, tloušťky 40 mm</t>
  </si>
  <si>
    <t>z kameniva těženého nebo drceného s rozprostřením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</si>
  <si>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</si>
  <si>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</si>
  <si>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</si>
  <si>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 xml:space="preserve">použita původní dlažba : </t>
  </si>
  <si>
    <t>602016189RT2</t>
  </si>
  <si>
    <t xml:space="preserve">Omítka stěn z hotových směsí vrstva mozaiková, akrylátová,  , tloušťka vrstvy (zrno) 1,8 mm ,  </t>
  </si>
  <si>
    <t>po jednotlivých vrstvách</t>
  </si>
  <si>
    <t>Odkaz na mn. položky pořadí 29 : 74,06200</t>
  </si>
  <si>
    <t>602016191R00</t>
  </si>
  <si>
    <t>Omítka stěn z hotových směsí Doplňkové práce pro omítky stěn z hotových směsí_x000D_
 penetrační nátěr stěn akrylátový</t>
  </si>
  <si>
    <t>622454511R00</t>
  </si>
  <si>
    <t>Oprava vnějších omítek cementových v množství opravované plochy přes 30  do 50 % , hladkých hlazených dřevěným hladítkem</t>
  </si>
  <si>
    <t>801-4</t>
  </si>
  <si>
    <t>Odkaz na mn. položky pořadí 39 : 74,06200</t>
  </si>
  <si>
    <t>622481211RT6</t>
  </si>
  <si>
    <t>Vyztužení povrchových úprav vnějších stěn stěrkou s výztužnou sklotextilní tkaninou, s dodávkou sítě a stěrkového tmelu</t>
  </si>
  <si>
    <t>Z/12 : (0,46+0,47)*2*2*1,9</t>
  </si>
  <si>
    <t>(0,45+0,57)*2*1,9</t>
  </si>
  <si>
    <t>Z/13 : (5,8+5,8+0,55+0,37+0,46+0,46+0,2+0,38)*1,9</t>
  </si>
  <si>
    <t>(0,42+0,55)*2*1,9</t>
  </si>
  <si>
    <t>Z/14 : (3,5+1,75+1,47)*2*1,9</t>
  </si>
  <si>
    <t>Z/15 : (0,43+0,51)*2*1,9</t>
  </si>
  <si>
    <t>(0,46+0,51)*2*1,9</t>
  </si>
  <si>
    <t>622481291R00</t>
  </si>
  <si>
    <t>Vyztužení povrchových úprav vnějších stěn montáž výztužné lišty rohové a dilatační- bez dodávky materiálu</t>
  </si>
  <si>
    <t>46*2,0</t>
  </si>
  <si>
    <t>55392750.AR</t>
  </si>
  <si>
    <t>lišta rohová; s tkaninou; materiál plast</t>
  </si>
  <si>
    <t>Odkaz na mn. položky pořadí 30 : 92,00000</t>
  </si>
  <si>
    <t>Koeficient: 0,1</t>
  </si>
  <si>
    <t>919735113R00</t>
  </si>
  <si>
    <t>Řezání stávajících krytů nebo podkladů živičných, hloubky přes 100 do 150 mm</t>
  </si>
  <si>
    <t>včetně spotřeby vody</t>
  </si>
  <si>
    <t>podél bouraných základů východ : 3,5+31,6+0,5+0,5</t>
  </si>
  <si>
    <t>919735123R00</t>
  </si>
  <si>
    <t>Řezání stávajících krytů nebo podkladů betonových, hloubky přes 100 do 150 mm</t>
  </si>
  <si>
    <t>Odkaz na mn. položky pořadí 32 : 36,10000</t>
  </si>
  <si>
    <t>961055111R00</t>
  </si>
  <si>
    <t>Bourání základů železobetonových</t>
  </si>
  <si>
    <t>801-3</t>
  </si>
  <si>
    <t>nebo vybourání otvorů průřezové plochy přes 4 m2 v základech</t>
  </si>
  <si>
    <t>vnější oplocení 1-2 (area) : 5,3*0,6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</si>
  <si>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</si>
  <si>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</si>
  <si>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</si>
  <si>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 xml:space="preserve">odbour stávajích zídek a sloupů : </t>
  </si>
  <si>
    <t>východ (area) Z/13 : 1,7*0,4</t>
  </si>
  <si>
    <t>Z/13 : 0,22*0,4</t>
  </si>
  <si>
    <t>Z/14 : 1,53*0,3</t>
  </si>
  <si>
    <t>Z/15 : 0,21*0,3*2</t>
  </si>
  <si>
    <t>962032314R00</t>
  </si>
  <si>
    <t>Bourání zdiva nadzákladového pilířů cihelných , na maltu vápenou nebo vápenocementovou</t>
  </si>
  <si>
    <t>vnější oplocení 1-2 : 0,55*0,55*2</t>
  </si>
  <si>
    <t>0,35*0,43*1,9*2</t>
  </si>
  <si>
    <t>0,65*0,55*1,9</t>
  </si>
  <si>
    <t>1-3 : 0,45*0,3*1,6</t>
  </si>
  <si>
    <t>3-4 : 0,55*0,55*1,6*2</t>
  </si>
  <si>
    <t>0,35*0,35*1,4</t>
  </si>
  <si>
    <t>0,35*0,35*1,6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</si>
  <si>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</si>
  <si>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</si>
  <si>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</si>
  <si>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vnější oplocení 1-2 (area) : 3,97*0,6</t>
  </si>
  <si>
    <t>1,04*0,6</t>
  </si>
  <si>
    <t>2,32*0,6</t>
  </si>
  <si>
    <t>2,73*0,46</t>
  </si>
  <si>
    <t>3,4*0,4</t>
  </si>
  <si>
    <t>8,52*0,2</t>
  </si>
  <si>
    <t>5,1*0,2</t>
  </si>
  <si>
    <t>1-3 (area) : 18,2*0,2</t>
  </si>
  <si>
    <t>3-4 (area) : 3,6*0,4</t>
  </si>
  <si>
    <t>13,93*0,25</t>
  </si>
  <si>
    <t>10,6*0,25</t>
  </si>
  <si>
    <t>970251100R00</t>
  </si>
  <si>
    <t>Řezání železobetonu hloubka řezu 100 mm</t>
  </si>
  <si>
    <t>vnitřní oplocení úprava podhrabových desek (odhad) : 10*0,25</t>
  </si>
  <si>
    <t>venkovní oplocení úprava podhrabových desek (odhad : 15*0,25</t>
  </si>
  <si>
    <t>978015261R00</t>
  </si>
  <si>
    <t>Otlučení omítek vápenných nebo vápenocementových vnějších s vyškrabáním spár, s očištěním zdiva_x000D_
 1. až 4. stupni složitosti, v rozsahu do 50 %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</si>
  <si>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</si>
  <si>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</si>
  <si>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</si>
  <si>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Odkaz na mn. položky pořadí 25 : 70,55000</t>
  </si>
  <si>
    <t>979951111R00</t>
  </si>
  <si>
    <t>Výkup kovů železný šrot, tloušťky do 4 mm</t>
  </si>
  <si>
    <t>Odkaz na dem. hmot. položky pořadí 49 : 0,31094</t>
  </si>
  <si>
    <t>Odkaz na dem. hmot. položky pořadí 50 : 2,59981</t>
  </si>
  <si>
    <t>Odkaz na dem. hmot. položky pořadí 55 : 0,96000</t>
  </si>
  <si>
    <t>Odkaz na dem. hmot. položky pořadí 56 : 1,26000</t>
  </si>
  <si>
    <t>Odkaz na dem. hmot. položky pořadí 60 : 0,44568</t>
  </si>
  <si>
    <t>998151111R00</t>
  </si>
  <si>
    <t>Přesun hmot pro oplocení a objekty zvláštní, zděné vodorovně do 50 m výšky do 10 m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</si>
  <si>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</si>
  <si>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</si>
  <si>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</si>
  <si>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 xml:space="preserve">Hmotnosti z položek s pořadovými čísly: : </t>
  </si>
  <si>
    <t xml:space="preserve">12,13,14,15,16,17,19,20,21,22,23,24,25,26,27,28,29,31,35,36,37, : </t>
  </si>
  <si>
    <t>Součet: : 226,45092</t>
  </si>
  <si>
    <t>711112002RZ1</t>
  </si>
  <si>
    <t>Provedení izolace proti zemní vlhkosti natěradly za studena na ploše svislé, včetně pomocného lešení o výšce podlahy do 1900 mm a pro zatížení do 1,5 kPa. nátěrem asfaltovým lakem, 1x nátěr, včetně dodávky laku ALN</t>
  </si>
  <si>
    <t>800-711</t>
  </si>
  <si>
    <t xml:space="preserve">nátěr stávajících zdí pod terénem : </t>
  </si>
  <si>
    <t>Z/13 : (5,8+0,6+0,5+0,5+0,5+0,3+5,8)*0,4</t>
  </si>
  <si>
    <t>(0,45+0,55)*2*0,4</t>
  </si>
  <si>
    <t>Z/14 : (3,45+1,5+1,7)*2*0,4</t>
  </si>
  <si>
    <t>Z/15 : (0,45+0,5)*2*0,4*2</t>
  </si>
  <si>
    <t>Z/12 : (0,6+0,4)*2*0,4*3</t>
  </si>
  <si>
    <t>711823121RT5</t>
  </si>
  <si>
    <t>Ochrana konstrukcí nopovou fólií svisle, výška nopu 8 mm, včetně dodávky fólie</t>
  </si>
  <si>
    <t>Z/13 : (5,8+0,6+0,5+0,5+0,5+0,3+5,8)*0,5</t>
  </si>
  <si>
    <t>(0,45+0,55)*2*0,5</t>
  </si>
  <si>
    <t>Z/14 : (3,45+1,5+1,7)*2*0,5</t>
  </si>
  <si>
    <t>Z/15 : (0,45+0,5)*2*0,5*2</t>
  </si>
  <si>
    <t>Z/12 : (0,6+0,4)*2*0,5*3</t>
  </si>
  <si>
    <t>711823129RT5</t>
  </si>
  <si>
    <t>Ochrana konstrukcí nopovou fólií ukončovací lišta,  , včetně dodávky lišty</t>
  </si>
  <si>
    <t>Z/13 : 5,8+0,6+0,5+0,5+0,5+0,3+5,8</t>
  </si>
  <si>
    <t>(0,45+0,55)*2</t>
  </si>
  <si>
    <t>Z/14 : (3,45+1,5+1,7)*2</t>
  </si>
  <si>
    <t>Z/15 : (0,45+0,5)*2*2</t>
  </si>
  <si>
    <t>Z/12 : (0,6+0,4)*2*3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</si>
  <si>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</si>
  <si>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</si>
  <si>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</si>
  <si>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43,44,45, : </t>
  </si>
  <si>
    <t>Součet: : 0,03507</t>
  </si>
  <si>
    <t>953981303R00</t>
  </si>
  <si>
    <t>Chemické kotvy do betonu, do cihelného zdiva do cihel plných, hloubky 110 mm, M 12, malta pro chemické kotvy dvousložková do dutých materiálů</t>
  </si>
  <si>
    <t>venkovní oplocení brány a branky : 21</t>
  </si>
  <si>
    <t>767914130R00</t>
  </si>
  <si>
    <t>Montáž oplocení z pletiva rámového na ocelové sloupky, o výšce přes 1,5 do 2 m</t>
  </si>
  <si>
    <t>800-767</t>
  </si>
  <si>
    <t>vnitřní oplocení 5-6 : 25,6</t>
  </si>
  <si>
    <t>6-7 : 2,82</t>
  </si>
  <si>
    <t>7-8 : 22,31</t>
  </si>
  <si>
    <t>8-9 : 7,55+8,8</t>
  </si>
  <si>
    <t>9-10 : 5,74+13,31</t>
  </si>
  <si>
    <t>10-11 : 2,81</t>
  </si>
  <si>
    <t>11-12 : 25,6</t>
  </si>
  <si>
    <t>12-5 : 5,7+4,6</t>
  </si>
  <si>
    <t>venkovní oplocení 1-2 : 19,6+37,2+13,45+10,87+10,53+17,1</t>
  </si>
  <si>
    <t>1-3 : 71,96</t>
  </si>
  <si>
    <t>3-4 : 11,75+55+35,3</t>
  </si>
  <si>
    <t>767911822R00</t>
  </si>
  <si>
    <t>Demontáž oplocení demontáž pletiva, výšky do 2,0 m</t>
  </si>
  <si>
    <t xml:space="preserve">vnitřní oplocení : </t>
  </si>
  <si>
    <t>5-6 : 25,9</t>
  </si>
  <si>
    <t>6-7 : 2,55</t>
  </si>
  <si>
    <t>7-8 : 22,55</t>
  </si>
  <si>
    <t>8-9 : 7,29+8,9</t>
  </si>
  <si>
    <t>9-10 : 5,98+13,3</t>
  </si>
  <si>
    <t>10-11 : 2,98</t>
  </si>
  <si>
    <t>11-12 : 25,77</t>
  </si>
  <si>
    <t>12-13 : 6+4,16</t>
  </si>
  <si>
    <t>767914830R00</t>
  </si>
  <si>
    <t>Demontáž oplocení demontáž rámového oplocení, výšky do 2,0 m</t>
  </si>
  <si>
    <t>vnější oplocení 1-2 : 18,67+36,88+13,45+10,87+10,56+4,6+11,97</t>
  </si>
  <si>
    <t>1-3 : 71,1</t>
  </si>
  <si>
    <t>3-4 : 10,39+3,88+29,52+24,45+18,57+16,15</t>
  </si>
  <si>
    <t>767920110R00</t>
  </si>
  <si>
    <t>Montáž vrat a vrátek k oplocení osazovaných na sloupky zděné nebo betonové, o ploše jednotlivě do 2 m2</t>
  </si>
  <si>
    <t>venkovní oplocení jednokřídlá branka : 1</t>
  </si>
  <si>
    <t>767920140R00</t>
  </si>
  <si>
    <t>Montáž vrat a vrátek k oplocení osazovaných na sloupky zděné nebo betonové, o ploše jednotlivě přes 6 do 8 m2</t>
  </si>
  <si>
    <t>venkovní oplocení dvojkřídlá brána : 3</t>
  </si>
  <si>
    <t>767920210R00</t>
  </si>
  <si>
    <t>Montáž vrat a vrátek k oplocení osazovaných na sloupky ocelové, o ploše jednotlivě do 2 m2</t>
  </si>
  <si>
    <t>vnitřní oplocení jednokřídlá branka : 2</t>
  </si>
  <si>
    <t>767920240R00</t>
  </si>
  <si>
    <t>Montáž vrat a vrátek k oplocení osazovaných na sloupky ocelové, o ploše jednotlivě přes 6 do 8 m2</t>
  </si>
  <si>
    <t>vnitřní oplocení dvoukřídlá brána : 1</t>
  </si>
  <si>
    <t>venkovní oplocení dvoukřídlá brána : 2</t>
  </si>
  <si>
    <t>767920810R00</t>
  </si>
  <si>
    <t>Demontáž vrat a vrátek k oplocení o ploše jednotlivě do 2 m2</t>
  </si>
  <si>
    <t>vnější oplocení jednokřídlá branka : 3</t>
  </si>
  <si>
    <t>767920820R00</t>
  </si>
  <si>
    <t>Demontáž vrat a vrátek k oplocení o ploše jednotlivě přes 2 do 6 m2</t>
  </si>
  <si>
    <t>vnější oplocení dvoukřídlá : 5</t>
  </si>
  <si>
    <t>767995102R00</t>
  </si>
  <si>
    <t>Výroba a montáž atypických kovovových doplňků staveb hmotnosti přes 5 do 10 kg</t>
  </si>
  <si>
    <t>kg</t>
  </si>
  <si>
    <t xml:space="preserve">ocelová plotna s pracnami : </t>
  </si>
  <si>
    <t>Z/12 : 0,23*40</t>
  </si>
  <si>
    <t>0,25*40</t>
  </si>
  <si>
    <t>0,23*40</t>
  </si>
  <si>
    <t>pracny : 0,05*0,1*2*3*40</t>
  </si>
  <si>
    <t>Z/15 : 0,235*40</t>
  </si>
  <si>
    <t>0,255*40</t>
  </si>
  <si>
    <t>pracny : 0,05*0,1*2*2*40</t>
  </si>
  <si>
    <t>767995102xxx</t>
  </si>
  <si>
    <t>Výroba a montáž atypických kovovových doplňků staveb úprava plotového dílce</t>
  </si>
  <si>
    <t xml:space="preserve">ks    </t>
  </si>
  <si>
    <t>Indiv</t>
  </si>
  <si>
    <t>úprava délky zařezáním nebo zastřižením, ošetření zařezaných ploch proti korozi</t>
  </si>
  <si>
    <t>vnitřní oplocení úprava délky zařezáním nebo zastřižením : 10</t>
  </si>
  <si>
    <t>venkovní oplocení úprava délky zařezáním nebo zastřižením : 15</t>
  </si>
  <si>
    <t>767995105R00</t>
  </si>
  <si>
    <t>Výroba a montáž atypických kovovových doplňků staveb hmotnosti přes 50 do 100 kg</t>
  </si>
  <si>
    <t>Z/13 : 0,275*40</t>
  </si>
  <si>
    <t>1,75*40</t>
  </si>
  <si>
    <t>pracny : 0,05*0,1*12*40</t>
  </si>
  <si>
    <t>Z/14 : 1,8*40</t>
  </si>
  <si>
    <t>767999801R00</t>
  </si>
  <si>
    <t>Demontáž ostatních doplňků staveb doplňků staveb_x000D_
 o hmotnosti přes 20 do 50 kg</t>
  </si>
  <si>
    <t>vnitřní oplocení sloupek : 1,83*4,51*54</t>
  </si>
  <si>
    <t>767014</t>
  </si>
  <si>
    <t>Sloupek oplocení 60x40mm,Zn, dl.2400mm, techn. specifikace dle výpisu prvků oplocení</t>
  </si>
  <si>
    <t>R-položka</t>
  </si>
  <si>
    <t>POL12_0</t>
  </si>
  <si>
    <t>venkovní oplocení : 112</t>
  </si>
  <si>
    <t>767015</t>
  </si>
  <si>
    <t>Příchytka kovová koncová 80x80mm, Zn, techn. specifikace dle výpisu prvků oplocení</t>
  </si>
  <si>
    <t>venkovní oplocení : 18</t>
  </si>
  <si>
    <t>767016</t>
  </si>
  <si>
    <t>Příchytka kovová rohová 60x40mm, Zn, techn. specifikace dle výpisu prvků oplocení</t>
  </si>
  <si>
    <t>venkovní oplocení : 6</t>
  </si>
  <si>
    <t>767017</t>
  </si>
  <si>
    <t>Příchytka kovová průběžná 60x40mm, Zn, techn. specifikace dle výpisu prvků oplocení</t>
  </si>
  <si>
    <t>venkovní oplocení : 324</t>
  </si>
  <si>
    <t>Z/1</t>
  </si>
  <si>
    <t>Panel oplocení 1530/450-2500 mm, Zn, techn. specifikace dle výpisu prvků oplocení</t>
  </si>
  <si>
    <t>Z/2</t>
  </si>
  <si>
    <t>Jednokřídlá branka 1000/1730mm, Zn, techn. specifikace dle výpisu prvků oplocení</t>
  </si>
  <si>
    <t>venkovní oplocení : 1</t>
  </si>
  <si>
    <t>Z/3</t>
  </si>
  <si>
    <t>Dvoukřídlá brána 3500/1730mm, Zn, techn. specifikace dle výpisu prvků oplocení</t>
  </si>
  <si>
    <t>13611218R</t>
  </si>
  <si>
    <t>plech ocelový válcovaný za tepla S235 (11375); povrch hladký; tl.  5,00 mm</t>
  </si>
  <si>
    <t>Z/12 : 0,23*40/1000</t>
  </si>
  <si>
    <t>0,25*40/1000</t>
  </si>
  <si>
    <t>0,23*40/1000</t>
  </si>
  <si>
    <t>pracny : 0,05*0,1*2*3*40/1000</t>
  </si>
  <si>
    <t>Z/13 : 0,275*40/1000</t>
  </si>
  <si>
    <t>1,75*40/1000</t>
  </si>
  <si>
    <t>pracny : 0,05*0,1*12*40/1000</t>
  </si>
  <si>
    <t>Z/14 : 1,8*40/1000</t>
  </si>
  <si>
    <t>Z/15 : 0,235*40/1000</t>
  </si>
  <si>
    <t>0,255*40/1000</t>
  </si>
  <si>
    <t>pracny : 0,05*0,1*2*2*40/1000</t>
  </si>
  <si>
    <t>Koeficient: 0,08</t>
  </si>
  <si>
    <t>13890101R</t>
  </si>
  <si>
    <t>příplatek pozinkování tabulí nebo dutých výrobků</t>
  </si>
  <si>
    <t xml:space="preserve">ocelová plotna s pracnami P5mm : </t>
  </si>
  <si>
    <t>Z/12 : 0,23*2</t>
  </si>
  <si>
    <t>0,25*2</t>
  </si>
  <si>
    <t>0,23*2</t>
  </si>
  <si>
    <t>pracny : 0,05*0,1*2*3*2</t>
  </si>
  <si>
    <t>Z/13 : 0,275*2</t>
  </si>
  <si>
    <t>1,75*2</t>
  </si>
  <si>
    <t>pracny : 0,05*0,1*12*2</t>
  </si>
  <si>
    <t>Z/14 : 1,8*2</t>
  </si>
  <si>
    <t>Z/15 : 0,235*2</t>
  </si>
  <si>
    <t>0,255*2</t>
  </si>
  <si>
    <t>pracny : 0,05*0,1*2*2*2</t>
  </si>
  <si>
    <t>767003</t>
  </si>
  <si>
    <t>Sloupek oplocení 60x40mm, dl.2400mm, Zn+ PVC techn. specifikace dle výpisu prvků oplocení</t>
  </si>
  <si>
    <t>vnitřní oplocení : 50</t>
  </si>
  <si>
    <t>767005</t>
  </si>
  <si>
    <t>Příchytka kovová koncová 80x80mm, Zn+ PVC techn. specifikace dle výpisu prvků oplocení</t>
  </si>
  <si>
    <t>vnitřní oplocení : 12</t>
  </si>
  <si>
    <t>767006</t>
  </si>
  <si>
    <t>Příchytka kovová koncová 60x40mm, Zn, techn. specifikace dle výpisu prvků oplocení</t>
  </si>
  <si>
    <t>767007</t>
  </si>
  <si>
    <t>Příchytka kovová rohová 60x40mm,Zn+ PVC techn. specifikace dle výpisu prvků oplocení</t>
  </si>
  <si>
    <t>vnitřní oplocení : 24</t>
  </si>
  <si>
    <t>767008</t>
  </si>
  <si>
    <t>Příchytka kovová průběžná 60x40mm, Zn+ PVC techn. specifikace dle výpisu prvků oplocení</t>
  </si>
  <si>
    <t>vnitřní oplocení : 126</t>
  </si>
  <si>
    <t>767012</t>
  </si>
  <si>
    <t>Ucpávka sloupek 60x40mm, PVC</t>
  </si>
  <si>
    <t>Z/10</t>
  </si>
  <si>
    <t>Jednokřídlá branka 1000/1730mm, Zn+ PVC techn. specifikace dle výpisu prvků oplocení</t>
  </si>
  <si>
    <t>vnitřní oplocení : 2</t>
  </si>
  <si>
    <t>Z/11</t>
  </si>
  <si>
    <t>Dvoukřídlá brána 3500/1730mm, Zn+ PVC techn. specifikace dle výpisu prvků oplocení</t>
  </si>
  <si>
    <t>vnitřní oplocení : 1</t>
  </si>
  <si>
    <t>Z/4</t>
  </si>
  <si>
    <t>Sestava dvoukřídlá brána 2950/1730mm a branka 1000/1730mm, Zn, techn. specifikace dle výpisu prvků oplocení</t>
  </si>
  <si>
    <t>Z/5</t>
  </si>
  <si>
    <t>Dvoukřídlá brána 2970/1730mm, Zn techn. specifikace dle výpisu prvků oplocení</t>
  </si>
  <si>
    <t>Z/6</t>
  </si>
  <si>
    <t>Dvoukřídlá brána 4380/1730mm, Zn, techn. specifikace dle výpisu prvků oplocení</t>
  </si>
  <si>
    <t>Z/7</t>
  </si>
  <si>
    <t>Dvoukřídlá brána 3510/1730mm, ZN, techn. specifikace dle výpisu prvků oplocení</t>
  </si>
  <si>
    <t>venkovní oploceni : 1</t>
  </si>
  <si>
    <t>Z/8</t>
  </si>
  <si>
    <t>Jednokřídlá branka 1410/1730mm, Zn techn. specifikace dle výpisu prvků oplocení</t>
  </si>
  <si>
    <t>Z/9</t>
  </si>
  <si>
    <t>Panel oplocení 1530/150-2500 mm, Zn+ PVC techn. specifikace dle výpisu prvků oplocení</t>
  </si>
  <si>
    <t>998767101R00</t>
  </si>
  <si>
    <t>Přesun hmot pro kovové stavební doplňk. konstrukce v objektech výšky do 6 m</t>
  </si>
  <si>
    <t>50 m vodorovně</t>
  </si>
  <si>
    <t xml:space="preserve">57,58,59,60,61,62,63,64,65,66,67,68,70,71,72,73,74,75,76,77,78,79,80,81,82,83, : </t>
  </si>
  <si>
    <t>Součet: : 6,00230</t>
  </si>
  <si>
    <t>979990001R00</t>
  </si>
  <si>
    <t>Poplatek za skládku stavební suti</t>
  </si>
  <si>
    <t>RTS 18/ II</t>
  </si>
  <si>
    <t>suť celkem : 329,71028</t>
  </si>
  <si>
    <t xml:space="preserve">-železný šrot : </t>
  </si>
  <si>
    <t>Odkaz na mn. položky pořadí 41 : 5,57643*-1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</si>
  <si>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</si>
  <si>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</si>
  <si>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</si>
  <si>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</si>
  <si>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</si>
  <si>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</si>
  <si>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2,3,11,34,35,36,37,38,39,49,50,55,56,60, : </t>
  </si>
  <si>
    <t>Součet: : 329,71028</t>
  </si>
  <si>
    <t>979081121R00</t>
  </si>
  <si>
    <t>Odvoz suti a vybouraných hmot na skládku příplatek za každý další 1 km</t>
  </si>
  <si>
    <t>Součet: : 2307,97194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</si>
  <si>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</si>
  <si>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</si>
  <si>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</si>
  <si>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</si>
  <si>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4615,94387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</si>
  <si>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</si>
  <si>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</si>
  <si>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</si>
  <si>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</si>
  <si>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</si>
  <si>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</si>
  <si>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005121 R</t>
  </si>
  <si>
    <t>Zařízení staveniště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</si>
  <si>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</si>
  <si>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</si>
  <si>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</si>
  <si>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</si>
  <si>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</si>
  <si>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0052110xxx</t>
  </si>
  <si>
    <t>Obnovení vyjádření správců sítí ke stavbě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</si>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</sst>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FCObU23w3KATHrVz3j9gS60CS5Iaw0UlDW2CexvOymTmcgFnN2AJylJKpolFBVUz3AykB2qyWZWFS3B0T8++4w==" saltValue="HUqWZ2bZ9nE6k1rI8w+BO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D14" sqref="D14:G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22</v>
      </c>
      <c r="C2" s="110"/>
      <c r="D2" s="111" t="s">
        <v>50</v>
      </c>
      <c r="E2" s="112" t="s">
        <v>51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">
      <c r="A4" s="106">
        <v>4699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52</v>
      </c>
      <c r="E5" s="89"/>
      <c r="F5" s="89"/>
      <c r="G5" s="89"/>
      <c r="H5" s="18" t="s">
        <v>40</v>
      </c>
      <c r="I5" s="128" t="s">
        <v>56</v>
      </c>
      <c r="J5" s="8"/>
    </row>
    <row r="6" spans="1:15" ht="15.75" customHeight="1" x14ac:dyDescent="0.2">
      <c r="A6" s="2"/>
      <c r="B6" s="28"/>
      <c r="C6" s="55"/>
      <c r="D6" s="108" t="s">
        <v>53</v>
      </c>
      <c r="E6" s="90"/>
      <c r="F6" s="90"/>
      <c r="G6" s="90"/>
      <c r="H6" s="18" t="s">
        <v>34</v>
      </c>
      <c r="I6" s="128" t="s">
        <v>57</v>
      </c>
      <c r="J6" s="8"/>
    </row>
    <row r="7" spans="1:15" ht="15.75" customHeight="1" x14ac:dyDescent="0.2">
      <c r="A7" s="2"/>
      <c r="B7" s="29"/>
      <c r="C7" s="56"/>
      <c r="D7" s="107" t="s">
        <v>55</v>
      </c>
      <c r="E7" s="127" t="s">
        <v>54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253" t="s">
        <v>49</v>
      </c>
      <c r="E14" s="253"/>
      <c r="F14" s="253"/>
      <c r="G14" s="253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4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6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SUMIF(F50:F63,A16,I50:I63)+SUMIF(F50:F63,"PSU",I50:I63)</f>
        <v>0</v>
      </c>
      <c r="J16" s="83"/>
    </row>
    <row r="17" spans="1:10" ht="23.25" customHeight="1" x14ac:dyDescent="0.2">
      <c r="A17" s="196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SUMIF(F50:F63,A17,I50:I63)</f>
        <v>0</v>
      </c>
      <c r="J17" s="83"/>
    </row>
    <row r="18" spans="1:10" ht="23.25" customHeight="1" x14ac:dyDescent="0.2">
      <c r="A18" s="196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SUMIF(F50:F63,A18,I50:I63)</f>
        <v>0</v>
      </c>
      <c r="J18" s="83"/>
    </row>
    <row r="19" spans="1:10" ht="23.25" customHeight="1" x14ac:dyDescent="0.2">
      <c r="A19" s="196" t="s">
        <v>87</v>
      </c>
      <c r="B19" s="38" t="s">
        <v>27</v>
      </c>
      <c r="C19" s="60"/>
      <c r="D19" s="61"/>
      <c r="E19" s="81"/>
      <c r="F19" s="82"/>
      <c r="G19" s="81"/>
      <c r="H19" s="82"/>
      <c r="I19" s="81">
        <f>SUMIF(F50:F63,A19,I50:I63)</f>
        <v>0</v>
      </c>
      <c r="J19" s="83"/>
    </row>
    <row r="20" spans="1:10" ht="23.25" customHeight="1" x14ac:dyDescent="0.2">
      <c r="A20" s="196" t="s">
        <v>88</v>
      </c>
      <c r="B20" s="38" t="s">
        <v>28</v>
      </c>
      <c r="C20" s="60"/>
      <c r="D20" s="61"/>
      <c r="E20" s="81"/>
      <c r="F20" s="82"/>
      <c r="G20" s="81"/>
      <c r="H20" s="82"/>
      <c r="I20" s="81">
        <f>SUMIF(F50:F63,A20,I50:I63)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IF(A24&gt;50, ROUNDUP(A23, 0), ROUNDDOWN(A23, 0))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4"/>
      <c r="E26" s="67">
        <f>SazbaDPH2</f>
        <v>21</v>
      </c>
      <c r="F26" s="30" t="s">
        <v>0</v>
      </c>
      <c r="G26" s="78">
        <f>IF(A26&gt;50, ROUNDUP(A25, 0), ROUNDDOWN(A25, 0))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58</v>
      </c>
      <c r="C39" s="148"/>
      <c r="D39" s="148"/>
      <c r="E39" s="148"/>
      <c r="F39" s="149">
        <f>'01 1 Pol'!AE474</f>
        <v>0</v>
      </c>
      <c r="G39" s="150">
        <f>'01 1 Pol'!AF474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59</v>
      </c>
      <c r="D40" s="154"/>
      <c r="E40" s="154"/>
      <c r="F40" s="155"/>
      <c r="G40" s="156"/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'01 1 Pol'!AE474</f>
        <v>0</v>
      </c>
      <c r="G41" s="156">
        <f>'01 1 Pol'!AF474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1 Pol'!AE474</f>
        <v>0</v>
      </c>
      <c r="G42" s="151">
        <f>'01 1 Pol'!AF474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60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62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63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43</v>
      </c>
      <c r="C50" s="185" t="s">
        <v>64</v>
      </c>
      <c r="D50" s="186"/>
      <c r="E50" s="186"/>
      <c r="F50" s="192" t="s">
        <v>24</v>
      </c>
      <c r="G50" s="193"/>
      <c r="H50" s="193"/>
      <c r="I50" s="193">
        <f>'01 1 Pol'!G8</f>
        <v>0</v>
      </c>
      <c r="J50" s="190" t="str">
        <f>IF(I64=0,"",I50/I64*100)</f>
        <v/>
      </c>
    </row>
    <row r="51" spans="1:10" ht="36.75" customHeight="1" x14ac:dyDescent="0.2">
      <c r="A51" s="179"/>
      <c r="B51" s="184" t="s">
        <v>65</v>
      </c>
      <c r="C51" s="185" t="s">
        <v>66</v>
      </c>
      <c r="D51" s="186"/>
      <c r="E51" s="186"/>
      <c r="F51" s="192" t="s">
        <v>24</v>
      </c>
      <c r="G51" s="193"/>
      <c r="H51" s="193"/>
      <c r="I51" s="193">
        <f>'01 1 Pol'!G89</f>
        <v>0</v>
      </c>
      <c r="J51" s="190" t="str">
        <f>IF(I64=0,"",I51/I64*100)</f>
        <v/>
      </c>
    </row>
    <row r="52" spans="1:10" ht="36.75" customHeight="1" x14ac:dyDescent="0.2">
      <c r="A52" s="179"/>
      <c r="B52" s="184" t="s">
        <v>67</v>
      </c>
      <c r="C52" s="185" t="s">
        <v>68</v>
      </c>
      <c r="D52" s="186"/>
      <c r="E52" s="186"/>
      <c r="F52" s="192" t="s">
        <v>24</v>
      </c>
      <c r="G52" s="193"/>
      <c r="H52" s="193"/>
      <c r="I52" s="193">
        <f>'01 1 Pol'!G98</f>
        <v>0</v>
      </c>
      <c r="J52" s="190" t="str">
        <f>IF(I64=0,"",I52/I64*100)</f>
        <v/>
      </c>
    </row>
    <row r="53" spans="1:10" ht="36.75" customHeight="1" x14ac:dyDescent="0.2">
      <c r="A53" s="179"/>
      <c r="B53" s="184" t="s">
        <v>69</v>
      </c>
      <c r="C53" s="185" t="s">
        <v>70</v>
      </c>
      <c r="D53" s="186"/>
      <c r="E53" s="186"/>
      <c r="F53" s="192" t="s">
        <v>24</v>
      </c>
      <c r="G53" s="193"/>
      <c r="H53" s="193"/>
      <c r="I53" s="193">
        <f>'01 1 Pol'!G131</f>
        <v>0</v>
      </c>
      <c r="J53" s="190" t="str">
        <f>IF(I64=0,"",I53/I64*100)</f>
        <v/>
      </c>
    </row>
    <row r="54" spans="1:10" ht="36.75" customHeight="1" x14ac:dyDescent="0.2">
      <c r="A54" s="179"/>
      <c r="B54" s="184" t="s">
        <v>71</v>
      </c>
      <c r="C54" s="185" t="s">
        <v>72</v>
      </c>
      <c r="D54" s="186"/>
      <c r="E54" s="186"/>
      <c r="F54" s="192" t="s">
        <v>24</v>
      </c>
      <c r="G54" s="193"/>
      <c r="H54" s="193"/>
      <c r="I54" s="193">
        <f>'01 1 Pol'!G163</f>
        <v>0</v>
      </c>
      <c r="J54" s="190" t="str">
        <f>IF(I64=0,"",I54/I64*100)</f>
        <v/>
      </c>
    </row>
    <row r="55" spans="1:10" ht="36.75" customHeight="1" x14ac:dyDescent="0.2">
      <c r="A55" s="179"/>
      <c r="B55" s="184" t="s">
        <v>73</v>
      </c>
      <c r="C55" s="185" t="s">
        <v>74</v>
      </c>
      <c r="D55" s="186"/>
      <c r="E55" s="186"/>
      <c r="F55" s="192" t="s">
        <v>24</v>
      </c>
      <c r="G55" s="193"/>
      <c r="H55" s="193"/>
      <c r="I55" s="193">
        <f>'01 1 Pol'!G186</f>
        <v>0</v>
      </c>
      <c r="J55" s="190" t="str">
        <f>IF(I64=0,"",I55/I64*100)</f>
        <v/>
      </c>
    </row>
    <row r="56" spans="1:10" ht="36.75" customHeight="1" x14ac:dyDescent="0.2">
      <c r="A56" s="179"/>
      <c r="B56" s="184" t="s">
        <v>75</v>
      </c>
      <c r="C56" s="185" t="s">
        <v>76</v>
      </c>
      <c r="D56" s="186"/>
      <c r="E56" s="186"/>
      <c r="F56" s="192" t="s">
        <v>24</v>
      </c>
      <c r="G56" s="193"/>
      <c r="H56" s="193"/>
      <c r="I56" s="193">
        <f>'01 1 Pol'!G193</f>
        <v>0</v>
      </c>
      <c r="J56" s="190" t="str">
        <f>IF(I64=0,"",I56/I64*100)</f>
        <v/>
      </c>
    </row>
    <row r="57" spans="1:10" ht="36.75" customHeight="1" x14ac:dyDescent="0.2">
      <c r="A57" s="179"/>
      <c r="B57" s="184" t="s">
        <v>77</v>
      </c>
      <c r="C57" s="185" t="s">
        <v>78</v>
      </c>
      <c r="D57" s="186"/>
      <c r="E57" s="186"/>
      <c r="F57" s="192" t="s">
        <v>24</v>
      </c>
      <c r="G57" s="193"/>
      <c r="H57" s="193"/>
      <c r="I57" s="193">
        <f>'01 1 Pol'!G250</f>
        <v>0</v>
      </c>
      <c r="J57" s="190" t="str">
        <f>IF(I64=0,"",I57/I64*100)</f>
        <v/>
      </c>
    </row>
    <row r="58" spans="1:10" ht="36.75" customHeight="1" x14ac:dyDescent="0.2">
      <c r="A58" s="179"/>
      <c r="B58" s="184" t="s">
        <v>79</v>
      </c>
      <c r="C58" s="185" t="s">
        <v>80</v>
      </c>
      <c r="D58" s="186"/>
      <c r="E58" s="186"/>
      <c r="F58" s="192" t="s">
        <v>24</v>
      </c>
      <c r="G58" s="193"/>
      <c r="H58" s="193"/>
      <c r="I58" s="193">
        <f>'01 1 Pol'!G257</f>
        <v>0</v>
      </c>
      <c r="J58" s="190" t="str">
        <f>IF(I64=0,"",I58/I64*100)</f>
        <v/>
      </c>
    </row>
    <row r="59" spans="1:10" ht="36.75" customHeight="1" x14ac:dyDescent="0.2">
      <c r="A59" s="179"/>
      <c r="B59" s="184" t="s">
        <v>81</v>
      </c>
      <c r="C59" s="185" t="s">
        <v>82</v>
      </c>
      <c r="D59" s="186"/>
      <c r="E59" s="186"/>
      <c r="F59" s="192" t="s">
        <v>25</v>
      </c>
      <c r="G59" s="193"/>
      <c r="H59" s="193"/>
      <c r="I59" s="193">
        <f>'01 1 Pol'!G263</f>
        <v>0</v>
      </c>
      <c r="J59" s="190" t="str">
        <f>IF(I64=0,"",I59/I64*100)</f>
        <v/>
      </c>
    </row>
    <row r="60" spans="1:10" ht="36.75" customHeight="1" x14ac:dyDescent="0.2">
      <c r="A60" s="179"/>
      <c r="B60" s="184" t="s">
        <v>83</v>
      </c>
      <c r="C60" s="185" t="s">
        <v>84</v>
      </c>
      <c r="D60" s="186"/>
      <c r="E60" s="186"/>
      <c r="F60" s="192" t="s">
        <v>25</v>
      </c>
      <c r="G60" s="193"/>
      <c r="H60" s="193"/>
      <c r="I60" s="193">
        <f>'01 1 Pol'!G290</f>
        <v>0</v>
      </c>
      <c r="J60" s="190" t="str">
        <f>IF(I64=0,"",I60/I64*100)</f>
        <v/>
      </c>
    </row>
    <row r="61" spans="1:10" ht="36.75" customHeight="1" x14ac:dyDescent="0.2">
      <c r="A61" s="179"/>
      <c r="B61" s="184" t="s">
        <v>85</v>
      </c>
      <c r="C61" s="185" t="s">
        <v>78</v>
      </c>
      <c r="D61" s="186"/>
      <c r="E61" s="186"/>
      <c r="F61" s="192" t="s">
        <v>86</v>
      </c>
      <c r="G61" s="193"/>
      <c r="H61" s="193"/>
      <c r="I61" s="193">
        <f>'01 1 Pol'!G433</f>
        <v>0</v>
      </c>
      <c r="J61" s="190" t="str">
        <f>IF(I64=0,"",I61/I64*100)</f>
        <v/>
      </c>
    </row>
    <row r="62" spans="1:10" ht="36.75" customHeight="1" x14ac:dyDescent="0.2">
      <c r="A62" s="179"/>
      <c r="B62" s="184" t="s">
        <v>87</v>
      </c>
      <c r="C62" s="185" t="s">
        <v>27</v>
      </c>
      <c r="D62" s="186"/>
      <c r="E62" s="186"/>
      <c r="F62" s="192" t="s">
        <v>87</v>
      </c>
      <c r="G62" s="193"/>
      <c r="H62" s="193"/>
      <c r="I62" s="193">
        <f>'01 1 Pol'!G455</f>
        <v>0</v>
      </c>
      <c r="J62" s="190" t="str">
        <f>IF(I64=0,"",I62/I64*100)</f>
        <v/>
      </c>
    </row>
    <row r="63" spans="1:10" ht="36.75" customHeight="1" x14ac:dyDescent="0.2">
      <c r="A63" s="179"/>
      <c r="B63" s="184" t="s">
        <v>88</v>
      </c>
      <c r="C63" s="185" t="s">
        <v>28</v>
      </c>
      <c r="D63" s="186"/>
      <c r="E63" s="186"/>
      <c r="F63" s="192" t="s">
        <v>88</v>
      </c>
      <c r="G63" s="193"/>
      <c r="H63" s="193"/>
      <c r="I63" s="193">
        <f>'01 1 Pol'!G464</f>
        <v>0</v>
      </c>
      <c r="J63" s="190" t="str">
        <f>IF(I64=0,"",I63/I64*100)</f>
        <v/>
      </c>
    </row>
    <row r="64" spans="1:10" ht="25.5" customHeight="1" x14ac:dyDescent="0.2">
      <c r="A64" s="180"/>
      <c r="B64" s="187" t="s">
        <v>1</v>
      </c>
      <c r="C64" s="188"/>
      <c r="D64" s="189"/>
      <c r="E64" s="189"/>
      <c r="F64" s="194"/>
      <c r="G64" s="195"/>
      <c r="H64" s="195"/>
      <c r="I64" s="195">
        <f>SUM(I50:I63)</f>
        <v>0</v>
      </c>
      <c r="J64" s="191">
        <f>SUM(J50:J63)</f>
        <v>0</v>
      </c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  <row r="67" spans="6:10" x14ac:dyDescent="0.2">
      <c r="F67" s="135"/>
      <c r="G67" s="135"/>
      <c r="H67" s="135"/>
      <c r="I67" s="135"/>
      <c r="J67" s="136"/>
    </row>
  </sheetData>
  <sheetProtection algorithmName="SHA-512" hashValue="7AwEeWzbLYd8F6eMbITnULTuv+T8IZfDFQTnJEOdpPQVRrXjGLOC42uwOwQSz13XegeWey35ggFWuchRVmFORQ==" saltValue="ge6jG2D/6YjFkE/jhKS0v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0:E60"/>
    <mergeCell ref="C61:E61"/>
    <mergeCell ref="C62:E62"/>
    <mergeCell ref="C63:E63"/>
    <mergeCell ref="D14:G1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sheetProtection algorithmName="SHA-512" hashValue="Ka17ZEAnjP2eJY0iU9Et7vWPEE739obmFEEHk1r5VsGALU2GmcNW1zI4494rWuU7OavqfrTaSr8MuXELJBKe4g==" saltValue="DnTs8M/BD1b7glDYkU75q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D6E46-C8D7-4409-86A1-9C3BE672A64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89</v>
      </c>
      <c r="B1" s="197"/>
      <c r="C1" s="197"/>
      <c r="D1" s="197"/>
      <c r="E1" s="197"/>
      <c r="F1" s="197"/>
      <c r="G1" s="197"/>
      <c r="AG1" t="s">
        <v>90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91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91</v>
      </c>
      <c r="AG3" t="s">
        <v>92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93</v>
      </c>
    </row>
    <row r="5" spans="1:60" x14ac:dyDescent="0.2">
      <c r="D5" s="10"/>
    </row>
    <row r="6" spans="1:60" ht="38.25" x14ac:dyDescent="0.2">
      <c r="A6" s="208" t="s">
        <v>94</v>
      </c>
      <c r="B6" s="210" t="s">
        <v>95</v>
      </c>
      <c r="C6" s="210" t="s">
        <v>96</v>
      </c>
      <c r="D6" s="209" t="s">
        <v>97</v>
      </c>
      <c r="E6" s="208" t="s">
        <v>98</v>
      </c>
      <c r="F6" s="207" t="s">
        <v>99</v>
      </c>
      <c r="G6" s="208" t="s">
        <v>29</v>
      </c>
      <c r="H6" s="211" t="s">
        <v>30</v>
      </c>
      <c r="I6" s="211" t="s">
        <v>100</v>
      </c>
      <c r="J6" s="211" t="s">
        <v>31</v>
      </c>
      <c r="K6" s="211" t="s">
        <v>101</v>
      </c>
      <c r="L6" s="211" t="s">
        <v>102</v>
      </c>
      <c r="M6" s="211" t="s">
        <v>103</v>
      </c>
      <c r="N6" s="211" t="s">
        <v>104</v>
      </c>
      <c r="O6" s="211" t="s">
        <v>105</v>
      </c>
      <c r="P6" s="211" t="s">
        <v>106</v>
      </c>
      <c r="Q6" s="211" t="s">
        <v>107</v>
      </c>
      <c r="R6" s="211" t="s">
        <v>108</v>
      </c>
      <c r="S6" s="211" t="s">
        <v>109</v>
      </c>
      <c r="T6" s="211" t="s">
        <v>110</v>
      </c>
      <c r="U6" s="211" t="s">
        <v>111</v>
      </c>
      <c r="V6" s="211" t="s">
        <v>112</v>
      </c>
      <c r="W6" s="211" t="s">
        <v>113</v>
      </c>
      <c r="X6" s="211" t="s">
        <v>114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7" t="s">
        <v>115</v>
      </c>
      <c r="B8" s="228" t="s">
        <v>43</v>
      </c>
      <c r="C8" s="244" t="s">
        <v>64</v>
      </c>
      <c r="D8" s="229"/>
      <c r="E8" s="230"/>
      <c r="F8" s="231"/>
      <c r="G8" s="231">
        <f>SUMIF(AG9:AG88,"&lt;&gt;NOR",G9:G88)</f>
        <v>0</v>
      </c>
      <c r="H8" s="231"/>
      <c r="I8" s="231">
        <f>SUM(I9:I88)</f>
        <v>0</v>
      </c>
      <c r="J8" s="231"/>
      <c r="K8" s="231">
        <f>SUM(K9:K88)</f>
        <v>0</v>
      </c>
      <c r="L8" s="231"/>
      <c r="M8" s="231">
        <f>SUM(M9:M88)</f>
        <v>0</v>
      </c>
      <c r="N8" s="231"/>
      <c r="O8" s="231">
        <f>SUM(O9:O88)</f>
        <v>147.82999999999998</v>
      </c>
      <c r="P8" s="231"/>
      <c r="Q8" s="231">
        <f>SUM(Q9:Q88)</f>
        <v>14.98</v>
      </c>
      <c r="R8" s="231"/>
      <c r="S8" s="231"/>
      <c r="T8" s="232"/>
      <c r="U8" s="226"/>
      <c r="V8" s="226">
        <f>SUM(V9:V88)</f>
        <v>1046.9000000000001</v>
      </c>
      <c r="W8" s="226"/>
      <c r="X8" s="226"/>
      <c r="AG8" t="s">
        <v>116</v>
      </c>
    </row>
    <row r="9" spans="1:60" ht="22.5" outlineLevel="1" x14ac:dyDescent="0.2">
      <c r="A9" s="233">
        <v>1</v>
      </c>
      <c r="B9" s="234" t="s">
        <v>117</v>
      </c>
      <c r="C9" s="245" t="s">
        <v>118</v>
      </c>
      <c r="D9" s="235" t="s">
        <v>119</v>
      </c>
      <c r="E9" s="236">
        <v>70.55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 t="s">
        <v>120</v>
      </c>
      <c r="S9" s="238" t="s">
        <v>121</v>
      </c>
      <c r="T9" s="239" t="s">
        <v>122</v>
      </c>
      <c r="U9" s="221">
        <v>0.14199999999999999</v>
      </c>
      <c r="V9" s="221">
        <f>ROUND(E9*U9,2)</f>
        <v>10.02</v>
      </c>
      <c r="W9" s="221"/>
      <c r="X9" s="221" t="s">
        <v>123</v>
      </c>
      <c r="Y9" s="212"/>
      <c r="Z9" s="212"/>
      <c r="AA9" s="212"/>
      <c r="AB9" s="212"/>
      <c r="AC9" s="212"/>
      <c r="AD9" s="212"/>
      <c r="AE9" s="212"/>
      <c r="AF9" s="212"/>
      <c r="AG9" s="212" t="s">
        <v>124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6" t="s">
        <v>125</v>
      </c>
      <c r="D10" s="240"/>
      <c r="E10" s="240"/>
      <c r="F10" s="240"/>
      <c r="G10" s="240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126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47" t="s">
        <v>127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128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47" t="s">
        <v>129</v>
      </c>
      <c r="D12" s="222"/>
      <c r="E12" s="223">
        <v>7.8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128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47" t="s">
        <v>130</v>
      </c>
      <c r="D13" s="222"/>
      <c r="E13" s="223">
        <v>1.05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128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7" t="s">
        <v>131</v>
      </c>
      <c r="D14" s="222"/>
      <c r="E14" s="223">
        <v>6.5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128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47" t="s">
        <v>132</v>
      </c>
      <c r="D15" s="222"/>
      <c r="E15" s="223">
        <v>2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128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7" t="s">
        <v>133</v>
      </c>
      <c r="D16" s="222"/>
      <c r="E16" s="223">
        <v>3.3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128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47" t="s">
        <v>134</v>
      </c>
      <c r="D17" s="222"/>
      <c r="E17" s="223">
        <v>49.9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128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33">
        <v>2</v>
      </c>
      <c r="B18" s="234" t="s">
        <v>135</v>
      </c>
      <c r="C18" s="245" t="s">
        <v>136</v>
      </c>
      <c r="D18" s="235" t="s">
        <v>119</v>
      </c>
      <c r="E18" s="236">
        <v>17.55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0.22</v>
      </c>
      <c r="Q18" s="238">
        <f>ROUND(E18*P18,2)</f>
        <v>3.86</v>
      </c>
      <c r="R18" s="238" t="s">
        <v>120</v>
      </c>
      <c r="S18" s="238" t="s">
        <v>121</v>
      </c>
      <c r="T18" s="239" t="s">
        <v>122</v>
      </c>
      <c r="U18" s="221">
        <v>0.375</v>
      </c>
      <c r="V18" s="221">
        <f>ROUND(E18*U18,2)</f>
        <v>6.58</v>
      </c>
      <c r="W18" s="221"/>
      <c r="X18" s="221" t="s">
        <v>123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124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47" t="s">
        <v>137</v>
      </c>
      <c r="D19" s="222"/>
      <c r="E19" s="223">
        <v>17.55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128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33">
        <v>3</v>
      </c>
      <c r="B20" s="234" t="s">
        <v>138</v>
      </c>
      <c r="C20" s="245" t="s">
        <v>139</v>
      </c>
      <c r="D20" s="235" t="s">
        <v>119</v>
      </c>
      <c r="E20" s="236">
        <v>17.55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8">
        <v>0</v>
      </c>
      <c r="O20" s="238">
        <f>ROUND(E20*N20,2)</f>
        <v>0</v>
      </c>
      <c r="P20" s="238">
        <v>0.36</v>
      </c>
      <c r="Q20" s="238">
        <f>ROUND(E20*P20,2)</f>
        <v>6.32</v>
      </c>
      <c r="R20" s="238" t="s">
        <v>120</v>
      </c>
      <c r="S20" s="238" t="s">
        <v>121</v>
      </c>
      <c r="T20" s="239" t="s">
        <v>122</v>
      </c>
      <c r="U20" s="221">
        <v>1.2270000000000001</v>
      </c>
      <c r="V20" s="221">
        <f>ROUND(E20*U20,2)</f>
        <v>21.53</v>
      </c>
      <c r="W20" s="221"/>
      <c r="X20" s="221" t="s">
        <v>123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124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47" t="s">
        <v>137</v>
      </c>
      <c r="D21" s="222"/>
      <c r="E21" s="223">
        <v>17.55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128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3">
        <v>4</v>
      </c>
      <c r="B22" s="234" t="s">
        <v>140</v>
      </c>
      <c r="C22" s="245" t="s">
        <v>141</v>
      </c>
      <c r="D22" s="235" t="s">
        <v>142</v>
      </c>
      <c r="E22" s="236">
        <v>160.73249999999999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 t="s">
        <v>143</v>
      </c>
      <c r="S22" s="238" t="s">
        <v>121</v>
      </c>
      <c r="T22" s="239" t="s">
        <v>122</v>
      </c>
      <c r="U22" s="221">
        <v>3.5329999999999999</v>
      </c>
      <c r="V22" s="221">
        <f>ROUND(E22*U22,2)</f>
        <v>567.87</v>
      </c>
      <c r="W22" s="221"/>
      <c r="X22" s="221" t="s">
        <v>123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124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46" t="s">
        <v>144</v>
      </c>
      <c r="D23" s="240"/>
      <c r="E23" s="240"/>
      <c r="F23" s="240"/>
      <c r="G23" s="240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126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47" t="s">
        <v>145</v>
      </c>
      <c r="D24" s="222"/>
      <c r="E24" s="223">
        <v>2.85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128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47" t="s">
        <v>146</v>
      </c>
      <c r="D25" s="222"/>
      <c r="E25" s="223">
        <v>2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128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47" t="s">
        <v>147</v>
      </c>
      <c r="D26" s="222"/>
      <c r="E26" s="223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128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47" t="s">
        <v>148</v>
      </c>
      <c r="D27" s="222"/>
      <c r="E27" s="223">
        <v>10.074999999999999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128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47" t="s">
        <v>149</v>
      </c>
      <c r="D28" s="222"/>
      <c r="E28" s="223">
        <v>19.55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128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47" t="s">
        <v>150</v>
      </c>
      <c r="D29" s="222"/>
      <c r="E29" s="223">
        <v>16.6325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128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47" t="s">
        <v>151</v>
      </c>
      <c r="D30" s="222"/>
      <c r="E30" s="223">
        <v>8.81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128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47" t="s">
        <v>152</v>
      </c>
      <c r="D31" s="222"/>
      <c r="E31" s="223">
        <v>9.3650000000000002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128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47" t="s">
        <v>153</v>
      </c>
      <c r="D32" s="222"/>
      <c r="E32" s="223">
        <v>36.115000000000002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128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47" t="s">
        <v>154</v>
      </c>
      <c r="D33" s="222"/>
      <c r="E33" s="223">
        <v>18.395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128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47" t="s">
        <v>155</v>
      </c>
      <c r="D34" s="222"/>
      <c r="E34" s="223">
        <v>1.0149999999999999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128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47" t="s">
        <v>156</v>
      </c>
      <c r="D35" s="222"/>
      <c r="E35" s="223">
        <v>35.924999999999997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128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33">
        <v>5</v>
      </c>
      <c r="B36" s="234" t="s">
        <v>157</v>
      </c>
      <c r="C36" s="245" t="s">
        <v>158</v>
      </c>
      <c r="D36" s="235" t="s">
        <v>142</v>
      </c>
      <c r="E36" s="236">
        <v>98.548000000000002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38" t="s">
        <v>143</v>
      </c>
      <c r="S36" s="238" t="s">
        <v>121</v>
      </c>
      <c r="T36" s="239" t="s">
        <v>122</v>
      </c>
      <c r="U36" s="221">
        <v>1.0999999999999999E-2</v>
      </c>
      <c r="V36" s="221">
        <f>ROUND(E36*U36,2)</f>
        <v>1.08</v>
      </c>
      <c r="W36" s="221"/>
      <c r="X36" s="221" t="s">
        <v>123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124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46" t="s">
        <v>159</v>
      </c>
      <c r="D37" s="240"/>
      <c r="E37" s="240"/>
      <c r="F37" s="240"/>
      <c r="G37" s="240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126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47" t="s">
        <v>160</v>
      </c>
      <c r="D38" s="222"/>
      <c r="E38" s="223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128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47" t="s">
        <v>161</v>
      </c>
      <c r="D39" s="222"/>
      <c r="E39" s="223">
        <v>259.28050000000002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128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47" t="s">
        <v>162</v>
      </c>
      <c r="D40" s="222"/>
      <c r="E40" s="223">
        <v>-160.73249999999999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128</v>
      </c>
      <c r="AH40" s="212">
        <v>5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33">
        <v>6</v>
      </c>
      <c r="B41" s="234" t="s">
        <v>163</v>
      </c>
      <c r="C41" s="245" t="s">
        <v>164</v>
      </c>
      <c r="D41" s="235" t="s">
        <v>142</v>
      </c>
      <c r="E41" s="236">
        <v>4.8499999999999996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38" t="s">
        <v>143</v>
      </c>
      <c r="S41" s="238" t="s">
        <v>121</v>
      </c>
      <c r="T41" s="239" t="s">
        <v>122</v>
      </c>
      <c r="U41" s="221">
        <v>0.66800000000000004</v>
      </c>
      <c r="V41" s="221">
        <f>ROUND(E41*U41,2)</f>
        <v>3.24</v>
      </c>
      <c r="W41" s="221"/>
      <c r="X41" s="221" t="s">
        <v>123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124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46" t="s">
        <v>165</v>
      </c>
      <c r="D42" s="240"/>
      <c r="E42" s="240"/>
      <c r="F42" s="240"/>
      <c r="G42" s="240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126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47" t="s">
        <v>166</v>
      </c>
      <c r="D43" s="222"/>
      <c r="E43" s="223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128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47" t="s">
        <v>167</v>
      </c>
      <c r="D44" s="222"/>
      <c r="E44" s="223">
        <v>2.85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128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47" t="s">
        <v>168</v>
      </c>
      <c r="D45" s="222"/>
      <c r="E45" s="223">
        <v>2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128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33">
        <v>7</v>
      </c>
      <c r="B46" s="234" t="s">
        <v>169</v>
      </c>
      <c r="C46" s="245" t="s">
        <v>170</v>
      </c>
      <c r="D46" s="235" t="s">
        <v>142</v>
      </c>
      <c r="E46" s="236">
        <v>14.55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38" t="s">
        <v>143</v>
      </c>
      <c r="S46" s="238" t="s">
        <v>121</v>
      </c>
      <c r="T46" s="239" t="s">
        <v>122</v>
      </c>
      <c r="U46" s="221">
        <v>0.59099999999999997</v>
      </c>
      <c r="V46" s="221">
        <f>ROUND(E46*U46,2)</f>
        <v>8.6</v>
      </c>
      <c r="W46" s="221"/>
      <c r="X46" s="221" t="s">
        <v>123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124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46" t="s">
        <v>165</v>
      </c>
      <c r="D47" s="240"/>
      <c r="E47" s="240"/>
      <c r="F47" s="240"/>
      <c r="G47" s="240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126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47" t="s">
        <v>171</v>
      </c>
      <c r="D48" s="222"/>
      <c r="E48" s="223">
        <v>4.8499999999999996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128</v>
      </c>
      <c r="AH48" s="212">
        <v>5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48" t="s">
        <v>172</v>
      </c>
      <c r="D49" s="224"/>
      <c r="E49" s="225">
        <v>9.6999999999999993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128</v>
      </c>
      <c r="AH49" s="212">
        <v>4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33">
        <v>8</v>
      </c>
      <c r="B50" s="234" t="s">
        <v>173</v>
      </c>
      <c r="C50" s="245" t="s">
        <v>174</v>
      </c>
      <c r="D50" s="235" t="s">
        <v>142</v>
      </c>
      <c r="E50" s="236">
        <v>98.548000000000002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21</v>
      </c>
      <c r="M50" s="238">
        <f>G50*(1+L50/100)</f>
        <v>0</v>
      </c>
      <c r="N50" s="238">
        <v>0</v>
      </c>
      <c r="O50" s="238">
        <f>ROUND(E50*N50,2)</f>
        <v>0</v>
      </c>
      <c r="P50" s="238">
        <v>0</v>
      </c>
      <c r="Q50" s="238">
        <f>ROUND(E50*P50,2)</f>
        <v>0</v>
      </c>
      <c r="R50" s="238" t="s">
        <v>143</v>
      </c>
      <c r="S50" s="238" t="s">
        <v>121</v>
      </c>
      <c r="T50" s="239" t="s">
        <v>122</v>
      </c>
      <c r="U50" s="221">
        <v>0.65200000000000002</v>
      </c>
      <c r="V50" s="221">
        <f>ROUND(E50*U50,2)</f>
        <v>64.25</v>
      </c>
      <c r="W50" s="221"/>
      <c r="X50" s="221" t="s">
        <v>123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124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47" t="s">
        <v>175</v>
      </c>
      <c r="D51" s="222"/>
      <c r="E51" s="223">
        <v>98.548000000000002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128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33">
        <v>9</v>
      </c>
      <c r="B52" s="234" t="s">
        <v>176</v>
      </c>
      <c r="C52" s="245" t="s">
        <v>177</v>
      </c>
      <c r="D52" s="235" t="s">
        <v>142</v>
      </c>
      <c r="E52" s="236">
        <v>259.28050000000002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0</v>
      </c>
      <c r="O52" s="238">
        <f>ROUND(E52*N52,2)</f>
        <v>0</v>
      </c>
      <c r="P52" s="238">
        <v>0</v>
      </c>
      <c r="Q52" s="238">
        <f>ROUND(E52*P52,2)</f>
        <v>0</v>
      </c>
      <c r="R52" s="238" t="s">
        <v>143</v>
      </c>
      <c r="S52" s="238" t="s">
        <v>121</v>
      </c>
      <c r="T52" s="239" t="s">
        <v>122</v>
      </c>
      <c r="U52" s="221">
        <v>1.1499999999999999</v>
      </c>
      <c r="V52" s="221">
        <f>ROUND(E52*U52,2)</f>
        <v>298.17</v>
      </c>
      <c r="W52" s="221"/>
      <c r="X52" s="221" t="s">
        <v>123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124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46" t="s">
        <v>178</v>
      </c>
      <c r="D53" s="240"/>
      <c r="E53" s="240"/>
      <c r="F53" s="240"/>
      <c r="G53" s="240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126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47" t="s">
        <v>179</v>
      </c>
      <c r="D54" s="222"/>
      <c r="E54" s="223">
        <v>3.18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128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47" t="s">
        <v>180</v>
      </c>
      <c r="D55" s="222"/>
      <c r="E55" s="223">
        <v>1.38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128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47" t="s">
        <v>181</v>
      </c>
      <c r="D56" s="222"/>
      <c r="E56" s="223">
        <v>1.6379999999999999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128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47" t="s">
        <v>182</v>
      </c>
      <c r="D57" s="222"/>
      <c r="E57" s="223">
        <v>2.04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128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47" t="s">
        <v>183</v>
      </c>
      <c r="D58" s="222"/>
      <c r="E58" s="223">
        <v>5.16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128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47" t="s">
        <v>184</v>
      </c>
      <c r="D59" s="222"/>
      <c r="E59" s="223">
        <v>3.36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128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47" t="s">
        <v>185</v>
      </c>
      <c r="D60" s="222"/>
      <c r="E60" s="223">
        <v>10.92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128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47" t="s">
        <v>186</v>
      </c>
      <c r="D61" s="222"/>
      <c r="E61" s="223">
        <v>2.4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128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47" t="s">
        <v>187</v>
      </c>
      <c r="D62" s="222"/>
      <c r="E62" s="223">
        <v>8.52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128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47" t="s">
        <v>188</v>
      </c>
      <c r="D63" s="222"/>
      <c r="E63" s="223">
        <v>64.8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128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47" t="s">
        <v>147</v>
      </c>
      <c r="D64" s="222"/>
      <c r="E64" s="223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128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47" t="s">
        <v>148</v>
      </c>
      <c r="D65" s="222"/>
      <c r="E65" s="223">
        <v>10.074999999999999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128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47" t="s">
        <v>149</v>
      </c>
      <c r="D66" s="222"/>
      <c r="E66" s="223">
        <v>19.55</v>
      </c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128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47" t="s">
        <v>150</v>
      </c>
      <c r="D67" s="222"/>
      <c r="E67" s="223">
        <v>16.6325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128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47" t="s">
        <v>151</v>
      </c>
      <c r="D68" s="222"/>
      <c r="E68" s="223">
        <v>8.81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128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47" t="s">
        <v>152</v>
      </c>
      <c r="D69" s="222"/>
      <c r="E69" s="223">
        <v>9.3650000000000002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128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47" t="s">
        <v>153</v>
      </c>
      <c r="D70" s="222"/>
      <c r="E70" s="223">
        <v>36.115000000000002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128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47" t="s">
        <v>154</v>
      </c>
      <c r="D71" s="222"/>
      <c r="E71" s="223">
        <v>18.395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128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47" t="s">
        <v>155</v>
      </c>
      <c r="D72" s="222"/>
      <c r="E72" s="223">
        <v>1.0149999999999999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128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47" t="s">
        <v>156</v>
      </c>
      <c r="D73" s="222"/>
      <c r="E73" s="223">
        <v>35.924999999999997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128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33">
        <v>10</v>
      </c>
      <c r="B74" s="234" t="s">
        <v>189</v>
      </c>
      <c r="C74" s="245" t="s">
        <v>190</v>
      </c>
      <c r="D74" s="235" t="s">
        <v>119</v>
      </c>
      <c r="E74" s="236">
        <v>80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21</v>
      </c>
      <c r="M74" s="238">
        <f>G74*(1+L74/100)</f>
        <v>0</v>
      </c>
      <c r="N74" s="238">
        <v>0</v>
      </c>
      <c r="O74" s="238">
        <f>ROUND(E74*N74,2)</f>
        <v>0</v>
      </c>
      <c r="P74" s="238">
        <v>0</v>
      </c>
      <c r="Q74" s="238">
        <f>ROUND(E74*P74,2)</f>
        <v>0</v>
      </c>
      <c r="R74" s="238" t="s">
        <v>191</v>
      </c>
      <c r="S74" s="238" t="s">
        <v>121</v>
      </c>
      <c r="T74" s="239" t="s">
        <v>122</v>
      </c>
      <c r="U74" s="221">
        <v>0.29099999999999998</v>
      </c>
      <c r="V74" s="221">
        <f>ROUND(E74*U74,2)</f>
        <v>23.28</v>
      </c>
      <c r="W74" s="221"/>
      <c r="X74" s="221" t="s">
        <v>123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124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46" t="s">
        <v>192</v>
      </c>
      <c r="D75" s="240"/>
      <c r="E75" s="240"/>
      <c r="F75" s="240"/>
      <c r="G75" s="240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126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47" t="s">
        <v>193</v>
      </c>
      <c r="D76" s="222"/>
      <c r="E76" s="223">
        <v>80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128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33">
        <v>11</v>
      </c>
      <c r="B77" s="234" t="s">
        <v>194</v>
      </c>
      <c r="C77" s="245" t="s">
        <v>195</v>
      </c>
      <c r="D77" s="235" t="s">
        <v>142</v>
      </c>
      <c r="E77" s="236">
        <v>2.2852800000000002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8">
        <v>0</v>
      </c>
      <c r="O77" s="238">
        <f>ROUND(E77*N77,2)</f>
        <v>0</v>
      </c>
      <c r="P77" s="238">
        <v>2.1</v>
      </c>
      <c r="Q77" s="238">
        <f>ROUND(E77*P77,2)</f>
        <v>4.8</v>
      </c>
      <c r="R77" s="238"/>
      <c r="S77" s="238" t="s">
        <v>121</v>
      </c>
      <c r="T77" s="239" t="s">
        <v>122</v>
      </c>
      <c r="U77" s="221">
        <v>9.6</v>
      </c>
      <c r="V77" s="221">
        <f>ROUND(E77*U77,2)</f>
        <v>21.94</v>
      </c>
      <c r="W77" s="221"/>
      <c r="X77" s="221" t="s">
        <v>123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124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19"/>
      <c r="B78" s="220"/>
      <c r="C78" s="249" t="s">
        <v>196</v>
      </c>
      <c r="D78" s="242"/>
      <c r="E78" s="242"/>
      <c r="F78" s="242"/>
      <c r="G78" s="242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197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41" t="str">
        <f>C78</f>
        <v>rozrušení betonu, odstranění kovových částí, přemístění materiálu, jeho složení a rozhrnutí, zához jámy včetně pěchování a úprava konečné vrstvy</v>
      </c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47" t="s">
        <v>198</v>
      </c>
      <c r="D79" s="222"/>
      <c r="E79" s="223">
        <v>2.2852800000000002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128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3">
        <v>12</v>
      </c>
      <c r="B80" s="234" t="s">
        <v>199</v>
      </c>
      <c r="C80" s="245" t="s">
        <v>200</v>
      </c>
      <c r="D80" s="235" t="s">
        <v>119</v>
      </c>
      <c r="E80" s="236">
        <v>406.73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8">
        <v>2.0000000000000002E-5</v>
      </c>
      <c r="O80" s="238">
        <f>ROUND(E80*N80,2)</f>
        <v>0.01</v>
      </c>
      <c r="P80" s="238">
        <v>0</v>
      </c>
      <c r="Q80" s="238">
        <f>ROUND(E80*P80,2)</f>
        <v>0</v>
      </c>
      <c r="R80" s="238"/>
      <c r="S80" s="238" t="s">
        <v>121</v>
      </c>
      <c r="T80" s="239" t="s">
        <v>122</v>
      </c>
      <c r="U80" s="221">
        <v>0.05</v>
      </c>
      <c r="V80" s="221">
        <f>ROUND(E80*U80,2)</f>
        <v>20.34</v>
      </c>
      <c r="W80" s="221"/>
      <c r="X80" s="221" t="s">
        <v>123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124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47" t="s">
        <v>201</v>
      </c>
      <c r="D81" s="222"/>
      <c r="E81" s="223">
        <v>107.99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128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47" t="s">
        <v>202</v>
      </c>
      <c r="D82" s="222"/>
      <c r="E82" s="223">
        <v>71.900000000000006</v>
      </c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128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47" t="s">
        <v>203</v>
      </c>
      <c r="D83" s="222"/>
      <c r="E83" s="223">
        <v>102.05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128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47" t="s">
        <v>204</v>
      </c>
      <c r="D84" s="222"/>
      <c r="E84" s="223">
        <v>67.09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128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47" t="s">
        <v>205</v>
      </c>
      <c r="D85" s="222"/>
      <c r="E85" s="223">
        <v>57.7</v>
      </c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128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33">
        <v>13</v>
      </c>
      <c r="B86" s="234" t="s">
        <v>206</v>
      </c>
      <c r="C86" s="245" t="s">
        <v>207</v>
      </c>
      <c r="D86" s="235" t="s">
        <v>208</v>
      </c>
      <c r="E86" s="236">
        <v>147.822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8">
        <v>1</v>
      </c>
      <c r="O86" s="238">
        <f>ROUND(E86*N86,2)</f>
        <v>147.82</v>
      </c>
      <c r="P86" s="238">
        <v>0</v>
      </c>
      <c r="Q86" s="238">
        <f>ROUND(E86*P86,2)</f>
        <v>0</v>
      </c>
      <c r="R86" s="238" t="s">
        <v>209</v>
      </c>
      <c r="S86" s="238" t="s">
        <v>121</v>
      </c>
      <c r="T86" s="239" t="s">
        <v>122</v>
      </c>
      <c r="U86" s="221">
        <v>0</v>
      </c>
      <c r="V86" s="221">
        <f>ROUND(E86*U86,2)</f>
        <v>0</v>
      </c>
      <c r="W86" s="221"/>
      <c r="X86" s="221" t="s">
        <v>210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211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47" t="s">
        <v>175</v>
      </c>
      <c r="D87" s="222"/>
      <c r="E87" s="223">
        <v>98.548000000000002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128</v>
      </c>
      <c r="AH87" s="212">
        <v>5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48" t="s">
        <v>212</v>
      </c>
      <c r="D88" s="224"/>
      <c r="E88" s="225">
        <v>49.274000000000001</v>
      </c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2"/>
      <c r="Z88" s="212"/>
      <c r="AA88" s="212"/>
      <c r="AB88" s="212"/>
      <c r="AC88" s="212"/>
      <c r="AD88" s="212"/>
      <c r="AE88" s="212"/>
      <c r="AF88" s="212"/>
      <c r="AG88" s="212" t="s">
        <v>128</v>
      </c>
      <c r="AH88" s="212">
        <v>4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x14ac:dyDescent="0.2">
      <c r="A89" s="227" t="s">
        <v>115</v>
      </c>
      <c r="B89" s="228" t="s">
        <v>65</v>
      </c>
      <c r="C89" s="244" t="s">
        <v>66</v>
      </c>
      <c r="D89" s="229"/>
      <c r="E89" s="230"/>
      <c r="F89" s="231"/>
      <c r="G89" s="231">
        <f>SUMIF(AG90:AG97,"&lt;&gt;NOR",G90:G97)</f>
        <v>0</v>
      </c>
      <c r="H89" s="231"/>
      <c r="I89" s="231">
        <f>SUM(I90:I97)</f>
        <v>0</v>
      </c>
      <c r="J89" s="231"/>
      <c r="K89" s="231">
        <f>SUM(K90:K97)</f>
        <v>0</v>
      </c>
      <c r="L89" s="231"/>
      <c r="M89" s="231">
        <f>SUM(M90:M97)</f>
        <v>0</v>
      </c>
      <c r="N89" s="231"/>
      <c r="O89" s="231">
        <f>SUM(O90:O97)</f>
        <v>34.659999999999997</v>
      </c>
      <c r="P89" s="231"/>
      <c r="Q89" s="231">
        <f>SUM(Q90:Q97)</f>
        <v>0</v>
      </c>
      <c r="R89" s="231"/>
      <c r="S89" s="231"/>
      <c r="T89" s="232"/>
      <c r="U89" s="226"/>
      <c r="V89" s="226">
        <f>SUM(V90:V97)</f>
        <v>311.5</v>
      </c>
      <c r="W89" s="226"/>
      <c r="X89" s="226"/>
      <c r="AG89" t="s">
        <v>116</v>
      </c>
    </row>
    <row r="90" spans="1:60" ht="33.75" outlineLevel="1" x14ac:dyDescent="0.2">
      <c r="A90" s="233">
        <v>14</v>
      </c>
      <c r="B90" s="234" t="s">
        <v>213</v>
      </c>
      <c r="C90" s="245" t="s">
        <v>214</v>
      </c>
      <c r="D90" s="235" t="s">
        <v>215</v>
      </c>
      <c r="E90" s="236">
        <v>147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21</v>
      </c>
      <c r="M90" s="238">
        <f>G90*(1+L90/100)</f>
        <v>0</v>
      </c>
      <c r="N90" s="238">
        <v>8.6929999999999993E-2</v>
      </c>
      <c r="O90" s="238">
        <f>ROUND(E90*N90,2)</f>
        <v>12.78</v>
      </c>
      <c r="P90" s="238">
        <v>0</v>
      </c>
      <c r="Q90" s="238">
        <f>ROUND(E90*P90,2)</f>
        <v>0</v>
      </c>
      <c r="R90" s="238" t="s">
        <v>216</v>
      </c>
      <c r="S90" s="238" t="s">
        <v>217</v>
      </c>
      <c r="T90" s="239" t="s">
        <v>122</v>
      </c>
      <c r="U90" s="221">
        <v>1.5</v>
      </c>
      <c r="V90" s="221">
        <f>ROUND(E90*U90,2)</f>
        <v>220.5</v>
      </c>
      <c r="W90" s="221"/>
      <c r="X90" s="221" t="s">
        <v>123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124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49" t="s">
        <v>218</v>
      </c>
      <c r="D91" s="242"/>
      <c r="E91" s="242"/>
      <c r="F91" s="242"/>
      <c r="G91" s="242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197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47" t="s">
        <v>219</v>
      </c>
      <c r="D92" s="222"/>
      <c r="E92" s="223">
        <v>44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128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47" t="s">
        <v>220</v>
      </c>
      <c r="D93" s="222"/>
      <c r="E93" s="223">
        <v>103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128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33">
        <v>15</v>
      </c>
      <c r="B94" s="234" t="s">
        <v>221</v>
      </c>
      <c r="C94" s="245" t="s">
        <v>222</v>
      </c>
      <c r="D94" s="235" t="s">
        <v>223</v>
      </c>
      <c r="E94" s="236">
        <v>175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8">
        <v>0.125</v>
      </c>
      <c r="O94" s="238">
        <f>ROUND(E94*N94,2)</f>
        <v>21.88</v>
      </c>
      <c r="P94" s="238">
        <v>0</v>
      </c>
      <c r="Q94" s="238">
        <f>ROUND(E94*P94,2)</f>
        <v>0</v>
      </c>
      <c r="R94" s="238" t="s">
        <v>216</v>
      </c>
      <c r="S94" s="238" t="s">
        <v>217</v>
      </c>
      <c r="T94" s="239" t="s">
        <v>122</v>
      </c>
      <c r="U94" s="221">
        <v>0.52</v>
      </c>
      <c r="V94" s="221">
        <f>ROUND(E94*U94,2)</f>
        <v>91</v>
      </c>
      <c r="W94" s="221"/>
      <c r="X94" s="221" t="s">
        <v>123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124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46" t="s">
        <v>224</v>
      </c>
      <c r="D95" s="240"/>
      <c r="E95" s="240"/>
      <c r="F95" s="240"/>
      <c r="G95" s="240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126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47" t="s">
        <v>225</v>
      </c>
      <c r="D96" s="222"/>
      <c r="E96" s="223">
        <v>57</v>
      </c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128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47" t="s">
        <v>226</v>
      </c>
      <c r="D97" s="222"/>
      <c r="E97" s="223">
        <v>118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128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27" t="s">
        <v>115</v>
      </c>
      <c r="B98" s="228" t="s">
        <v>67</v>
      </c>
      <c r="C98" s="244" t="s">
        <v>68</v>
      </c>
      <c r="D98" s="229"/>
      <c r="E98" s="230"/>
      <c r="F98" s="231"/>
      <c r="G98" s="231">
        <f>SUMIF(AG99:AG130,"&lt;&gt;NOR",G99:G130)</f>
        <v>0</v>
      </c>
      <c r="H98" s="231"/>
      <c r="I98" s="231">
        <f>SUM(I99:I130)</f>
        <v>0</v>
      </c>
      <c r="J98" s="231"/>
      <c r="K98" s="231">
        <f>SUM(K99:K130)</f>
        <v>0</v>
      </c>
      <c r="L98" s="231"/>
      <c r="M98" s="231">
        <f>SUM(M99:M130)</f>
        <v>0</v>
      </c>
      <c r="N98" s="231"/>
      <c r="O98" s="231">
        <f>SUM(O99:O130)</f>
        <v>3.34</v>
      </c>
      <c r="P98" s="231"/>
      <c r="Q98" s="231">
        <f>SUM(Q99:Q130)</f>
        <v>0</v>
      </c>
      <c r="R98" s="231"/>
      <c r="S98" s="231"/>
      <c r="T98" s="232"/>
      <c r="U98" s="226"/>
      <c r="V98" s="226">
        <f>SUM(V99:V130)</f>
        <v>49.08</v>
      </c>
      <c r="W98" s="226"/>
      <c r="X98" s="226"/>
      <c r="AG98" t="s">
        <v>116</v>
      </c>
    </row>
    <row r="99" spans="1:60" outlineLevel="1" x14ac:dyDescent="0.2">
      <c r="A99" s="233">
        <v>16</v>
      </c>
      <c r="B99" s="234" t="s">
        <v>227</v>
      </c>
      <c r="C99" s="245" t="s">
        <v>228</v>
      </c>
      <c r="D99" s="235" t="s">
        <v>142</v>
      </c>
      <c r="E99" s="236">
        <v>0.50249999999999995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21</v>
      </c>
      <c r="M99" s="238">
        <f>G99*(1+L99/100)</f>
        <v>0</v>
      </c>
      <c r="N99" s="238">
        <v>2.5251100000000002</v>
      </c>
      <c r="O99" s="238">
        <f>ROUND(E99*N99,2)</f>
        <v>1.27</v>
      </c>
      <c r="P99" s="238">
        <v>0</v>
      </c>
      <c r="Q99" s="238">
        <f>ROUND(E99*P99,2)</f>
        <v>0</v>
      </c>
      <c r="R99" s="238" t="s">
        <v>229</v>
      </c>
      <c r="S99" s="238" t="s">
        <v>121</v>
      </c>
      <c r="T99" s="239" t="s">
        <v>122</v>
      </c>
      <c r="U99" s="221">
        <v>1.448</v>
      </c>
      <c r="V99" s="221">
        <f>ROUND(E99*U99,2)</f>
        <v>0.73</v>
      </c>
      <c r="W99" s="221"/>
      <c r="X99" s="221" t="s">
        <v>123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124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47" t="s">
        <v>230</v>
      </c>
      <c r="D100" s="222"/>
      <c r="E100" s="223"/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128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47" t="s">
        <v>231</v>
      </c>
      <c r="D101" s="222"/>
      <c r="E101" s="223">
        <v>2.3E-2</v>
      </c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128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47" t="s">
        <v>232</v>
      </c>
      <c r="D102" s="222"/>
      <c r="E102" s="223">
        <v>2.5000000000000001E-2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128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47" t="s">
        <v>233</v>
      </c>
      <c r="D103" s="222"/>
      <c r="E103" s="223">
        <v>2.3E-2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128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47" t="s">
        <v>234</v>
      </c>
      <c r="D104" s="222"/>
      <c r="E104" s="223">
        <v>2.75E-2</v>
      </c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128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47" t="s">
        <v>235</v>
      </c>
      <c r="D105" s="222"/>
      <c r="E105" s="223">
        <v>0.17499999999999999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128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47" t="s">
        <v>236</v>
      </c>
      <c r="D106" s="222"/>
      <c r="E106" s="223">
        <v>0.18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128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47" t="s">
        <v>237</v>
      </c>
      <c r="D107" s="222"/>
      <c r="E107" s="223">
        <v>2.35E-2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128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47" t="s">
        <v>238</v>
      </c>
      <c r="D108" s="222"/>
      <c r="E108" s="223">
        <v>2.5499999999999998E-2</v>
      </c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128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33">
        <v>17</v>
      </c>
      <c r="B109" s="234" t="s">
        <v>239</v>
      </c>
      <c r="C109" s="245" t="s">
        <v>240</v>
      </c>
      <c r="D109" s="235" t="s">
        <v>241</v>
      </c>
      <c r="E109" s="236">
        <v>38.979999999999997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38">
        <v>5.2420000000000001E-2</v>
      </c>
      <c r="O109" s="238">
        <f>ROUND(E109*N109,2)</f>
        <v>2.04</v>
      </c>
      <c r="P109" s="238">
        <v>0</v>
      </c>
      <c r="Q109" s="238">
        <f>ROUND(E109*P109,2)</f>
        <v>0</v>
      </c>
      <c r="R109" s="238" t="s">
        <v>229</v>
      </c>
      <c r="S109" s="238" t="s">
        <v>121</v>
      </c>
      <c r="T109" s="239" t="s">
        <v>122</v>
      </c>
      <c r="U109" s="221">
        <v>0.94</v>
      </c>
      <c r="V109" s="221">
        <f>ROUND(E109*U109,2)</f>
        <v>36.64</v>
      </c>
      <c r="W109" s="221"/>
      <c r="X109" s="221" t="s">
        <v>123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124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47" t="s">
        <v>242</v>
      </c>
      <c r="D110" s="222"/>
      <c r="E110" s="223"/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128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47" t="s">
        <v>243</v>
      </c>
      <c r="D111" s="222"/>
      <c r="E111" s="223">
        <v>3.72</v>
      </c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128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47" t="s">
        <v>244</v>
      </c>
      <c r="D112" s="222"/>
      <c r="E112" s="223">
        <v>2.04</v>
      </c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128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47" t="s">
        <v>245</v>
      </c>
      <c r="D113" s="222"/>
      <c r="E113" s="223">
        <v>14.02</v>
      </c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128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47" t="s">
        <v>246</v>
      </c>
      <c r="D114" s="222"/>
      <c r="E114" s="223">
        <v>1.94</v>
      </c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128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47" t="s">
        <v>247</v>
      </c>
      <c r="D115" s="222"/>
      <c r="E115" s="223">
        <v>13.44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128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47" t="s">
        <v>248</v>
      </c>
      <c r="D116" s="222"/>
      <c r="E116" s="223">
        <v>1.88</v>
      </c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128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47" t="s">
        <v>249</v>
      </c>
      <c r="D117" s="222"/>
      <c r="E117" s="223">
        <v>1.94</v>
      </c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128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33">
        <v>18</v>
      </c>
      <c r="B118" s="234" t="s">
        <v>250</v>
      </c>
      <c r="C118" s="245" t="s">
        <v>251</v>
      </c>
      <c r="D118" s="235" t="s">
        <v>241</v>
      </c>
      <c r="E118" s="236">
        <v>38.979999999999997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8">
        <v>0</v>
      </c>
      <c r="O118" s="238">
        <f>ROUND(E118*N118,2)</f>
        <v>0</v>
      </c>
      <c r="P118" s="238">
        <v>0</v>
      </c>
      <c r="Q118" s="238">
        <f>ROUND(E118*P118,2)</f>
        <v>0</v>
      </c>
      <c r="R118" s="238" t="s">
        <v>229</v>
      </c>
      <c r="S118" s="238" t="s">
        <v>121</v>
      </c>
      <c r="T118" s="239" t="s">
        <v>122</v>
      </c>
      <c r="U118" s="221">
        <v>0.28999999999999998</v>
      </c>
      <c r="V118" s="221">
        <f>ROUND(E118*U118,2)</f>
        <v>11.3</v>
      </c>
      <c r="W118" s="221"/>
      <c r="X118" s="221" t="s">
        <v>123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124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47" t="s">
        <v>252</v>
      </c>
      <c r="D119" s="222"/>
      <c r="E119" s="223">
        <v>38.979999999999997</v>
      </c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128</v>
      </c>
      <c r="AH119" s="212">
        <v>5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33">
        <v>19</v>
      </c>
      <c r="B120" s="234" t="s">
        <v>253</v>
      </c>
      <c r="C120" s="245" t="s">
        <v>254</v>
      </c>
      <c r="D120" s="235" t="s">
        <v>208</v>
      </c>
      <c r="E120" s="236">
        <v>2.6769999999999999E-2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8">
        <v>1.04664</v>
      </c>
      <c r="O120" s="238">
        <f>ROUND(E120*N120,2)</f>
        <v>0.03</v>
      </c>
      <c r="P120" s="238">
        <v>0</v>
      </c>
      <c r="Q120" s="238">
        <f>ROUND(E120*P120,2)</f>
        <v>0</v>
      </c>
      <c r="R120" s="238" t="s">
        <v>229</v>
      </c>
      <c r="S120" s="238" t="s">
        <v>121</v>
      </c>
      <c r="T120" s="239" t="s">
        <v>122</v>
      </c>
      <c r="U120" s="221">
        <v>15.231</v>
      </c>
      <c r="V120" s="221">
        <f>ROUND(E120*U120,2)</f>
        <v>0.41</v>
      </c>
      <c r="W120" s="221"/>
      <c r="X120" s="221" t="s">
        <v>123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124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46" t="s">
        <v>255</v>
      </c>
      <c r="D121" s="240"/>
      <c r="E121" s="240"/>
      <c r="F121" s="240"/>
      <c r="G121" s="240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126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47" t="s">
        <v>230</v>
      </c>
      <c r="D122" s="222"/>
      <c r="E122" s="223"/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128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47" t="s">
        <v>256</v>
      </c>
      <c r="D123" s="222"/>
      <c r="E123" s="223">
        <v>1.23E-3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128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47" t="s">
        <v>257</v>
      </c>
      <c r="D124" s="222"/>
      <c r="E124" s="223">
        <v>1.33E-3</v>
      </c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128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47" t="s">
        <v>258</v>
      </c>
      <c r="D125" s="222"/>
      <c r="E125" s="223">
        <v>1.23E-3</v>
      </c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128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47" t="s">
        <v>259</v>
      </c>
      <c r="D126" s="222"/>
      <c r="E126" s="223">
        <v>1.47E-3</v>
      </c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128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47" t="s">
        <v>260</v>
      </c>
      <c r="D127" s="222"/>
      <c r="E127" s="223">
        <v>9.3200000000000002E-3</v>
      </c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128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47" t="s">
        <v>261</v>
      </c>
      <c r="D128" s="222"/>
      <c r="E128" s="223">
        <v>9.5899999999999996E-3</v>
      </c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128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47" t="s">
        <v>262</v>
      </c>
      <c r="D129" s="222"/>
      <c r="E129" s="223">
        <v>1.25E-3</v>
      </c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128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47" t="s">
        <v>263</v>
      </c>
      <c r="D130" s="222"/>
      <c r="E130" s="223">
        <v>1.3600000000000001E-3</v>
      </c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128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x14ac:dyDescent="0.2">
      <c r="A131" s="227" t="s">
        <v>115</v>
      </c>
      <c r="B131" s="228" t="s">
        <v>69</v>
      </c>
      <c r="C131" s="244" t="s">
        <v>70</v>
      </c>
      <c r="D131" s="229"/>
      <c r="E131" s="230"/>
      <c r="F131" s="231"/>
      <c r="G131" s="231">
        <f>SUMIF(AG132:AG162,"&lt;&gt;NOR",G132:G162)</f>
        <v>0</v>
      </c>
      <c r="H131" s="231"/>
      <c r="I131" s="231">
        <f>SUM(I132:I162)</f>
        <v>0</v>
      </c>
      <c r="J131" s="231"/>
      <c r="K131" s="231">
        <f>SUM(K132:K162)</f>
        <v>0</v>
      </c>
      <c r="L131" s="231"/>
      <c r="M131" s="231">
        <f>SUM(M132:M162)</f>
        <v>0</v>
      </c>
      <c r="N131" s="231"/>
      <c r="O131" s="231">
        <f>SUM(O132:O162)</f>
        <v>36.069999999999993</v>
      </c>
      <c r="P131" s="231"/>
      <c r="Q131" s="231">
        <f>SUM(Q132:Q162)</f>
        <v>0</v>
      </c>
      <c r="R131" s="231"/>
      <c r="S131" s="231"/>
      <c r="T131" s="232"/>
      <c r="U131" s="226"/>
      <c r="V131" s="226">
        <f>SUM(V132:V162)</f>
        <v>48.03</v>
      </c>
      <c r="W131" s="226"/>
      <c r="X131" s="226"/>
      <c r="AG131" t="s">
        <v>116</v>
      </c>
    </row>
    <row r="132" spans="1:60" outlineLevel="1" x14ac:dyDescent="0.2">
      <c r="A132" s="233">
        <v>20</v>
      </c>
      <c r="B132" s="234" t="s">
        <v>264</v>
      </c>
      <c r="C132" s="245" t="s">
        <v>265</v>
      </c>
      <c r="D132" s="235" t="s">
        <v>119</v>
      </c>
      <c r="E132" s="236">
        <v>70.55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8">
        <v>0.18360000000000001</v>
      </c>
      <c r="O132" s="238">
        <f>ROUND(E132*N132,2)</f>
        <v>12.95</v>
      </c>
      <c r="P132" s="238">
        <v>0</v>
      </c>
      <c r="Q132" s="238">
        <f>ROUND(E132*P132,2)</f>
        <v>0</v>
      </c>
      <c r="R132" s="238" t="s">
        <v>120</v>
      </c>
      <c r="S132" s="238" t="s">
        <v>121</v>
      </c>
      <c r="T132" s="239" t="s">
        <v>122</v>
      </c>
      <c r="U132" s="221">
        <v>0.09</v>
      </c>
      <c r="V132" s="221">
        <f>ROUND(E132*U132,2)</f>
        <v>6.35</v>
      </c>
      <c r="W132" s="221"/>
      <c r="X132" s="221" t="s">
        <v>123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124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46" t="s">
        <v>266</v>
      </c>
      <c r="D133" s="240"/>
      <c r="E133" s="240"/>
      <c r="F133" s="240"/>
      <c r="G133" s="240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126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47" t="s">
        <v>127</v>
      </c>
      <c r="D134" s="222"/>
      <c r="E134" s="223"/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128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47" t="s">
        <v>129</v>
      </c>
      <c r="D135" s="222"/>
      <c r="E135" s="223">
        <v>7.8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128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47" t="s">
        <v>130</v>
      </c>
      <c r="D136" s="222"/>
      <c r="E136" s="223">
        <v>1.05</v>
      </c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128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47" t="s">
        <v>131</v>
      </c>
      <c r="D137" s="222"/>
      <c r="E137" s="223">
        <v>6.5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128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47" t="s">
        <v>132</v>
      </c>
      <c r="D138" s="222"/>
      <c r="E138" s="223">
        <v>2</v>
      </c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128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47" t="s">
        <v>133</v>
      </c>
      <c r="D139" s="222"/>
      <c r="E139" s="223">
        <v>3.3</v>
      </c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128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47" t="s">
        <v>134</v>
      </c>
      <c r="D140" s="222"/>
      <c r="E140" s="223">
        <v>49.9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128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33">
        <v>21</v>
      </c>
      <c r="B141" s="234" t="s">
        <v>267</v>
      </c>
      <c r="C141" s="245" t="s">
        <v>268</v>
      </c>
      <c r="D141" s="235" t="s">
        <v>119</v>
      </c>
      <c r="E141" s="236">
        <v>352.75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8">
        <v>2.0400000000000001E-2</v>
      </c>
      <c r="O141" s="238">
        <f>ROUND(E141*N141,2)</f>
        <v>7.2</v>
      </c>
      <c r="P141" s="238">
        <v>0</v>
      </c>
      <c r="Q141" s="238">
        <f>ROUND(E141*P141,2)</f>
        <v>0</v>
      </c>
      <c r="R141" s="238" t="s">
        <v>120</v>
      </c>
      <c r="S141" s="238" t="s">
        <v>121</v>
      </c>
      <c r="T141" s="239" t="s">
        <v>122</v>
      </c>
      <c r="U141" s="221">
        <v>6.0000000000000001E-3</v>
      </c>
      <c r="V141" s="221">
        <f>ROUND(E141*U141,2)</f>
        <v>2.12</v>
      </c>
      <c r="W141" s="221"/>
      <c r="X141" s="221" t="s">
        <v>123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124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46" t="s">
        <v>266</v>
      </c>
      <c r="D142" s="240"/>
      <c r="E142" s="240"/>
      <c r="F142" s="240"/>
      <c r="G142" s="240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126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47" t="s">
        <v>269</v>
      </c>
      <c r="D143" s="222"/>
      <c r="E143" s="223">
        <v>70.55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128</v>
      </c>
      <c r="AH143" s="212">
        <v>5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48" t="s">
        <v>270</v>
      </c>
      <c r="D144" s="224"/>
      <c r="E144" s="225">
        <v>282.2</v>
      </c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128</v>
      </c>
      <c r="AH144" s="212">
        <v>4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1" x14ac:dyDescent="0.2">
      <c r="A145" s="233">
        <v>22</v>
      </c>
      <c r="B145" s="234" t="s">
        <v>271</v>
      </c>
      <c r="C145" s="245" t="s">
        <v>272</v>
      </c>
      <c r="D145" s="235" t="s">
        <v>119</v>
      </c>
      <c r="E145" s="236">
        <v>17.55</v>
      </c>
      <c r="F145" s="237"/>
      <c r="G145" s="238">
        <f>ROUND(E145*F145,2)</f>
        <v>0</v>
      </c>
      <c r="H145" s="237"/>
      <c r="I145" s="238">
        <f>ROUND(E145*H145,2)</f>
        <v>0</v>
      </c>
      <c r="J145" s="237"/>
      <c r="K145" s="238">
        <f>ROUND(E145*J145,2)</f>
        <v>0</v>
      </c>
      <c r="L145" s="238">
        <v>21</v>
      </c>
      <c r="M145" s="238">
        <f>G145*(1+L145/100)</f>
        <v>0</v>
      </c>
      <c r="N145" s="238">
        <v>0.13188</v>
      </c>
      <c r="O145" s="238">
        <f>ROUND(E145*N145,2)</f>
        <v>2.31</v>
      </c>
      <c r="P145" s="238">
        <v>0</v>
      </c>
      <c r="Q145" s="238">
        <f>ROUND(E145*P145,2)</f>
        <v>0</v>
      </c>
      <c r="R145" s="238" t="s">
        <v>120</v>
      </c>
      <c r="S145" s="238" t="s">
        <v>121</v>
      </c>
      <c r="T145" s="239" t="s">
        <v>122</v>
      </c>
      <c r="U145" s="221">
        <v>4.9000000000000002E-2</v>
      </c>
      <c r="V145" s="221">
        <f>ROUND(E145*U145,2)</f>
        <v>0.86</v>
      </c>
      <c r="W145" s="221"/>
      <c r="X145" s="221" t="s">
        <v>123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124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46" t="s">
        <v>273</v>
      </c>
      <c r="D146" s="240"/>
      <c r="E146" s="240"/>
      <c r="F146" s="240"/>
      <c r="G146" s="240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126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47" t="s">
        <v>274</v>
      </c>
      <c r="D147" s="222"/>
      <c r="E147" s="223">
        <v>17.55</v>
      </c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128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33">
        <v>23</v>
      </c>
      <c r="B148" s="234" t="s">
        <v>275</v>
      </c>
      <c r="C148" s="245" t="s">
        <v>276</v>
      </c>
      <c r="D148" s="235" t="s">
        <v>119</v>
      </c>
      <c r="E148" s="236">
        <v>17.55</v>
      </c>
      <c r="F148" s="237"/>
      <c r="G148" s="238">
        <f>ROUND(E148*F148,2)</f>
        <v>0</v>
      </c>
      <c r="H148" s="237"/>
      <c r="I148" s="238">
        <f>ROUND(E148*H148,2)</f>
        <v>0</v>
      </c>
      <c r="J148" s="237"/>
      <c r="K148" s="238">
        <f>ROUND(E148*J148,2)</f>
        <v>0</v>
      </c>
      <c r="L148" s="238">
        <v>21</v>
      </c>
      <c r="M148" s="238">
        <f>G148*(1+L148/100)</f>
        <v>0</v>
      </c>
      <c r="N148" s="238">
        <v>0.38041999999999998</v>
      </c>
      <c r="O148" s="238">
        <f>ROUND(E148*N148,2)</f>
        <v>6.68</v>
      </c>
      <c r="P148" s="238">
        <v>0</v>
      </c>
      <c r="Q148" s="238">
        <f>ROUND(E148*P148,2)</f>
        <v>0</v>
      </c>
      <c r="R148" s="238" t="s">
        <v>120</v>
      </c>
      <c r="S148" s="238" t="s">
        <v>121</v>
      </c>
      <c r="T148" s="239" t="s">
        <v>122</v>
      </c>
      <c r="U148" s="221">
        <v>0.151</v>
      </c>
      <c r="V148" s="221">
        <f>ROUND(E148*U148,2)</f>
        <v>2.65</v>
      </c>
      <c r="W148" s="221"/>
      <c r="X148" s="221" t="s">
        <v>123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124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47" t="s">
        <v>274</v>
      </c>
      <c r="D149" s="222"/>
      <c r="E149" s="223">
        <v>17.55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128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33">
        <v>24</v>
      </c>
      <c r="B150" s="234" t="s">
        <v>277</v>
      </c>
      <c r="C150" s="245" t="s">
        <v>278</v>
      </c>
      <c r="D150" s="235" t="s">
        <v>119</v>
      </c>
      <c r="E150" s="236">
        <v>17.55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8">
        <v>9.7970000000000002E-2</v>
      </c>
      <c r="O150" s="238">
        <f>ROUND(E150*N150,2)</f>
        <v>1.72</v>
      </c>
      <c r="P150" s="238">
        <v>0</v>
      </c>
      <c r="Q150" s="238">
        <f>ROUND(E150*P150,2)</f>
        <v>0</v>
      </c>
      <c r="R150" s="238" t="s">
        <v>120</v>
      </c>
      <c r="S150" s="238" t="s">
        <v>121</v>
      </c>
      <c r="T150" s="239" t="s">
        <v>122</v>
      </c>
      <c r="U150" s="221">
        <v>0.23699999999999999</v>
      </c>
      <c r="V150" s="221">
        <f>ROUND(E150*U150,2)</f>
        <v>4.16</v>
      </c>
      <c r="W150" s="221"/>
      <c r="X150" s="221" t="s">
        <v>123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124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46" t="s">
        <v>279</v>
      </c>
      <c r="D151" s="240"/>
      <c r="E151" s="240"/>
      <c r="F151" s="240"/>
      <c r="G151" s="240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126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47" t="s">
        <v>274</v>
      </c>
      <c r="D152" s="222"/>
      <c r="E152" s="223">
        <v>17.55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128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3">
        <v>25</v>
      </c>
      <c r="B153" s="234" t="s">
        <v>280</v>
      </c>
      <c r="C153" s="245" t="s">
        <v>281</v>
      </c>
      <c r="D153" s="235" t="s">
        <v>119</v>
      </c>
      <c r="E153" s="236">
        <v>70.55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21</v>
      </c>
      <c r="M153" s="238">
        <f>G153*(1+L153/100)</f>
        <v>0</v>
      </c>
      <c r="N153" s="238">
        <v>7.3899999999999993E-2</v>
      </c>
      <c r="O153" s="238">
        <f>ROUND(E153*N153,2)</f>
        <v>5.21</v>
      </c>
      <c r="P153" s="238">
        <v>0</v>
      </c>
      <c r="Q153" s="238">
        <f>ROUND(E153*P153,2)</f>
        <v>0</v>
      </c>
      <c r="R153" s="238" t="s">
        <v>120</v>
      </c>
      <c r="S153" s="238" t="s">
        <v>121</v>
      </c>
      <c r="T153" s="239" t="s">
        <v>122</v>
      </c>
      <c r="U153" s="221">
        <v>0.45200000000000001</v>
      </c>
      <c r="V153" s="221">
        <f>ROUND(E153*U153,2)</f>
        <v>31.89</v>
      </c>
      <c r="W153" s="221"/>
      <c r="X153" s="221" t="s">
        <v>123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124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19"/>
      <c r="B154" s="220"/>
      <c r="C154" s="246" t="s">
        <v>282</v>
      </c>
      <c r="D154" s="240"/>
      <c r="E154" s="240"/>
      <c r="F154" s="240"/>
      <c r="G154" s="240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126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41" t="str">
        <f>C154</f>
        <v>s provedením lože z kameniva drceného, s vyplněním spár, s dvojitým hutněním a se smetením přebytečného materiálu na krajnici. S dodáním hmot pro lože a výplň spár.</v>
      </c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47" t="s">
        <v>283</v>
      </c>
      <c r="D155" s="222"/>
      <c r="E155" s="223"/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128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47" t="s">
        <v>127</v>
      </c>
      <c r="D156" s="222"/>
      <c r="E156" s="223"/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128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47" t="s">
        <v>129</v>
      </c>
      <c r="D157" s="222"/>
      <c r="E157" s="223">
        <v>7.8</v>
      </c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128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47" t="s">
        <v>130</v>
      </c>
      <c r="D158" s="222"/>
      <c r="E158" s="223">
        <v>1.05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128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47" t="s">
        <v>131</v>
      </c>
      <c r="D159" s="222"/>
      <c r="E159" s="223">
        <v>6.5</v>
      </c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128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47" t="s">
        <v>132</v>
      </c>
      <c r="D160" s="222"/>
      <c r="E160" s="223">
        <v>2</v>
      </c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128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47" t="s">
        <v>133</v>
      </c>
      <c r="D161" s="222"/>
      <c r="E161" s="223">
        <v>3.3</v>
      </c>
      <c r="F161" s="221"/>
      <c r="G161" s="221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128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47" t="s">
        <v>134</v>
      </c>
      <c r="D162" s="222"/>
      <c r="E162" s="223">
        <v>49.9</v>
      </c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128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x14ac:dyDescent="0.2">
      <c r="A163" s="227" t="s">
        <v>115</v>
      </c>
      <c r="B163" s="228" t="s">
        <v>71</v>
      </c>
      <c r="C163" s="244" t="s">
        <v>72</v>
      </c>
      <c r="D163" s="229"/>
      <c r="E163" s="230"/>
      <c r="F163" s="231"/>
      <c r="G163" s="231">
        <f>SUMIF(AG164:AG185,"&lt;&gt;NOR",G164:G185)</f>
        <v>0</v>
      </c>
      <c r="H163" s="231"/>
      <c r="I163" s="231">
        <f>SUM(I164:I185)</f>
        <v>0</v>
      </c>
      <c r="J163" s="231"/>
      <c r="K163" s="231">
        <f>SUM(K164:K185)</f>
        <v>0</v>
      </c>
      <c r="L163" s="231"/>
      <c r="M163" s="231">
        <f>SUM(M164:M185)</f>
        <v>0</v>
      </c>
      <c r="N163" s="231"/>
      <c r="O163" s="231">
        <f>SUM(O164:O185)</f>
        <v>4.4700000000000006</v>
      </c>
      <c r="P163" s="231"/>
      <c r="Q163" s="231">
        <f>SUM(Q164:Q185)</f>
        <v>0</v>
      </c>
      <c r="R163" s="231"/>
      <c r="S163" s="231"/>
      <c r="T163" s="232"/>
      <c r="U163" s="226"/>
      <c r="V163" s="226">
        <f>SUM(V164:V185)</f>
        <v>105.72</v>
      </c>
      <c r="W163" s="226"/>
      <c r="X163" s="226"/>
      <c r="AG163" t="s">
        <v>116</v>
      </c>
    </row>
    <row r="164" spans="1:60" ht="22.5" outlineLevel="1" x14ac:dyDescent="0.2">
      <c r="A164" s="233">
        <v>26</v>
      </c>
      <c r="B164" s="234" t="s">
        <v>284</v>
      </c>
      <c r="C164" s="245" t="s">
        <v>285</v>
      </c>
      <c r="D164" s="235" t="s">
        <v>119</v>
      </c>
      <c r="E164" s="236">
        <v>74.061999999999998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8">
        <v>5.7999999999999996E-3</v>
      </c>
      <c r="O164" s="238">
        <f>ROUND(E164*N164,2)</f>
        <v>0.43</v>
      </c>
      <c r="P164" s="238">
        <v>0</v>
      </c>
      <c r="Q164" s="238">
        <f>ROUND(E164*P164,2)</f>
        <v>0</v>
      </c>
      <c r="R164" s="238" t="s">
        <v>229</v>
      </c>
      <c r="S164" s="238" t="s">
        <v>121</v>
      </c>
      <c r="T164" s="239" t="s">
        <v>122</v>
      </c>
      <c r="U164" s="221">
        <v>0.36</v>
      </c>
      <c r="V164" s="221">
        <f>ROUND(E164*U164,2)</f>
        <v>26.66</v>
      </c>
      <c r="W164" s="221"/>
      <c r="X164" s="221" t="s">
        <v>123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124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46" t="s">
        <v>286</v>
      </c>
      <c r="D165" s="240"/>
      <c r="E165" s="240"/>
      <c r="F165" s="240"/>
      <c r="G165" s="240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126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47" t="s">
        <v>287</v>
      </c>
      <c r="D166" s="222"/>
      <c r="E166" s="223">
        <v>74.061999999999998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128</v>
      </c>
      <c r="AH166" s="212">
        <v>5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2.5" outlineLevel="1" x14ac:dyDescent="0.2">
      <c r="A167" s="233">
        <v>27</v>
      </c>
      <c r="B167" s="234" t="s">
        <v>288</v>
      </c>
      <c r="C167" s="245" t="s">
        <v>289</v>
      </c>
      <c r="D167" s="235" t="s">
        <v>119</v>
      </c>
      <c r="E167" s="236">
        <v>74.061999999999998</v>
      </c>
      <c r="F167" s="237"/>
      <c r="G167" s="238">
        <f>ROUND(E167*F167,2)</f>
        <v>0</v>
      </c>
      <c r="H167" s="237"/>
      <c r="I167" s="238">
        <f>ROUND(E167*H167,2)</f>
        <v>0</v>
      </c>
      <c r="J167" s="237"/>
      <c r="K167" s="238">
        <f>ROUND(E167*J167,2)</f>
        <v>0</v>
      </c>
      <c r="L167" s="238">
        <v>21</v>
      </c>
      <c r="M167" s="238">
        <f>G167*(1+L167/100)</f>
        <v>0</v>
      </c>
      <c r="N167" s="238">
        <v>2.9999999999999997E-4</v>
      </c>
      <c r="O167" s="238">
        <f>ROUND(E167*N167,2)</f>
        <v>0.02</v>
      </c>
      <c r="P167" s="238">
        <v>0</v>
      </c>
      <c r="Q167" s="238">
        <f>ROUND(E167*P167,2)</f>
        <v>0</v>
      </c>
      <c r="R167" s="238" t="s">
        <v>229</v>
      </c>
      <c r="S167" s="238" t="s">
        <v>121</v>
      </c>
      <c r="T167" s="239" t="s">
        <v>122</v>
      </c>
      <c r="U167" s="221">
        <v>7.0000000000000007E-2</v>
      </c>
      <c r="V167" s="221">
        <f>ROUND(E167*U167,2)</f>
        <v>5.18</v>
      </c>
      <c r="W167" s="221"/>
      <c r="X167" s="221" t="s">
        <v>123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124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46" t="s">
        <v>286</v>
      </c>
      <c r="D168" s="240"/>
      <c r="E168" s="240"/>
      <c r="F168" s="240"/>
      <c r="G168" s="240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126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47" t="s">
        <v>287</v>
      </c>
      <c r="D169" s="222"/>
      <c r="E169" s="223">
        <v>74.061999999999998</v>
      </c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128</v>
      </c>
      <c r="AH169" s="212">
        <v>5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33">
        <v>28</v>
      </c>
      <c r="B170" s="234" t="s">
        <v>290</v>
      </c>
      <c r="C170" s="245" t="s">
        <v>291</v>
      </c>
      <c r="D170" s="235" t="s">
        <v>119</v>
      </c>
      <c r="E170" s="236">
        <v>74.061999999999998</v>
      </c>
      <c r="F170" s="237"/>
      <c r="G170" s="238">
        <f>ROUND(E170*F170,2)</f>
        <v>0</v>
      </c>
      <c r="H170" s="237"/>
      <c r="I170" s="238">
        <f>ROUND(E170*H170,2)</f>
        <v>0</v>
      </c>
      <c r="J170" s="237"/>
      <c r="K170" s="238">
        <f>ROUND(E170*J170,2)</f>
        <v>0</v>
      </c>
      <c r="L170" s="238">
        <v>21</v>
      </c>
      <c r="M170" s="238">
        <f>G170*(1+L170/100)</f>
        <v>0</v>
      </c>
      <c r="N170" s="238">
        <v>4.9979999999999997E-2</v>
      </c>
      <c r="O170" s="238">
        <f>ROUND(E170*N170,2)</f>
        <v>3.7</v>
      </c>
      <c r="P170" s="238">
        <v>0</v>
      </c>
      <c r="Q170" s="238">
        <f>ROUND(E170*P170,2)</f>
        <v>0</v>
      </c>
      <c r="R170" s="238" t="s">
        <v>292</v>
      </c>
      <c r="S170" s="238" t="s">
        <v>121</v>
      </c>
      <c r="T170" s="239" t="s">
        <v>122</v>
      </c>
      <c r="U170" s="221">
        <v>0.51127999999999996</v>
      </c>
      <c r="V170" s="221">
        <f>ROUND(E170*U170,2)</f>
        <v>37.869999999999997</v>
      </c>
      <c r="W170" s="221"/>
      <c r="X170" s="221" t="s">
        <v>123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124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47" t="s">
        <v>293</v>
      </c>
      <c r="D171" s="222"/>
      <c r="E171" s="223">
        <v>74.061999999999998</v>
      </c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128</v>
      </c>
      <c r="AH171" s="212">
        <v>5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1" x14ac:dyDescent="0.2">
      <c r="A172" s="233">
        <v>29</v>
      </c>
      <c r="B172" s="234" t="s">
        <v>294</v>
      </c>
      <c r="C172" s="245" t="s">
        <v>295</v>
      </c>
      <c r="D172" s="235" t="s">
        <v>119</v>
      </c>
      <c r="E172" s="236">
        <v>74.061999999999998</v>
      </c>
      <c r="F172" s="237"/>
      <c r="G172" s="238">
        <f>ROUND(E172*F172,2)</f>
        <v>0</v>
      </c>
      <c r="H172" s="237"/>
      <c r="I172" s="238">
        <f>ROUND(E172*H172,2)</f>
        <v>0</v>
      </c>
      <c r="J172" s="237"/>
      <c r="K172" s="238">
        <f>ROUND(E172*J172,2)</f>
        <v>0</v>
      </c>
      <c r="L172" s="238">
        <v>21</v>
      </c>
      <c r="M172" s="238">
        <f>G172*(1+L172/100)</f>
        <v>0</v>
      </c>
      <c r="N172" s="238">
        <v>4.3800000000000002E-3</v>
      </c>
      <c r="O172" s="238">
        <f>ROUND(E172*N172,2)</f>
        <v>0.32</v>
      </c>
      <c r="P172" s="238">
        <v>0</v>
      </c>
      <c r="Q172" s="238">
        <f>ROUND(E172*P172,2)</f>
        <v>0</v>
      </c>
      <c r="R172" s="238" t="s">
        <v>229</v>
      </c>
      <c r="S172" s="238" t="s">
        <v>121</v>
      </c>
      <c r="T172" s="239" t="s">
        <v>122</v>
      </c>
      <c r="U172" s="221">
        <v>0.36199999999999999</v>
      </c>
      <c r="V172" s="221">
        <f>ROUND(E172*U172,2)</f>
        <v>26.81</v>
      </c>
      <c r="W172" s="221"/>
      <c r="X172" s="221" t="s">
        <v>123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124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47" t="s">
        <v>242</v>
      </c>
      <c r="D173" s="222"/>
      <c r="E173" s="223"/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128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47" t="s">
        <v>296</v>
      </c>
      <c r="D174" s="222"/>
      <c r="E174" s="223">
        <v>7.0679999999999996</v>
      </c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128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47" t="s">
        <v>297</v>
      </c>
      <c r="D175" s="222"/>
      <c r="E175" s="223">
        <v>3.8759999999999999</v>
      </c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128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47" t="s">
        <v>298</v>
      </c>
      <c r="D176" s="222"/>
      <c r="E176" s="223">
        <v>26.638000000000002</v>
      </c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128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47" t="s">
        <v>299</v>
      </c>
      <c r="D177" s="222"/>
      <c r="E177" s="223">
        <v>3.6859999999999999</v>
      </c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128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47" t="s">
        <v>300</v>
      </c>
      <c r="D178" s="222"/>
      <c r="E178" s="223">
        <v>25.536000000000001</v>
      </c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128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47" t="s">
        <v>301</v>
      </c>
      <c r="D179" s="222"/>
      <c r="E179" s="223">
        <v>3.5720000000000001</v>
      </c>
      <c r="F179" s="221"/>
      <c r="G179" s="221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128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47" t="s">
        <v>302</v>
      </c>
      <c r="D180" s="222"/>
      <c r="E180" s="223">
        <v>3.6859999999999999</v>
      </c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128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22.5" outlineLevel="1" x14ac:dyDescent="0.2">
      <c r="A181" s="233">
        <v>30</v>
      </c>
      <c r="B181" s="234" t="s">
        <v>303</v>
      </c>
      <c r="C181" s="245" t="s">
        <v>304</v>
      </c>
      <c r="D181" s="235" t="s">
        <v>241</v>
      </c>
      <c r="E181" s="236">
        <v>92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21</v>
      </c>
      <c r="M181" s="238">
        <f>G181*(1+L181/100)</f>
        <v>0</v>
      </c>
      <c r="N181" s="238">
        <v>0</v>
      </c>
      <c r="O181" s="238">
        <f>ROUND(E181*N181,2)</f>
        <v>0</v>
      </c>
      <c r="P181" s="238">
        <v>0</v>
      </c>
      <c r="Q181" s="238">
        <f>ROUND(E181*P181,2)</f>
        <v>0</v>
      </c>
      <c r="R181" s="238" t="s">
        <v>229</v>
      </c>
      <c r="S181" s="238" t="s">
        <v>121</v>
      </c>
      <c r="T181" s="239" t="s">
        <v>122</v>
      </c>
      <c r="U181" s="221">
        <v>0.1</v>
      </c>
      <c r="V181" s="221">
        <f>ROUND(E181*U181,2)</f>
        <v>9.1999999999999993</v>
      </c>
      <c r="W181" s="221"/>
      <c r="X181" s="221" t="s">
        <v>123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124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47" t="s">
        <v>305</v>
      </c>
      <c r="D182" s="222"/>
      <c r="E182" s="223">
        <v>92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128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33">
        <v>31</v>
      </c>
      <c r="B183" s="234" t="s">
        <v>306</v>
      </c>
      <c r="C183" s="245" t="s">
        <v>307</v>
      </c>
      <c r="D183" s="235" t="s">
        <v>241</v>
      </c>
      <c r="E183" s="236">
        <v>101.2</v>
      </c>
      <c r="F183" s="237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21</v>
      </c>
      <c r="M183" s="238">
        <f>G183*(1+L183/100)</f>
        <v>0</v>
      </c>
      <c r="N183" s="238">
        <v>1.0000000000000001E-5</v>
      </c>
      <c r="O183" s="238">
        <f>ROUND(E183*N183,2)</f>
        <v>0</v>
      </c>
      <c r="P183" s="238">
        <v>0</v>
      </c>
      <c r="Q183" s="238">
        <f>ROUND(E183*P183,2)</f>
        <v>0</v>
      </c>
      <c r="R183" s="238" t="s">
        <v>209</v>
      </c>
      <c r="S183" s="238" t="s">
        <v>121</v>
      </c>
      <c r="T183" s="239" t="s">
        <v>122</v>
      </c>
      <c r="U183" s="221">
        <v>0</v>
      </c>
      <c r="V183" s="221">
        <f>ROUND(E183*U183,2)</f>
        <v>0</v>
      </c>
      <c r="W183" s="221"/>
      <c r="X183" s="221" t="s">
        <v>210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211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47" t="s">
        <v>308</v>
      </c>
      <c r="D184" s="222"/>
      <c r="E184" s="223">
        <v>92</v>
      </c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128</v>
      </c>
      <c r="AH184" s="212">
        <v>5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48" t="s">
        <v>309</v>
      </c>
      <c r="D185" s="224"/>
      <c r="E185" s="225">
        <v>9.1999999999999993</v>
      </c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128</v>
      </c>
      <c r="AH185" s="212">
        <v>4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x14ac:dyDescent="0.2">
      <c r="A186" s="227" t="s">
        <v>115</v>
      </c>
      <c r="B186" s="228" t="s">
        <v>73</v>
      </c>
      <c r="C186" s="244" t="s">
        <v>74</v>
      </c>
      <c r="D186" s="229"/>
      <c r="E186" s="230"/>
      <c r="F186" s="231"/>
      <c r="G186" s="231">
        <f>SUMIF(AG187:AG192,"&lt;&gt;NOR",G187:G192)</f>
        <v>0</v>
      </c>
      <c r="H186" s="231"/>
      <c r="I186" s="231">
        <f>SUM(I187:I192)</f>
        <v>0</v>
      </c>
      <c r="J186" s="231"/>
      <c r="K186" s="231">
        <f>SUM(K187:K192)</f>
        <v>0</v>
      </c>
      <c r="L186" s="231"/>
      <c r="M186" s="231">
        <f>SUM(M187:M192)</f>
        <v>0</v>
      </c>
      <c r="N186" s="231"/>
      <c r="O186" s="231">
        <f>SUM(O187:O192)</f>
        <v>0</v>
      </c>
      <c r="P186" s="231"/>
      <c r="Q186" s="231">
        <f>SUM(Q187:Q192)</f>
        <v>0</v>
      </c>
      <c r="R186" s="231"/>
      <c r="S186" s="231"/>
      <c r="T186" s="232"/>
      <c r="U186" s="226"/>
      <c r="V186" s="226">
        <f>SUM(V187:V192)</f>
        <v>5.96</v>
      </c>
      <c r="W186" s="226"/>
      <c r="X186" s="226"/>
      <c r="AG186" t="s">
        <v>116</v>
      </c>
    </row>
    <row r="187" spans="1:60" outlineLevel="1" x14ac:dyDescent="0.2">
      <c r="A187" s="233">
        <v>32</v>
      </c>
      <c r="B187" s="234" t="s">
        <v>310</v>
      </c>
      <c r="C187" s="245" t="s">
        <v>311</v>
      </c>
      <c r="D187" s="235" t="s">
        <v>241</v>
      </c>
      <c r="E187" s="236">
        <v>36.1</v>
      </c>
      <c r="F187" s="237"/>
      <c r="G187" s="238">
        <f>ROUND(E187*F187,2)</f>
        <v>0</v>
      </c>
      <c r="H187" s="237"/>
      <c r="I187" s="238">
        <f>ROUND(E187*H187,2)</f>
        <v>0</v>
      </c>
      <c r="J187" s="237"/>
      <c r="K187" s="238">
        <f>ROUND(E187*J187,2)</f>
        <v>0</v>
      </c>
      <c r="L187" s="238">
        <v>21</v>
      </c>
      <c r="M187" s="238">
        <f>G187*(1+L187/100)</f>
        <v>0</v>
      </c>
      <c r="N187" s="238">
        <v>0</v>
      </c>
      <c r="O187" s="238">
        <f>ROUND(E187*N187,2)</f>
        <v>0</v>
      </c>
      <c r="P187" s="238">
        <v>0</v>
      </c>
      <c r="Q187" s="238">
        <f>ROUND(E187*P187,2)</f>
        <v>0</v>
      </c>
      <c r="R187" s="238" t="s">
        <v>120</v>
      </c>
      <c r="S187" s="238" t="s">
        <v>121</v>
      </c>
      <c r="T187" s="239" t="s">
        <v>122</v>
      </c>
      <c r="U187" s="221">
        <v>5.5E-2</v>
      </c>
      <c r="V187" s="221">
        <f>ROUND(E187*U187,2)</f>
        <v>1.99</v>
      </c>
      <c r="W187" s="221"/>
      <c r="X187" s="221" t="s">
        <v>123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124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46" t="s">
        <v>312</v>
      </c>
      <c r="D188" s="240"/>
      <c r="E188" s="240"/>
      <c r="F188" s="240"/>
      <c r="G188" s="240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126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47" t="s">
        <v>313</v>
      </c>
      <c r="D189" s="222"/>
      <c r="E189" s="223">
        <v>36.1</v>
      </c>
      <c r="F189" s="221"/>
      <c r="G189" s="22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128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33">
        <v>33</v>
      </c>
      <c r="B190" s="234" t="s">
        <v>314</v>
      </c>
      <c r="C190" s="245" t="s">
        <v>315</v>
      </c>
      <c r="D190" s="235" t="s">
        <v>241</v>
      </c>
      <c r="E190" s="236">
        <v>36.1</v>
      </c>
      <c r="F190" s="237"/>
      <c r="G190" s="238">
        <f>ROUND(E190*F190,2)</f>
        <v>0</v>
      </c>
      <c r="H190" s="237"/>
      <c r="I190" s="238">
        <f>ROUND(E190*H190,2)</f>
        <v>0</v>
      </c>
      <c r="J190" s="237"/>
      <c r="K190" s="238">
        <f>ROUND(E190*J190,2)</f>
        <v>0</v>
      </c>
      <c r="L190" s="238">
        <v>21</v>
      </c>
      <c r="M190" s="238">
        <f>G190*(1+L190/100)</f>
        <v>0</v>
      </c>
      <c r="N190" s="238">
        <v>0</v>
      </c>
      <c r="O190" s="238">
        <f>ROUND(E190*N190,2)</f>
        <v>0</v>
      </c>
      <c r="P190" s="238">
        <v>0</v>
      </c>
      <c r="Q190" s="238">
        <f>ROUND(E190*P190,2)</f>
        <v>0</v>
      </c>
      <c r="R190" s="238" t="s">
        <v>120</v>
      </c>
      <c r="S190" s="238" t="s">
        <v>121</v>
      </c>
      <c r="T190" s="239" t="s">
        <v>122</v>
      </c>
      <c r="U190" s="221">
        <v>0.11</v>
      </c>
      <c r="V190" s="221">
        <f>ROUND(E190*U190,2)</f>
        <v>3.97</v>
      </c>
      <c r="W190" s="221"/>
      <c r="X190" s="221" t="s">
        <v>123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124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46" t="s">
        <v>312</v>
      </c>
      <c r="D191" s="240"/>
      <c r="E191" s="240"/>
      <c r="F191" s="240"/>
      <c r="G191" s="240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126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47" t="s">
        <v>316</v>
      </c>
      <c r="D192" s="222"/>
      <c r="E192" s="223">
        <v>36.1</v>
      </c>
      <c r="F192" s="221"/>
      <c r="G192" s="22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128</v>
      </c>
      <c r="AH192" s="212">
        <v>5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x14ac:dyDescent="0.2">
      <c r="A193" s="227" t="s">
        <v>115</v>
      </c>
      <c r="B193" s="228" t="s">
        <v>75</v>
      </c>
      <c r="C193" s="244" t="s">
        <v>76</v>
      </c>
      <c r="D193" s="229"/>
      <c r="E193" s="230"/>
      <c r="F193" s="231"/>
      <c r="G193" s="231">
        <f>SUMIF(AG194:AG249,"&lt;&gt;NOR",G194:G249)</f>
        <v>0</v>
      </c>
      <c r="H193" s="231"/>
      <c r="I193" s="231">
        <f>SUM(I194:I249)</f>
        <v>0</v>
      </c>
      <c r="J193" s="231"/>
      <c r="K193" s="231">
        <f>SUM(K194:K249)</f>
        <v>0</v>
      </c>
      <c r="L193" s="231"/>
      <c r="M193" s="231">
        <f>SUM(M194:M249)</f>
        <v>0</v>
      </c>
      <c r="N193" s="231"/>
      <c r="O193" s="231">
        <f>SUM(O194:O249)</f>
        <v>7.0000000000000007E-2</v>
      </c>
      <c r="P193" s="231"/>
      <c r="Q193" s="231">
        <f>SUM(Q194:Q249)</f>
        <v>309.15999999999997</v>
      </c>
      <c r="R193" s="231"/>
      <c r="S193" s="231"/>
      <c r="T193" s="232"/>
      <c r="U193" s="226"/>
      <c r="V193" s="226">
        <f>SUM(V194:V249)</f>
        <v>1588.5099999999998</v>
      </c>
      <c r="W193" s="226"/>
      <c r="X193" s="226"/>
      <c r="AG193" t="s">
        <v>116</v>
      </c>
    </row>
    <row r="194" spans="1:60" outlineLevel="1" x14ac:dyDescent="0.2">
      <c r="A194" s="233">
        <v>34</v>
      </c>
      <c r="B194" s="234" t="s">
        <v>317</v>
      </c>
      <c r="C194" s="245" t="s">
        <v>318</v>
      </c>
      <c r="D194" s="235" t="s">
        <v>142</v>
      </c>
      <c r="E194" s="236">
        <v>103.398</v>
      </c>
      <c r="F194" s="237"/>
      <c r="G194" s="238">
        <f>ROUND(E194*F194,2)</f>
        <v>0</v>
      </c>
      <c r="H194" s="237"/>
      <c r="I194" s="238">
        <f>ROUND(E194*H194,2)</f>
        <v>0</v>
      </c>
      <c r="J194" s="237"/>
      <c r="K194" s="238">
        <f>ROUND(E194*J194,2)</f>
        <v>0</v>
      </c>
      <c r="L194" s="238">
        <v>21</v>
      </c>
      <c r="M194" s="238">
        <f>G194*(1+L194/100)</f>
        <v>0</v>
      </c>
      <c r="N194" s="238">
        <v>0</v>
      </c>
      <c r="O194" s="238">
        <f>ROUND(E194*N194,2)</f>
        <v>0</v>
      </c>
      <c r="P194" s="238">
        <v>2.4</v>
      </c>
      <c r="Q194" s="238">
        <f>ROUND(E194*P194,2)</f>
        <v>248.16</v>
      </c>
      <c r="R194" s="238" t="s">
        <v>319</v>
      </c>
      <c r="S194" s="238" t="s">
        <v>121</v>
      </c>
      <c r="T194" s="239" t="s">
        <v>122</v>
      </c>
      <c r="U194" s="221">
        <v>13.301</v>
      </c>
      <c r="V194" s="221">
        <f>ROUND(E194*U194,2)</f>
        <v>1375.3</v>
      </c>
      <c r="W194" s="221"/>
      <c r="X194" s="221" t="s">
        <v>123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124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46" t="s">
        <v>320</v>
      </c>
      <c r="D195" s="240"/>
      <c r="E195" s="240"/>
      <c r="F195" s="240"/>
      <c r="G195" s="240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126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47" t="s">
        <v>321</v>
      </c>
      <c r="D196" s="222"/>
      <c r="E196" s="223">
        <v>3.18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128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47" t="s">
        <v>180</v>
      </c>
      <c r="D197" s="222"/>
      <c r="E197" s="223">
        <v>1.38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128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47" t="s">
        <v>181</v>
      </c>
      <c r="D198" s="222"/>
      <c r="E198" s="223">
        <v>1.6379999999999999</v>
      </c>
      <c r="F198" s="221"/>
      <c r="G198" s="221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128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47" t="s">
        <v>182</v>
      </c>
      <c r="D199" s="222"/>
      <c r="E199" s="223">
        <v>2.04</v>
      </c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128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47" t="s">
        <v>183</v>
      </c>
      <c r="D200" s="222"/>
      <c r="E200" s="223">
        <v>5.16</v>
      </c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128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47" t="s">
        <v>184</v>
      </c>
      <c r="D201" s="222"/>
      <c r="E201" s="223">
        <v>3.36</v>
      </c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128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47" t="s">
        <v>185</v>
      </c>
      <c r="D202" s="222"/>
      <c r="E202" s="223">
        <v>10.92</v>
      </c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128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47" t="s">
        <v>186</v>
      </c>
      <c r="D203" s="222"/>
      <c r="E203" s="223">
        <v>2.4</v>
      </c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128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47" t="s">
        <v>187</v>
      </c>
      <c r="D204" s="222"/>
      <c r="E204" s="223">
        <v>8.52</v>
      </c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128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47" t="s">
        <v>188</v>
      </c>
      <c r="D205" s="222"/>
      <c r="E205" s="223">
        <v>64.8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128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22.5" outlineLevel="1" x14ac:dyDescent="0.2">
      <c r="A206" s="233">
        <v>35</v>
      </c>
      <c r="B206" s="234" t="s">
        <v>322</v>
      </c>
      <c r="C206" s="245" t="s">
        <v>323</v>
      </c>
      <c r="D206" s="235" t="s">
        <v>142</v>
      </c>
      <c r="E206" s="236">
        <v>1.353</v>
      </c>
      <c r="F206" s="237"/>
      <c r="G206" s="238">
        <f>ROUND(E206*F206,2)</f>
        <v>0</v>
      </c>
      <c r="H206" s="237"/>
      <c r="I206" s="238">
        <f>ROUND(E206*H206,2)</f>
        <v>0</v>
      </c>
      <c r="J206" s="237"/>
      <c r="K206" s="238">
        <f>ROUND(E206*J206,2)</f>
        <v>0</v>
      </c>
      <c r="L206" s="238">
        <v>21</v>
      </c>
      <c r="M206" s="238">
        <f>G206*(1+L206/100)</f>
        <v>0</v>
      </c>
      <c r="N206" s="238">
        <v>1.2800000000000001E-3</v>
      </c>
      <c r="O206" s="238">
        <f>ROUND(E206*N206,2)</f>
        <v>0</v>
      </c>
      <c r="P206" s="238">
        <v>1.8</v>
      </c>
      <c r="Q206" s="238">
        <f>ROUND(E206*P206,2)</f>
        <v>2.44</v>
      </c>
      <c r="R206" s="238" t="s">
        <v>319</v>
      </c>
      <c r="S206" s="238" t="s">
        <v>121</v>
      </c>
      <c r="T206" s="239" t="s">
        <v>122</v>
      </c>
      <c r="U206" s="221">
        <v>1.52</v>
      </c>
      <c r="V206" s="221">
        <f>ROUND(E206*U206,2)</f>
        <v>2.06</v>
      </c>
      <c r="W206" s="221"/>
      <c r="X206" s="221" t="s">
        <v>123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124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2.5" outlineLevel="1" x14ac:dyDescent="0.2">
      <c r="A207" s="219"/>
      <c r="B207" s="220"/>
      <c r="C207" s="246" t="s">
        <v>324</v>
      </c>
      <c r="D207" s="240"/>
      <c r="E207" s="240"/>
      <c r="F207" s="240"/>
      <c r="G207" s="240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126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41" t="str">
        <f>C207</f>
        <v>nebo vybourání otvorů průřezové plochy přes 4 m2 ve zdivu nadzákladovém, včetně pomocného lešení o výšce podlahy do 1900 mm a pro zatížení do 1,5 kPa  (150 kg/m2)</v>
      </c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47" t="s">
        <v>325</v>
      </c>
      <c r="D208" s="222"/>
      <c r="E208" s="223"/>
      <c r="F208" s="221"/>
      <c r="G208" s="221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128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47" t="s">
        <v>326</v>
      </c>
      <c r="D209" s="222"/>
      <c r="E209" s="223">
        <v>0.68</v>
      </c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128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47" t="s">
        <v>327</v>
      </c>
      <c r="D210" s="222"/>
      <c r="E210" s="223">
        <v>8.7999999999999995E-2</v>
      </c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128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47" t="s">
        <v>328</v>
      </c>
      <c r="D211" s="222"/>
      <c r="E211" s="223">
        <v>0.45900000000000002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128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47" t="s">
        <v>329</v>
      </c>
      <c r="D212" s="222"/>
      <c r="E212" s="223">
        <v>0.126</v>
      </c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128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ht="22.5" outlineLevel="1" x14ac:dyDescent="0.2">
      <c r="A213" s="233">
        <v>36</v>
      </c>
      <c r="B213" s="234" t="s">
        <v>330</v>
      </c>
      <c r="C213" s="245" t="s">
        <v>331</v>
      </c>
      <c r="D213" s="235" t="s">
        <v>142</v>
      </c>
      <c r="E213" s="236">
        <v>3.4076499999999998</v>
      </c>
      <c r="F213" s="237"/>
      <c r="G213" s="238">
        <f>ROUND(E213*F213,2)</f>
        <v>0</v>
      </c>
      <c r="H213" s="237"/>
      <c r="I213" s="238">
        <f>ROUND(E213*H213,2)</f>
        <v>0</v>
      </c>
      <c r="J213" s="237"/>
      <c r="K213" s="238">
        <f>ROUND(E213*J213,2)</f>
        <v>0</v>
      </c>
      <c r="L213" s="238">
        <v>21</v>
      </c>
      <c r="M213" s="238">
        <f>G213*(1+L213/100)</f>
        <v>0</v>
      </c>
      <c r="N213" s="238">
        <v>1.2489999999999999E-2</v>
      </c>
      <c r="O213" s="238">
        <f>ROUND(E213*N213,2)</f>
        <v>0.04</v>
      </c>
      <c r="P213" s="238">
        <v>1.8</v>
      </c>
      <c r="Q213" s="238">
        <f>ROUND(E213*P213,2)</f>
        <v>6.13</v>
      </c>
      <c r="R213" s="238" t="s">
        <v>319</v>
      </c>
      <c r="S213" s="238" t="s">
        <v>121</v>
      </c>
      <c r="T213" s="239" t="s">
        <v>122</v>
      </c>
      <c r="U213" s="221">
        <v>3.3149999999999999</v>
      </c>
      <c r="V213" s="221">
        <f>ROUND(E213*U213,2)</f>
        <v>11.3</v>
      </c>
      <c r="W213" s="221"/>
      <c r="X213" s="221" t="s">
        <v>123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124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1" x14ac:dyDescent="0.2">
      <c r="A214" s="219"/>
      <c r="B214" s="220"/>
      <c r="C214" s="246" t="s">
        <v>324</v>
      </c>
      <c r="D214" s="240"/>
      <c r="E214" s="240"/>
      <c r="F214" s="240"/>
      <c r="G214" s="240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126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41" t="str">
        <f>C214</f>
        <v>nebo vybourání otvorů průřezové plochy přes 4 m2 ve zdivu nadzákladovém, včetně pomocného lešení o výšce podlahy do 1900 mm a pro zatížení do 1,5 kPa  (150 kg/m2)</v>
      </c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47" t="s">
        <v>332</v>
      </c>
      <c r="D215" s="222"/>
      <c r="E215" s="223">
        <v>0.60499999999999998</v>
      </c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128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47" t="s">
        <v>333</v>
      </c>
      <c r="D216" s="222"/>
      <c r="E216" s="223">
        <v>0.57189999999999996</v>
      </c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128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47" t="s">
        <v>334</v>
      </c>
      <c r="D217" s="222"/>
      <c r="E217" s="223">
        <v>0.67925000000000002</v>
      </c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128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47" t="s">
        <v>335</v>
      </c>
      <c r="D218" s="222"/>
      <c r="E218" s="223">
        <v>0.216</v>
      </c>
      <c r="F218" s="221"/>
      <c r="G218" s="221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128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47" t="s">
        <v>336</v>
      </c>
      <c r="D219" s="222"/>
      <c r="E219" s="223">
        <v>0.96799999999999997</v>
      </c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128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47" t="s">
        <v>337</v>
      </c>
      <c r="D220" s="222"/>
      <c r="E220" s="223">
        <v>0.17150000000000001</v>
      </c>
      <c r="F220" s="221"/>
      <c r="G220" s="221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128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47" t="s">
        <v>338</v>
      </c>
      <c r="D221" s="222"/>
      <c r="E221" s="223">
        <v>0.19600000000000001</v>
      </c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128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33">
        <v>37</v>
      </c>
      <c r="B222" s="234" t="s">
        <v>339</v>
      </c>
      <c r="C222" s="245" t="s">
        <v>340</v>
      </c>
      <c r="D222" s="235" t="s">
        <v>142</v>
      </c>
      <c r="E222" s="236">
        <v>20.950299999999999</v>
      </c>
      <c r="F222" s="237"/>
      <c r="G222" s="238">
        <f>ROUND(E222*F222,2)</f>
        <v>0</v>
      </c>
      <c r="H222" s="237"/>
      <c r="I222" s="238">
        <f>ROUND(E222*H222,2)</f>
        <v>0</v>
      </c>
      <c r="J222" s="237"/>
      <c r="K222" s="238">
        <f>ROUND(E222*J222,2)</f>
        <v>0</v>
      </c>
      <c r="L222" s="238">
        <v>21</v>
      </c>
      <c r="M222" s="238">
        <f>G222*(1+L222/100)</f>
        <v>0</v>
      </c>
      <c r="N222" s="238">
        <v>1.47E-3</v>
      </c>
      <c r="O222" s="238">
        <f>ROUND(E222*N222,2)</f>
        <v>0.03</v>
      </c>
      <c r="P222" s="238">
        <v>2.4</v>
      </c>
      <c r="Q222" s="238">
        <f>ROUND(E222*P222,2)</f>
        <v>50.28</v>
      </c>
      <c r="R222" s="238" t="s">
        <v>319</v>
      </c>
      <c r="S222" s="238" t="s">
        <v>121</v>
      </c>
      <c r="T222" s="239" t="s">
        <v>122</v>
      </c>
      <c r="U222" s="221">
        <v>8.5</v>
      </c>
      <c r="V222" s="221">
        <f>ROUND(E222*U222,2)</f>
        <v>178.08</v>
      </c>
      <c r="W222" s="221"/>
      <c r="X222" s="221" t="s">
        <v>123</v>
      </c>
      <c r="Y222" s="212"/>
      <c r="Z222" s="212"/>
      <c r="AA222" s="212"/>
      <c r="AB222" s="212"/>
      <c r="AC222" s="212"/>
      <c r="AD222" s="212"/>
      <c r="AE222" s="212"/>
      <c r="AF222" s="212"/>
      <c r="AG222" s="212" t="s">
        <v>124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ht="22.5" outlineLevel="1" x14ac:dyDescent="0.2">
      <c r="A223" s="219"/>
      <c r="B223" s="220"/>
      <c r="C223" s="246" t="s">
        <v>341</v>
      </c>
      <c r="D223" s="240"/>
      <c r="E223" s="240"/>
      <c r="F223" s="240"/>
      <c r="G223" s="240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126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41" t="str">
        <f>C223</f>
        <v>nebo vybourání otvorů průřezové plochy přes 4 m2 ve zdivu železobetonovém, včetně pomocného lešení o výšce podlahy do 1900 mm a pro zatížení do 1,5 kPa  (150 kg/m2),</v>
      </c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47" t="s">
        <v>342</v>
      </c>
      <c r="D224" s="222"/>
      <c r="E224" s="223">
        <v>2.3820000000000001</v>
      </c>
      <c r="F224" s="221"/>
      <c r="G224" s="221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21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128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47" t="s">
        <v>343</v>
      </c>
      <c r="D225" s="222"/>
      <c r="E225" s="223">
        <v>0.624</v>
      </c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128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47" t="s">
        <v>344</v>
      </c>
      <c r="D226" s="222"/>
      <c r="E226" s="223">
        <v>1.3919999999999999</v>
      </c>
      <c r="F226" s="221"/>
      <c r="G226" s="221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21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128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47" t="s">
        <v>345</v>
      </c>
      <c r="D227" s="222"/>
      <c r="E227" s="223">
        <v>1.2558</v>
      </c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128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47" t="s">
        <v>346</v>
      </c>
      <c r="D228" s="222"/>
      <c r="E228" s="223">
        <v>1.36</v>
      </c>
      <c r="F228" s="221"/>
      <c r="G228" s="221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21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128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47" t="s">
        <v>347</v>
      </c>
      <c r="D229" s="222"/>
      <c r="E229" s="223">
        <v>1.704</v>
      </c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128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47" t="s">
        <v>348</v>
      </c>
      <c r="D230" s="222"/>
      <c r="E230" s="223">
        <v>1.02</v>
      </c>
      <c r="F230" s="221"/>
      <c r="G230" s="221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128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47" t="s">
        <v>349</v>
      </c>
      <c r="D231" s="222"/>
      <c r="E231" s="223">
        <v>3.64</v>
      </c>
      <c r="F231" s="221"/>
      <c r="G231" s="221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128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47" t="s">
        <v>350</v>
      </c>
      <c r="D232" s="222"/>
      <c r="E232" s="223">
        <v>1.44</v>
      </c>
      <c r="F232" s="221"/>
      <c r="G232" s="221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128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47" t="s">
        <v>351</v>
      </c>
      <c r="D233" s="222"/>
      <c r="E233" s="223">
        <v>3.4824999999999999</v>
      </c>
      <c r="F233" s="221"/>
      <c r="G233" s="221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128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47" t="s">
        <v>352</v>
      </c>
      <c r="D234" s="222"/>
      <c r="E234" s="223">
        <v>2.65</v>
      </c>
      <c r="F234" s="221"/>
      <c r="G234" s="221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128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33">
        <v>38</v>
      </c>
      <c r="B235" s="234" t="s">
        <v>353</v>
      </c>
      <c r="C235" s="245" t="s">
        <v>354</v>
      </c>
      <c r="D235" s="235" t="s">
        <v>241</v>
      </c>
      <c r="E235" s="236">
        <v>6.25</v>
      </c>
      <c r="F235" s="237"/>
      <c r="G235" s="238">
        <f>ROUND(E235*F235,2)</f>
        <v>0</v>
      </c>
      <c r="H235" s="237"/>
      <c r="I235" s="238">
        <f>ROUND(E235*H235,2)</f>
        <v>0</v>
      </c>
      <c r="J235" s="237"/>
      <c r="K235" s="238">
        <f>ROUND(E235*J235,2)</f>
        <v>0</v>
      </c>
      <c r="L235" s="238">
        <v>21</v>
      </c>
      <c r="M235" s="238">
        <f>G235*(1+L235/100)</f>
        <v>0</v>
      </c>
      <c r="N235" s="238">
        <v>0</v>
      </c>
      <c r="O235" s="238">
        <f>ROUND(E235*N235,2)</f>
        <v>0</v>
      </c>
      <c r="P235" s="238">
        <v>4.6000000000000001E-4</v>
      </c>
      <c r="Q235" s="238">
        <f>ROUND(E235*P235,2)</f>
        <v>0</v>
      </c>
      <c r="R235" s="238" t="s">
        <v>319</v>
      </c>
      <c r="S235" s="238" t="s">
        <v>121</v>
      </c>
      <c r="T235" s="239" t="s">
        <v>122</v>
      </c>
      <c r="U235" s="221">
        <v>1</v>
      </c>
      <c r="V235" s="221">
        <f>ROUND(E235*U235,2)</f>
        <v>6.25</v>
      </c>
      <c r="W235" s="221"/>
      <c r="X235" s="221" t="s">
        <v>123</v>
      </c>
      <c r="Y235" s="212"/>
      <c r="Z235" s="212"/>
      <c r="AA235" s="212"/>
      <c r="AB235" s="212"/>
      <c r="AC235" s="212"/>
      <c r="AD235" s="212"/>
      <c r="AE235" s="212"/>
      <c r="AF235" s="212"/>
      <c r="AG235" s="212" t="s">
        <v>124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47" t="s">
        <v>355</v>
      </c>
      <c r="D236" s="222"/>
      <c r="E236" s="223">
        <v>2.5</v>
      </c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21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128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47" t="s">
        <v>356</v>
      </c>
      <c r="D237" s="222"/>
      <c r="E237" s="223">
        <v>3.75</v>
      </c>
      <c r="F237" s="221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128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ht="33.75" outlineLevel="1" x14ac:dyDescent="0.2">
      <c r="A238" s="233">
        <v>39</v>
      </c>
      <c r="B238" s="234" t="s">
        <v>357</v>
      </c>
      <c r="C238" s="245" t="s">
        <v>358</v>
      </c>
      <c r="D238" s="235" t="s">
        <v>119</v>
      </c>
      <c r="E238" s="236">
        <v>74.061999999999998</v>
      </c>
      <c r="F238" s="237"/>
      <c r="G238" s="238">
        <f>ROUND(E238*F238,2)</f>
        <v>0</v>
      </c>
      <c r="H238" s="237"/>
      <c r="I238" s="238">
        <f>ROUND(E238*H238,2)</f>
        <v>0</v>
      </c>
      <c r="J238" s="237"/>
      <c r="K238" s="238">
        <f>ROUND(E238*J238,2)</f>
        <v>0</v>
      </c>
      <c r="L238" s="238">
        <v>21</v>
      </c>
      <c r="M238" s="238">
        <f>G238*(1+L238/100)</f>
        <v>0</v>
      </c>
      <c r="N238" s="238">
        <v>0</v>
      </c>
      <c r="O238" s="238">
        <f>ROUND(E238*N238,2)</f>
        <v>0</v>
      </c>
      <c r="P238" s="238">
        <v>2.9000000000000001E-2</v>
      </c>
      <c r="Q238" s="238">
        <f>ROUND(E238*P238,2)</f>
        <v>2.15</v>
      </c>
      <c r="R238" s="238" t="s">
        <v>319</v>
      </c>
      <c r="S238" s="238" t="s">
        <v>121</v>
      </c>
      <c r="T238" s="239" t="s">
        <v>122</v>
      </c>
      <c r="U238" s="221">
        <v>0.1</v>
      </c>
      <c r="V238" s="221">
        <f>ROUND(E238*U238,2)</f>
        <v>7.41</v>
      </c>
      <c r="W238" s="221"/>
      <c r="X238" s="221" t="s">
        <v>123</v>
      </c>
      <c r="Y238" s="212"/>
      <c r="Z238" s="212"/>
      <c r="AA238" s="212"/>
      <c r="AB238" s="212"/>
      <c r="AC238" s="212"/>
      <c r="AD238" s="212"/>
      <c r="AE238" s="212"/>
      <c r="AF238" s="212"/>
      <c r="AG238" s="212" t="s">
        <v>124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47" t="s">
        <v>242</v>
      </c>
      <c r="D239" s="222"/>
      <c r="E239" s="223"/>
      <c r="F239" s="221"/>
      <c r="G239" s="221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128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47" t="s">
        <v>296</v>
      </c>
      <c r="D240" s="222"/>
      <c r="E240" s="223">
        <v>7.0679999999999996</v>
      </c>
      <c r="F240" s="221"/>
      <c r="G240" s="221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128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47" t="s">
        <v>297</v>
      </c>
      <c r="D241" s="222"/>
      <c r="E241" s="223">
        <v>3.8759999999999999</v>
      </c>
      <c r="F241" s="221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128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47" t="s">
        <v>298</v>
      </c>
      <c r="D242" s="222"/>
      <c r="E242" s="223">
        <v>26.638000000000002</v>
      </c>
      <c r="F242" s="221"/>
      <c r="G242" s="221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21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128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47" t="s">
        <v>299</v>
      </c>
      <c r="D243" s="222"/>
      <c r="E243" s="223">
        <v>3.6859999999999999</v>
      </c>
      <c r="F243" s="221"/>
      <c r="G243" s="221"/>
      <c r="H243" s="221"/>
      <c r="I243" s="221"/>
      <c r="J243" s="221"/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128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47" t="s">
        <v>300</v>
      </c>
      <c r="D244" s="222"/>
      <c r="E244" s="223">
        <v>25.536000000000001</v>
      </c>
      <c r="F244" s="221"/>
      <c r="G244" s="221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128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47" t="s">
        <v>301</v>
      </c>
      <c r="D245" s="222"/>
      <c r="E245" s="223">
        <v>3.5720000000000001</v>
      </c>
      <c r="F245" s="221"/>
      <c r="G245" s="221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128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47" t="s">
        <v>302</v>
      </c>
      <c r="D246" s="222"/>
      <c r="E246" s="223">
        <v>3.6859999999999999</v>
      </c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128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ht="22.5" outlineLevel="1" x14ac:dyDescent="0.2">
      <c r="A247" s="233">
        <v>40</v>
      </c>
      <c r="B247" s="234" t="s">
        <v>359</v>
      </c>
      <c r="C247" s="245" t="s">
        <v>360</v>
      </c>
      <c r="D247" s="235" t="s">
        <v>119</v>
      </c>
      <c r="E247" s="236">
        <v>70.55</v>
      </c>
      <c r="F247" s="237"/>
      <c r="G247" s="238">
        <f>ROUND(E247*F247,2)</f>
        <v>0</v>
      </c>
      <c r="H247" s="237"/>
      <c r="I247" s="238">
        <f>ROUND(E247*H247,2)</f>
        <v>0</v>
      </c>
      <c r="J247" s="237"/>
      <c r="K247" s="238">
        <f>ROUND(E247*J247,2)</f>
        <v>0</v>
      </c>
      <c r="L247" s="238">
        <v>21</v>
      </c>
      <c r="M247" s="238">
        <f>G247*(1+L247/100)</f>
        <v>0</v>
      </c>
      <c r="N247" s="238">
        <v>0</v>
      </c>
      <c r="O247" s="238">
        <f>ROUND(E247*N247,2)</f>
        <v>0</v>
      </c>
      <c r="P247" s="238">
        <v>0</v>
      </c>
      <c r="Q247" s="238">
        <f>ROUND(E247*P247,2)</f>
        <v>0</v>
      </c>
      <c r="R247" s="238" t="s">
        <v>120</v>
      </c>
      <c r="S247" s="238" t="s">
        <v>121</v>
      </c>
      <c r="T247" s="239" t="s">
        <v>122</v>
      </c>
      <c r="U247" s="221">
        <v>0.115</v>
      </c>
      <c r="V247" s="221">
        <f>ROUND(E247*U247,2)</f>
        <v>8.11</v>
      </c>
      <c r="W247" s="221"/>
      <c r="X247" s="221" t="s">
        <v>123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124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ht="22.5" outlineLevel="1" x14ac:dyDescent="0.2">
      <c r="A248" s="219"/>
      <c r="B248" s="220"/>
      <c r="C248" s="246" t="s">
        <v>361</v>
      </c>
      <c r="D248" s="240"/>
      <c r="E248" s="240"/>
      <c r="F248" s="240"/>
      <c r="G248" s="240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21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126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41" t="str">
        <f>C248</f>
        <v>krajníků, desek nebo panelů od spojovacího materiálu s odklizením a uložením očištěných hmot a spojovacího materiálu na skládku na vzdálenost do 10 m</v>
      </c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47" t="s">
        <v>362</v>
      </c>
      <c r="D249" s="222"/>
      <c r="E249" s="223">
        <v>70.55</v>
      </c>
      <c r="F249" s="221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128</v>
      </c>
      <c r="AH249" s="212">
        <v>5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x14ac:dyDescent="0.2">
      <c r="A250" s="227" t="s">
        <v>115</v>
      </c>
      <c r="B250" s="228" t="s">
        <v>77</v>
      </c>
      <c r="C250" s="244" t="s">
        <v>78</v>
      </c>
      <c r="D250" s="229"/>
      <c r="E250" s="230"/>
      <c r="F250" s="231"/>
      <c r="G250" s="231">
        <f>SUMIF(AG251:AG256,"&lt;&gt;NOR",G251:G256)</f>
        <v>0</v>
      </c>
      <c r="H250" s="231"/>
      <c r="I250" s="231">
        <f>SUM(I251:I256)</f>
        <v>0</v>
      </c>
      <c r="J250" s="231"/>
      <c r="K250" s="231">
        <f>SUM(K251:K256)</f>
        <v>0</v>
      </c>
      <c r="L250" s="231"/>
      <c r="M250" s="231">
        <f>SUM(M251:M256)</f>
        <v>0</v>
      </c>
      <c r="N250" s="231"/>
      <c r="O250" s="231">
        <f>SUM(O251:O256)</f>
        <v>0</v>
      </c>
      <c r="P250" s="231"/>
      <c r="Q250" s="231">
        <f>SUM(Q251:Q256)</f>
        <v>0</v>
      </c>
      <c r="R250" s="231"/>
      <c r="S250" s="231"/>
      <c r="T250" s="232"/>
      <c r="U250" s="226"/>
      <c r="V250" s="226">
        <f>SUM(V251:V256)</f>
        <v>0</v>
      </c>
      <c r="W250" s="226"/>
      <c r="X250" s="226"/>
      <c r="AG250" t="s">
        <v>116</v>
      </c>
    </row>
    <row r="251" spans="1:60" outlineLevel="1" x14ac:dyDescent="0.2">
      <c r="A251" s="233">
        <v>41</v>
      </c>
      <c r="B251" s="234" t="s">
        <v>363</v>
      </c>
      <c r="C251" s="245" t="s">
        <v>364</v>
      </c>
      <c r="D251" s="235" t="s">
        <v>208</v>
      </c>
      <c r="E251" s="236">
        <v>5.5764300000000002</v>
      </c>
      <c r="F251" s="237"/>
      <c r="G251" s="238">
        <f>ROUND(E251*F251,2)</f>
        <v>0</v>
      </c>
      <c r="H251" s="237"/>
      <c r="I251" s="238">
        <f>ROUND(E251*H251,2)</f>
        <v>0</v>
      </c>
      <c r="J251" s="237"/>
      <c r="K251" s="238">
        <f>ROUND(E251*J251,2)</f>
        <v>0</v>
      </c>
      <c r="L251" s="238">
        <v>21</v>
      </c>
      <c r="M251" s="238">
        <f>G251*(1+L251/100)</f>
        <v>0</v>
      </c>
      <c r="N251" s="238">
        <v>0</v>
      </c>
      <c r="O251" s="238">
        <f>ROUND(E251*N251,2)</f>
        <v>0</v>
      </c>
      <c r="P251" s="238">
        <v>0</v>
      </c>
      <c r="Q251" s="238">
        <f>ROUND(E251*P251,2)</f>
        <v>0</v>
      </c>
      <c r="R251" s="238" t="s">
        <v>319</v>
      </c>
      <c r="S251" s="238" t="s">
        <v>121</v>
      </c>
      <c r="T251" s="239" t="s">
        <v>122</v>
      </c>
      <c r="U251" s="221">
        <v>0</v>
      </c>
      <c r="V251" s="221">
        <f>ROUND(E251*U251,2)</f>
        <v>0</v>
      </c>
      <c r="W251" s="221"/>
      <c r="X251" s="221" t="s">
        <v>123</v>
      </c>
      <c r="Y251" s="212"/>
      <c r="Z251" s="212"/>
      <c r="AA251" s="212"/>
      <c r="AB251" s="212"/>
      <c r="AC251" s="212"/>
      <c r="AD251" s="212"/>
      <c r="AE251" s="212"/>
      <c r="AF251" s="212"/>
      <c r="AG251" s="212" t="s">
        <v>124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47" t="s">
        <v>365</v>
      </c>
      <c r="D252" s="222"/>
      <c r="E252" s="223">
        <v>0.31093999999999999</v>
      </c>
      <c r="F252" s="221"/>
      <c r="G252" s="221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21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128</v>
      </c>
      <c r="AH252" s="212">
        <v>7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47" t="s">
        <v>366</v>
      </c>
      <c r="D253" s="222"/>
      <c r="E253" s="223">
        <v>2.5998100000000002</v>
      </c>
      <c r="F253" s="221"/>
      <c r="G253" s="221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21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128</v>
      </c>
      <c r="AH253" s="212">
        <v>7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9"/>
      <c r="B254" s="220"/>
      <c r="C254" s="247" t="s">
        <v>367</v>
      </c>
      <c r="D254" s="222"/>
      <c r="E254" s="223">
        <v>0.96</v>
      </c>
      <c r="F254" s="221"/>
      <c r="G254" s="221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21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128</v>
      </c>
      <c r="AH254" s="212">
        <v>7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47" t="s">
        <v>368</v>
      </c>
      <c r="D255" s="222"/>
      <c r="E255" s="223">
        <v>1.26</v>
      </c>
      <c r="F255" s="221"/>
      <c r="G255" s="221"/>
      <c r="H255" s="221"/>
      <c r="I255" s="221"/>
      <c r="J255" s="221"/>
      <c r="K255" s="221"/>
      <c r="L255" s="221"/>
      <c r="M255" s="221"/>
      <c r="N255" s="221"/>
      <c r="O255" s="221"/>
      <c r="P255" s="221"/>
      <c r="Q255" s="221"/>
      <c r="R255" s="221"/>
      <c r="S255" s="221"/>
      <c r="T255" s="221"/>
      <c r="U255" s="221"/>
      <c r="V255" s="221"/>
      <c r="W255" s="221"/>
      <c r="X255" s="221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128</v>
      </c>
      <c r="AH255" s="212">
        <v>7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19"/>
      <c r="B256" s="220"/>
      <c r="C256" s="247" t="s">
        <v>369</v>
      </c>
      <c r="D256" s="222"/>
      <c r="E256" s="223">
        <v>0.44568000000000002</v>
      </c>
      <c r="F256" s="221"/>
      <c r="G256" s="221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21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128</v>
      </c>
      <c r="AH256" s="212">
        <v>7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x14ac:dyDescent="0.2">
      <c r="A257" s="227" t="s">
        <v>115</v>
      </c>
      <c r="B257" s="228" t="s">
        <v>79</v>
      </c>
      <c r="C257" s="244" t="s">
        <v>80</v>
      </c>
      <c r="D257" s="229"/>
      <c r="E257" s="230"/>
      <c r="F257" s="231"/>
      <c r="G257" s="231">
        <f>SUMIF(AG258:AG262,"&lt;&gt;NOR",G258:G262)</f>
        <v>0</v>
      </c>
      <c r="H257" s="231"/>
      <c r="I257" s="231">
        <f>SUM(I258:I262)</f>
        <v>0</v>
      </c>
      <c r="J257" s="231"/>
      <c r="K257" s="231">
        <f>SUM(K258:K262)</f>
        <v>0</v>
      </c>
      <c r="L257" s="231"/>
      <c r="M257" s="231">
        <f>SUM(M258:M262)</f>
        <v>0</v>
      </c>
      <c r="N257" s="231"/>
      <c r="O257" s="231">
        <f>SUM(O258:O262)</f>
        <v>0</v>
      </c>
      <c r="P257" s="231"/>
      <c r="Q257" s="231">
        <f>SUM(Q258:Q262)</f>
        <v>0</v>
      </c>
      <c r="R257" s="231"/>
      <c r="S257" s="231"/>
      <c r="T257" s="232"/>
      <c r="U257" s="226"/>
      <c r="V257" s="226">
        <f>SUM(V258:V262)</f>
        <v>258.61</v>
      </c>
      <c r="W257" s="226"/>
      <c r="X257" s="226"/>
      <c r="AG257" t="s">
        <v>116</v>
      </c>
    </row>
    <row r="258" spans="1:60" outlineLevel="1" x14ac:dyDescent="0.2">
      <c r="A258" s="233">
        <v>42</v>
      </c>
      <c r="B258" s="234" t="s">
        <v>370</v>
      </c>
      <c r="C258" s="245" t="s">
        <v>371</v>
      </c>
      <c r="D258" s="235" t="s">
        <v>208</v>
      </c>
      <c r="E258" s="236">
        <v>226.45092</v>
      </c>
      <c r="F258" s="237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21</v>
      </c>
      <c r="M258" s="238">
        <f>G258*(1+L258/100)</f>
        <v>0</v>
      </c>
      <c r="N258" s="238">
        <v>0</v>
      </c>
      <c r="O258" s="238">
        <f>ROUND(E258*N258,2)</f>
        <v>0</v>
      </c>
      <c r="P258" s="238">
        <v>0</v>
      </c>
      <c r="Q258" s="238">
        <f>ROUND(E258*P258,2)</f>
        <v>0</v>
      </c>
      <c r="R258" s="238" t="s">
        <v>216</v>
      </c>
      <c r="S258" s="238" t="s">
        <v>121</v>
      </c>
      <c r="T258" s="239" t="s">
        <v>122</v>
      </c>
      <c r="U258" s="221">
        <v>1.1419999999999999</v>
      </c>
      <c r="V258" s="221">
        <f>ROUND(E258*U258,2)</f>
        <v>258.61</v>
      </c>
      <c r="W258" s="221"/>
      <c r="X258" s="221" t="s">
        <v>372</v>
      </c>
      <c r="Y258" s="212"/>
      <c r="Z258" s="212"/>
      <c r="AA258" s="212"/>
      <c r="AB258" s="212"/>
      <c r="AC258" s="212"/>
      <c r="AD258" s="212"/>
      <c r="AE258" s="212"/>
      <c r="AF258" s="212"/>
      <c r="AG258" s="212" t="s">
        <v>373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ht="22.5" outlineLevel="1" x14ac:dyDescent="0.2">
      <c r="A259" s="219"/>
      <c r="B259" s="220"/>
      <c r="C259" s="246" t="s">
        <v>374</v>
      </c>
      <c r="D259" s="240"/>
      <c r="E259" s="240"/>
      <c r="F259" s="240"/>
      <c r="G259" s="240"/>
      <c r="H259" s="221"/>
      <c r="I259" s="221"/>
      <c r="J259" s="221"/>
      <c r="K259" s="221"/>
      <c r="L259" s="221"/>
      <c r="M259" s="221"/>
      <c r="N259" s="221"/>
      <c r="O259" s="221"/>
      <c r="P259" s="221"/>
      <c r="Q259" s="221"/>
      <c r="R259" s="221"/>
      <c r="S259" s="221"/>
      <c r="T259" s="221"/>
      <c r="U259" s="221"/>
      <c r="V259" s="221"/>
      <c r="W259" s="221"/>
      <c r="X259" s="221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126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41" t="str">
        <f>C259</f>
        <v>na novostavbách a změnách objektů pro oplocení (815 2 JKSo), objekty zvláštní pro chov živočichů (815 3 JKSO), objekty pozemní různé (815 9 JKSO)</v>
      </c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19"/>
      <c r="B260" s="220"/>
      <c r="C260" s="247" t="s">
        <v>375</v>
      </c>
      <c r="D260" s="222"/>
      <c r="E260" s="223"/>
      <c r="F260" s="221"/>
      <c r="G260" s="221"/>
      <c r="H260" s="221"/>
      <c r="I260" s="221"/>
      <c r="J260" s="221"/>
      <c r="K260" s="221"/>
      <c r="L260" s="221"/>
      <c r="M260" s="221"/>
      <c r="N260" s="221"/>
      <c r="O260" s="221"/>
      <c r="P260" s="221"/>
      <c r="Q260" s="221"/>
      <c r="R260" s="221"/>
      <c r="S260" s="221"/>
      <c r="T260" s="221"/>
      <c r="U260" s="221"/>
      <c r="V260" s="221"/>
      <c r="W260" s="221"/>
      <c r="X260" s="221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128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47" t="s">
        <v>376</v>
      </c>
      <c r="D261" s="222"/>
      <c r="E261" s="223"/>
      <c r="F261" s="221"/>
      <c r="G261" s="221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21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128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47" t="s">
        <v>377</v>
      </c>
      <c r="D262" s="222"/>
      <c r="E262" s="223">
        <v>226.45092</v>
      </c>
      <c r="F262" s="221"/>
      <c r="G262" s="221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21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128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x14ac:dyDescent="0.2">
      <c r="A263" s="227" t="s">
        <v>115</v>
      </c>
      <c r="B263" s="228" t="s">
        <v>81</v>
      </c>
      <c r="C263" s="244" t="s">
        <v>82</v>
      </c>
      <c r="D263" s="229"/>
      <c r="E263" s="230"/>
      <c r="F263" s="231"/>
      <c r="G263" s="231">
        <f>SUMIF(AG264:AG289,"&lt;&gt;NOR",G264:G289)</f>
        <v>0</v>
      </c>
      <c r="H263" s="231"/>
      <c r="I263" s="231">
        <f>SUM(I264:I289)</f>
        <v>0</v>
      </c>
      <c r="J263" s="231"/>
      <c r="K263" s="231">
        <f>SUM(K264:K289)</f>
        <v>0</v>
      </c>
      <c r="L263" s="231"/>
      <c r="M263" s="231">
        <f>SUM(M264:M289)</f>
        <v>0</v>
      </c>
      <c r="N263" s="231"/>
      <c r="O263" s="231">
        <f>SUM(O264:O289)</f>
        <v>0.03</v>
      </c>
      <c r="P263" s="231"/>
      <c r="Q263" s="231">
        <f>SUM(Q264:Q289)</f>
        <v>0</v>
      </c>
      <c r="R263" s="231"/>
      <c r="S263" s="231"/>
      <c r="T263" s="232"/>
      <c r="U263" s="226"/>
      <c r="V263" s="226">
        <f>SUM(V264:V289)</f>
        <v>8.09</v>
      </c>
      <c r="W263" s="226"/>
      <c r="X263" s="226"/>
      <c r="AG263" t="s">
        <v>116</v>
      </c>
    </row>
    <row r="264" spans="1:60" ht="33.75" outlineLevel="1" x14ac:dyDescent="0.2">
      <c r="A264" s="233">
        <v>43</v>
      </c>
      <c r="B264" s="234" t="s">
        <v>378</v>
      </c>
      <c r="C264" s="245" t="s">
        <v>379</v>
      </c>
      <c r="D264" s="235" t="s">
        <v>119</v>
      </c>
      <c r="E264" s="236">
        <v>15.64</v>
      </c>
      <c r="F264" s="237"/>
      <c r="G264" s="238">
        <f>ROUND(E264*F264,2)</f>
        <v>0</v>
      </c>
      <c r="H264" s="237"/>
      <c r="I264" s="238">
        <f>ROUND(E264*H264,2)</f>
        <v>0</v>
      </c>
      <c r="J264" s="237"/>
      <c r="K264" s="238">
        <f>ROUND(E264*J264,2)</f>
        <v>0</v>
      </c>
      <c r="L264" s="238">
        <v>21</v>
      </c>
      <c r="M264" s="238">
        <f>G264*(1+L264/100)</f>
        <v>0</v>
      </c>
      <c r="N264" s="238">
        <v>6.3000000000000003E-4</v>
      </c>
      <c r="O264" s="238">
        <f>ROUND(E264*N264,2)</f>
        <v>0.01</v>
      </c>
      <c r="P264" s="238">
        <v>0</v>
      </c>
      <c r="Q264" s="238">
        <f>ROUND(E264*P264,2)</f>
        <v>0</v>
      </c>
      <c r="R264" s="238" t="s">
        <v>380</v>
      </c>
      <c r="S264" s="238" t="s">
        <v>121</v>
      </c>
      <c r="T264" s="239" t="s">
        <v>122</v>
      </c>
      <c r="U264" s="221">
        <v>6.4000000000000001E-2</v>
      </c>
      <c r="V264" s="221">
        <f>ROUND(E264*U264,2)</f>
        <v>1</v>
      </c>
      <c r="W264" s="221"/>
      <c r="X264" s="221" t="s">
        <v>123</v>
      </c>
      <c r="Y264" s="212"/>
      <c r="Z264" s="212"/>
      <c r="AA264" s="212"/>
      <c r="AB264" s="212"/>
      <c r="AC264" s="212"/>
      <c r="AD264" s="212"/>
      <c r="AE264" s="212"/>
      <c r="AF264" s="212"/>
      <c r="AG264" s="212" t="s">
        <v>124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9"/>
      <c r="B265" s="220"/>
      <c r="C265" s="247" t="s">
        <v>381</v>
      </c>
      <c r="D265" s="222"/>
      <c r="E265" s="223"/>
      <c r="F265" s="221"/>
      <c r="G265" s="221"/>
      <c r="H265" s="221"/>
      <c r="I265" s="221"/>
      <c r="J265" s="221"/>
      <c r="K265" s="221"/>
      <c r="L265" s="221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1"/>
      <c r="X265" s="221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128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9"/>
      <c r="B266" s="220"/>
      <c r="C266" s="247" t="s">
        <v>382</v>
      </c>
      <c r="D266" s="222"/>
      <c r="E266" s="223">
        <v>5.6</v>
      </c>
      <c r="F266" s="221"/>
      <c r="G266" s="221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21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128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9"/>
      <c r="B267" s="220"/>
      <c r="C267" s="247" t="s">
        <v>383</v>
      </c>
      <c r="D267" s="222"/>
      <c r="E267" s="223">
        <v>0.8</v>
      </c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128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19"/>
      <c r="B268" s="220"/>
      <c r="C268" s="247" t="s">
        <v>384</v>
      </c>
      <c r="D268" s="222"/>
      <c r="E268" s="223">
        <v>5.32</v>
      </c>
      <c r="F268" s="221"/>
      <c r="G268" s="221"/>
      <c r="H268" s="221"/>
      <c r="I268" s="221"/>
      <c r="J268" s="221"/>
      <c r="K268" s="221"/>
      <c r="L268" s="221"/>
      <c r="M268" s="221"/>
      <c r="N268" s="221"/>
      <c r="O268" s="221"/>
      <c r="P268" s="221"/>
      <c r="Q268" s="221"/>
      <c r="R268" s="221"/>
      <c r="S268" s="221"/>
      <c r="T268" s="221"/>
      <c r="U268" s="221"/>
      <c r="V268" s="221"/>
      <c r="W268" s="221"/>
      <c r="X268" s="221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128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19"/>
      <c r="B269" s="220"/>
      <c r="C269" s="247" t="s">
        <v>385</v>
      </c>
      <c r="D269" s="222"/>
      <c r="E269" s="223">
        <v>1.52</v>
      </c>
      <c r="F269" s="221"/>
      <c r="G269" s="221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21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128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9"/>
      <c r="B270" s="220"/>
      <c r="C270" s="247" t="s">
        <v>386</v>
      </c>
      <c r="D270" s="222"/>
      <c r="E270" s="223">
        <v>2.4</v>
      </c>
      <c r="F270" s="221"/>
      <c r="G270" s="221"/>
      <c r="H270" s="221"/>
      <c r="I270" s="221"/>
      <c r="J270" s="221"/>
      <c r="K270" s="221"/>
      <c r="L270" s="221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1"/>
      <c r="X270" s="221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128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33">
        <v>44</v>
      </c>
      <c r="B271" s="234" t="s">
        <v>387</v>
      </c>
      <c r="C271" s="245" t="s">
        <v>388</v>
      </c>
      <c r="D271" s="235" t="s">
        <v>119</v>
      </c>
      <c r="E271" s="236">
        <v>19.55</v>
      </c>
      <c r="F271" s="237"/>
      <c r="G271" s="238">
        <f>ROUND(E271*F271,2)</f>
        <v>0</v>
      </c>
      <c r="H271" s="237"/>
      <c r="I271" s="238">
        <f>ROUND(E271*H271,2)</f>
        <v>0</v>
      </c>
      <c r="J271" s="237"/>
      <c r="K271" s="238">
        <f>ROUND(E271*J271,2)</f>
        <v>0</v>
      </c>
      <c r="L271" s="238">
        <v>21</v>
      </c>
      <c r="M271" s="238">
        <f>G271*(1+L271/100)</f>
        <v>0</v>
      </c>
      <c r="N271" s="238">
        <v>6.3000000000000003E-4</v>
      </c>
      <c r="O271" s="238">
        <f>ROUND(E271*N271,2)</f>
        <v>0.01</v>
      </c>
      <c r="P271" s="238">
        <v>0</v>
      </c>
      <c r="Q271" s="238">
        <f>ROUND(E271*P271,2)</f>
        <v>0</v>
      </c>
      <c r="R271" s="238" t="s">
        <v>380</v>
      </c>
      <c r="S271" s="238" t="s">
        <v>121</v>
      </c>
      <c r="T271" s="239" t="s">
        <v>122</v>
      </c>
      <c r="U271" s="221">
        <v>0.16</v>
      </c>
      <c r="V271" s="221">
        <f>ROUND(E271*U271,2)</f>
        <v>3.13</v>
      </c>
      <c r="W271" s="221"/>
      <c r="X271" s="221" t="s">
        <v>123</v>
      </c>
      <c r="Y271" s="212"/>
      <c r="Z271" s="212"/>
      <c r="AA271" s="212"/>
      <c r="AB271" s="212"/>
      <c r="AC271" s="212"/>
      <c r="AD271" s="212"/>
      <c r="AE271" s="212"/>
      <c r="AF271" s="212"/>
      <c r="AG271" s="212" t="s">
        <v>124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19"/>
      <c r="B272" s="220"/>
      <c r="C272" s="247" t="s">
        <v>381</v>
      </c>
      <c r="D272" s="222"/>
      <c r="E272" s="223"/>
      <c r="F272" s="221"/>
      <c r="G272" s="221"/>
      <c r="H272" s="221"/>
      <c r="I272" s="221"/>
      <c r="J272" s="221"/>
      <c r="K272" s="221"/>
      <c r="L272" s="221"/>
      <c r="M272" s="221"/>
      <c r="N272" s="221"/>
      <c r="O272" s="221"/>
      <c r="P272" s="221"/>
      <c r="Q272" s="221"/>
      <c r="R272" s="221"/>
      <c r="S272" s="221"/>
      <c r="T272" s="221"/>
      <c r="U272" s="221"/>
      <c r="V272" s="221"/>
      <c r="W272" s="221"/>
      <c r="X272" s="221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128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9"/>
      <c r="B273" s="220"/>
      <c r="C273" s="247" t="s">
        <v>389</v>
      </c>
      <c r="D273" s="222"/>
      <c r="E273" s="223">
        <v>7</v>
      </c>
      <c r="F273" s="221"/>
      <c r="G273" s="221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21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128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19"/>
      <c r="B274" s="220"/>
      <c r="C274" s="247" t="s">
        <v>390</v>
      </c>
      <c r="D274" s="222"/>
      <c r="E274" s="223">
        <v>1</v>
      </c>
      <c r="F274" s="221"/>
      <c r="G274" s="221"/>
      <c r="H274" s="221"/>
      <c r="I274" s="221"/>
      <c r="J274" s="221"/>
      <c r="K274" s="221"/>
      <c r="L274" s="221"/>
      <c r="M274" s="221"/>
      <c r="N274" s="221"/>
      <c r="O274" s="221"/>
      <c r="P274" s="221"/>
      <c r="Q274" s="221"/>
      <c r="R274" s="221"/>
      <c r="S274" s="221"/>
      <c r="T274" s="221"/>
      <c r="U274" s="221"/>
      <c r="V274" s="221"/>
      <c r="W274" s="221"/>
      <c r="X274" s="221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128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19"/>
      <c r="B275" s="220"/>
      <c r="C275" s="247" t="s">
        <v>391</v>
      </c>
      <c r="D275" s="222"/>
      <c r="E275" s="223">
        <v>6.65</v>
      </c>
      <c r="F275" s="221"/>
      <c r="G275" s="221"/>
      <c r="H275" s="221"/>
      <c r="I275" s="221"/>
      <c r="J275" s="221"/>
      <c r="K275" s="221"/>
      <c r="L275" s="221"/>
      <c r="M275" s="221"/>
      <c r="N275" s="221"/>
      <c r="O275" s="221"/>
      <c r="P275" s="221"/>
      <c r="Q275" s="221"/>
      <c r="R275" s="221"/>
      <c r="S275" s="221"/>
      <c r="T275" s="221"/>
      <c r="U275" s="221"/>
      <c r="V275" s="221"/>
      <c r="W275" s="221"/>
      <c r="X275" s="221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128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19"/>
      <c r="B276" s="220"/>
      <c r="C276" s="247" t="s">
        <v>392</v>
      </c>
      <c r="D276" s="222"/>
      <c r="E276" s="223">
        <v>1.9</v>
      </c>
      <c r="F276" s="221"/>
      <c r="G276" s="221"/>
      <c r="H276" s="221"/>
      <c r="I276" s="221"/>
      <c r="J276" s="221"/>
      <c r="K276" s="221"/>
      <c r="L276" s="221"/>
      <c r="M276" s="221"/>
      <c r="N276" s="221"/>
      <c r="O276" s="221"/>
      <c r="P276" s="221"/>
      <c r="Q276" s="221"/>
      <c r="R276" s="221"/>
      <c r="S276" s="221"/>
      <c r="T276" s="221"/>
      <c r="U276" s="221"/>
      <c r="V276" s="221"/>
      <c r="W276" s="221"/>
      <c r="X276" s="221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128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9"/>
      <c r="B277" s="220"/>
      <c r="C277" s="247" t="s">
        <v>393</v>
      </c>
      <c r="D277" s="222"/>
      <c r="E277" s="223">
        <v>3</v>
      </c>
      <c r="F277" s="221"/>
      <c r="G277" s="221"/>
      <c r="H277" s="221"/>
      <c r="I277" s="221"/>
      <c r="J277" s="221"/>
      <c r="K277" s="221"/>
      <c r="L277" s="221"/>
      <c r="M277" s="221"/>
      <c r="N277" s="221"/>
      <c r="O277" s="221"/>
      <c r="P277" s="221"/>
      <c r="Q277" s="221"/>
      <c r="R277" s="221"/>
      <c r="S277" s="221"/>
      <c r="T277" s="221"/>
      <c r="U277" s="221"/>
      <c r="V277" s="221"/>
      <c r="W277" s="221"/>
      <c r="X277" s="221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128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33">
        <v>45</v>
      </c>
      <c r="B278" s="234" t="s">
        <v>394</v>
      </c>
      <c r="C278" s="245" t="s">
        <v>395</v>
      </c>
      <c r="D278" s="235" t="s">
        <v>241</v>
      </c>
      <c r="E278" s="236">
        <v>39.1</v>
      </c>
      <c r="F278" s="237"/>
      <c r="G278" s="238">
        <f>ROUND(E278*F278,2)</f>
        <v>0</v>
      </c>
      <c r="H278" s="237"/>
      <c r="I278" s="238">
        <f>ROUND(E278*H278,2)</f>
        <v>0</v>
      </c>
      <c r="J278" s="237"/>
      <c r="K278" s="238">
        <f>ROUND(E278*J278,2)</f>
        <v>0</v>
      </c>
      <c r="L278" s="238">
        <v>21</v>
      </c>
      <c r="M278" s="238">
        <f>G278*(1+L278/100)</f>
        <v>0</v>
      </c>
      <c r="N278" s="238">
        <v>3.3E-4</v>
      </c>
      <c r="O278" s="238">
        <f>ROUND(E278*N278,2)</f>
        <v>0.01</v>
      </c>
      <c r="P278" s="238">
        <v>0</v>
      </c>
      <c r="Q278" s="238">
        <f>ROUND(E278*P278,2)</f>
        <v>0</v>
      </c>
      <c r="R278" s="238" t="s">
        <v>380</v>
      </c>
      <c r="S278" s="238" t="s">
        <v>121</v>
      </c>
      <c r="T278" s="239" t="s">
        <v>122</v>
      </c>
      <c r="U278" s="221">
        <v>0.1</v>
      </c>
      <c r="V278" s="221">
        <f>ROUND(E278*U278,2)</f>
        <v>3.91</v>
      </c>
      <c r="W278" s="221"/>
      <c r="X278" s="221" t="s">
        <v>123</v>
      </c>
      <c r="Y278" s="212"/>
      <c r="Z278" s="212"/>
      <c r="AA278" s="212"/>
      <c r="AB278" s="212"/>
      <c r="AC278" s="212"/>
      <c r="AD278" s="212"/>
      <c r="AE278" s="212"/>
      <c r="AF278" s="212"/>
      <c r="AG278" s="212" t="s">
        <v>124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19"/>
      <c r="B279" s="220"/>
      <c r="C279" s="247" t="s">
        <v>381</v>
      </c>
      <c r="D279" s="222"/>
      <c r="E279" s="223"/>
      <c r="F279" s="221"/>
      <c r="G279" s="221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21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128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19"/>
      <c r="B280" s="220"/>
      <c r="C280" s="247" t="s">
        <v>396</v>
      </c>
      <c r="D280" s="222"/>
      <c r="E280" s="223">
        <v>14</v>
      </c>
      <c r="F280" s="221"/>
      <c r="G280" s="221"/>
      <c r="H280" s="221"/>
      <c r="I280" s="221"/>
      <c r="J280" s="221"/>
      <c r="K280" s="221"/>
      <c r="L280" s="221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1"/>
      <c r="X280" s="221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128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9"/>
      <c r="B281" s="220"/>
      <c r="C281" s="247" t="s">
        <v>397</v>
      </c>
      <c r="D281" s="222"/>
      <c r="E281" s="223">
        <v>2</v>
      </c>
      <c r="F281" s="221"/>
      <c r="G281" s="221"/>
      <c r="H281" s="221"/>
      <c r="I281" s="221"/>
      <c r="J281" s="221"/>
      <c r="K281" s="221"/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21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128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19"/>
      <c r="B282" s="220"/>
      <c r="C282" s="247" t="s">
        <v>398</v>
      </c>
      <c r="D282" s="222"/>
      <c r="E282" s="223">
        <v>13.3</v>
      </c>
      <c r="F282" s="221"/>
      <c r="G282" s="221"/>
      <c r="H282" s="221"/>
      <c r="I282" s="221"/>
      <c r="J282" s="221"/>
      <c r="K282" s="221"/>
      <c r="L282" s="221"/>
      <c r="M282" s="221"/>
      <c r="N282" s="221"/>
      <c r="O282" s="221"/>
      <c r="P282" s="221"/>
      <c r="Q282" s="221"/>
      <c r="R282" s="221"/>
      <c r="S282" s="221"/>
      <c r="T282" s="221"/>
      <c r="U282" s="221"/>
      <c r="V282" s="221"/>
      <c r="W282" s="221"/>
      <c r="X282" s="221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128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9"/>
      <c r="B283" s="220"/>
      <c r="C283" s="247" t="s">
        <v>399</v>
      </c>
      <c r="D283" s="222"/>
      <c r="E283" s="223">
        <v>3.8</v>
      </c>
      <c r="F283" s="221"/>
      <c r="G283" s="221"/>
      <c r="H283" s="221"/>
      <c r="I283" s="221"/>
      <c r="J283" s="221"/>
      <c r="K283" s="221"/>
      <c r="L283" s="221"/>
      <c r="M283" s="221"/>
      <c r="N283" s="221"/>
      <c r="O283" s="221"/>
      <c r="P283" s="221"/>
      <c r="Q283" s="221"/>
      <c r="R283" s="221"/>
      <c r="S283" s="221"/>
      <c r="T283" s="221"/>
      <c r="U283" s="221"/>
      <c r="V283" s="221"/>
      <c r="W283" s="221"/>
      <c r="X283" s="221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128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9"/>
      <c r="B284" s="220"/>
      <c r="C284" s="247" t="s">
        <v>400</v>
      </c>
      <c r="D284" s="222"/>
      <c r="E284" s="223">
        <v>6</v>
      </c>
      <c r="F284" s="221"/>
      <c r="G284" s="221"/>
      <c r="H284" s="221"/>
      <c r="I284" s="221"/>
      <c r="J284" s="221"/>
      <c r="K284" s="221"/>
      <c r="L284" s="221"/>
      <c r="M284" s="221"/>
      <c r="N284" s="221"/>
      <c r="O284" s="221"/>
      <c r="P284" s="221"/>
      <c r="Q284" s="221"/>
      <c r="R284" s="221"/>
      <c r="S284" s="221"/>
      <c r="T284" s="221"/>
      <c r="U284" s="221"/>
      <c r="V284" s="221"/>
      <c r="W284" s="221"/>
      <c r="X284" s="221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128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33">
        <v>46</v>
      </c>
      <c r="B285" s="234" t="s">
        <v>401</v>
      </c>
      <c r="C285" s="245" t="s">
        <v>402</v>
      </c>
      <c r="D285" s="235" t="s">
        <v>208</v>
      </c>
      <c r="E285" s="236">
        <v>3.5069999999999997E-2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38">
        <v>0</v>
      </c>
      <c r="O285" s="238">
        <f>ROUND(E285*N285,2)</f>
        <v>0</v>
      </c>
      <c r="P285" s="238">
        <v>0</v>
      </c>
      <c r="Q285" s="238">
        <f>ROUND(E285*P285,2)</f>
        <v>0</v>
      </c>
      <c r="R285" s="238" t="s">
        <v>380</v>
      </c>
      <c r="S285" s="238" t="s">
        <v>121</v>
      </c>
      <c r="T285" s="239" t="s">
        <v>122</v>
      </c>
      <c r="U285" s="221">
        <v>1.5669999999999999</v>
      </c>
      <c r="V285" s="221">
        <f>ROUND(E285*U285,2)</f>
        <v>0.05</v>
      </c>
      <c r="W285" s="221"/>
      <c r="X285" s="221" t="s">
        <v>372</v>
      </c>
      <c r="Y285" s="212"/>
      <c r="Z285" s="212"/>
      <c r="AA285" s="212"/>
      <c r="AB285" s="212"/>
      <c r="AC285" s="212"/>
      <c r="AD285" s="212"/>
      <c r="AE285" s="212"/>
      <c r="AF285" s="212"/>
      <c r="AG285" s="212" t="s">
        <v>373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9"/>
      <c r="B286" s="220"/>
      <c r="C286" s="246" t="s">
        <v>403</v>
      </c>
      <c r="D286" s="240"/>
      <c r="E286" s="240"/>
      <c r="F286" s="240"/>
      <c r="G286" s="240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21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126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19"/>
      <c r="B287" s="220"/>
      <c r="C287" s="247" t="s">
        <v>375</v>
      </c>
      <c r="D287" s="222"/>
      <c r="E287" s="223"/>
      <c r="F287" s="221"/>
      <c r="G287" s="221"/>
      <c r="H287" s="221"/>
      <c r="I287" s="221"/>
      <c r="J287" s="221"/>
      <c r="K287" s="221"/>
      <c r="L287" s="221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1"/>
      <c r="X287" s="221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128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19"/>
      <c r="B288" s="220"/>
      <c r="C288" s="247" t="s">
        <v>404</v>
      </c>
      <c r="D288" s="222"/>
      <c r="E288" s="223"/>
      <c r="F288" s="221"/>
      <c r="G288" s="221"/>
      <c r="H288" s="221"/>
      <c r="I288" s="221"/>
      <c r="J288" s="221"/>
      <c r="K288" s="221"/>
      <c r="L288" s="221"/>
      <c r="M288" s="221"/>
      <c r="N288" s="221"/>
      <c r="O288" s="221"/>
      <c r="P288" s="221"/>
      <c r="Q288" s="221"/>
      <c r="R288" s="221"/>
      <c r="S288" s="221"/>
      <c r="T288" s="221"/>
      <c r="U288" s="221"/>
      <c r="V288" s="221"/>
      <c r="W288" s="221"/>
      <c r="X288" s="221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128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9"/>
      <c r="B289" s="220"/>
      <c r="C289" s="247" t="s">
        <v>405</v>
      </c>
      <c r="D289" s="222"/>
      <c r="E289" s="223">
        <v>3.5069999999999997E-2</v>
      </c>
      <c r="F289" s="221"/>
      <c r="G289" s="221"/>
      <c r="H289" s="221"/>
      <c r="I289" s="221"/>
      <c r="J289" s="221"/>
      <c r="K289" s="221"/>
      <c r="L289" s="221"/>
      <c r="M289" s="221"/>
      <c r="N289" s="221"/>
      <c r="O289" s="221"/>
      <c r="P289" s="221"/>
      <c r="Q289" s="221"/>
      <c r="R289" s="221"/>
      <c r="S289" s="221"/>
      <c r="T289" s="221"/>
      <c r="U289" s="221"/>
      <c r="V289" s="221"/>
      <c r="W289" s="221"/>
      <c r="X289" s="221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128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x14ac:dyDescent="0.2">
      <c r="A290" s="227" t="s">
        <v>115</v>
      </c>
      <c r="B290" s="228" t="s">
        <v>83</v>
      </c>
      <c r="C290" s="244" t="s">
        <v>84</v>
      </c>
      <c r="D290" s="229"/>
      <c r="E290" s="230"/>
      <c r="F290" s="231"/>
      <c r="G290" s="231">
        <f>SUMIF(AG291:AG432,"&lt;&gt;NOR",G291:G432)</f>
        <v>0</v>
      </c>
      <c r="H290" s="231"/>
      <c r="I290" s="231">
        <f>SUM(I291:I432)</f>
        <v>0</v>
      </c>
      <c r="J290" s="231"/>
      <c r="K290" s="231">
        <f>SUM(K291:K432)</f>
        <v>0</v>
      </c>
      <c r="L290" s="231"/>
      <c r="M290" s="231">
        <f>SUM(M291:M432)</f>
        <v>0</v>
      </c>
      <c r="N290" s="231"/>
      <c r="O290" s="231">
        <f>SUM(O291:O432)</f>
        <v>5.9899999999999975</v>
      </c>
      <c r="P290" s="231"/>
      <c r="Q290" s="231">
        <f>SUM(Q291:Q432)</f>
        <v>5.58</v>
      </c>
      <c r="R290" s="231"/>
      <c r="S290" s="231"/>
      <c r="T290" s="232"/>
      <c r="U290" s="226"/>
      <c r="V290" s="226">
        <f>SUM(V291:V432)</f>
        <v>445.16999999999996</v>
      </c>
      <c r="W290" s="226"/>
      <c r="X290" s="226"/>
      <c r="AG290" t="s">
        <v>116</v>
      </c>
    </row>
    <row r="291" spans="1:60" ht="22.5" outlineLevel="1" x14ac:dyDescent="0.2">
      <c r="A291" s="233">
        <v>47</v>
      </c>
      <c r="B291" s="234" t="s">
        <v>406</v>
      </c>
      <c r="C291" s="245" t="s">
        <v>407</v>
      </c>
      <c r="D291" s="235" t="s">
        <v>223</v>
      </c>
      <c r="E291" s="236">
        <v>21</v>
      </c>
      <c r="F291" s="237"/>
      <c r="G291" s="238">
        <f>ROUND(E291*F291,2)</f>
        <v>0</v>
      </c>
      <c r="H291" s="237"/>
      <c r="I291" s="238">
        <f>ROUND(E291*H291,2)</f>
        <v>0</v>
      </c>
      <c r="J291" s="237"/>
      <c r="K291" s="238">
        <f>ROUND(E291*J291,2)</f>
        <v>0</v>
      </c>
      <c r="L291" s="238">
        <v>21</v>
      </c>
      <c r="M291" s="238">
        <f>G291*(1+L291/100)</f>
        <v>0</v>
      </c>
      <c r="N291" s="238">
        <v>0</v>
      </c>
      <c r="O291" s="238">
        <f>ROUND(E291*N291,2)</f>
        <v>0</v>
      </c>
      <c r="P291" s="238">
        <v>0</v>
      </c>
      <c r="Q291" s="238">
        <f>ROUND(E291*P291,2)</f>
        <v>0</v>
      </c>
      <c r="R291" s="238" t="s">
        <v>292</v>
      </c>
      <c r="S291" s="238" t="s">
        <v>121</v>
      </c>
      <c r="T291" s="239" t="s">
        <v>122</v>
      </c>
      <c r="U291" s="221">
        <v>0.115</v>
      </c>
      <c r="V291" s="221">
        <f>ROUND(E291*U291,2)</f>
        <v>2.42</v>
      </c>
      <c r="W291" s="221"/>
      <c r="X291" s="221" t="s">
        <v>123</v>
      </c>
      <c r="Y291" s="212"/>
      <c r="Z291" s="212"/>
      <c r="AA291" s="212"/>
      <c r="AB291" s="212"/>
      <c r="AC291" s="212"/>
      <c r="AD291" s="212"/>
      <c r="AE291" s="212"/>
      <c r="AF291" s="212"/>
      <c r="AG291" s="212" t="s">
        <v>124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9"/>
      <c r="B292" s="220"/>
      <c r="C292" s="247" t="s">
        <v>408</v>
      </c>
      <c r="D292" s="222"/>
      <c r="E292" s="223">
        <v>21</v>
      </c>
      <c r="F292" s="221"/>
      <c r="G292" s="221"/>
      <c r="H292" s="221"/>
      <c r="I292" s="221"/>
      <c r="J292" s="221"/>
      <c r="K292" s="221"/>
      <c r="L292" s="221"/>
      <c r="M292" s="221"/>
      <c r="N292" s="221"/>
      <c r="O292" s="221"/>
      <c r="P292" s="221"/>
      <c r="Q292" s="221"/>
      <c r="R292" s="221"/>
      <c r="S292" s="221"/>
      <c r="T292" s="221"/>
      <c r="U292" s="221"/>
      <c r="V292" s="221"/>
      <c r="W292" s="221"/>
      <c r="X292" s="221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128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33">
        <v>48</v>
      </c>
      <c r="B293" s="234" t="s">
        <v>409</v>
      </c>
      <c r="C293" s="245" t="s">
        <v>410</v>
      </c>
      <c r="D293" s="235" t="s">
        <v>241</v>
      </c>
      <c r="E293" s="236">
        <v>407.6</v>
      </c>
      <c r="F293" s="237"/>
      <c r="G293" s="238">
        <f>ROUND(E293*F293,2)</f>
        <v>0</v>
      </c>
      <c r="H293" s="237"/>
      <c r="I293" s="238">
        <f>ROUND(E293*H293,2)</f>
        <v>0</v>
      </c>
      <c r="J293" s="237"/>
      <c r="K293" s="238">
        <f>ROUND(E293*J293,2)</f>
        <v>0</v>
      </c>
      <c r="L293" s="238">
        <v>21</v>
      </c>
      <c r="M293" s="238">
        <f>G293*(1+L293/100)</f>
        <v>0</v>
      </c>
      <c r="N293" s="238">
        <v>0</v>
      </c>
      <c r="O293" s="238">
        <f>ROUND(E293*N293,2)</f>
        <v>0</v>
      </c>
      <c r="P293" s="238">
        <v>0</v>
      </c>
      <c r="Q293" s="238">
        <f>ROUND(E293*P293,2)</f>
        <v>0</v>
      </c>
      <c r="R293" s="238" t="s">
        <v>411</v>
      </c>
      <c r="S293" s="238" t="s">
        <v>121</v>
      </c>
      <c r="T293" s="239" t="s">
        <v>122</v>
      </c>
      <c r="U293" s="221">
        <v>0.47</v>
      </c>
      <c r="V293" s="221">
        <f>ROUND(E293*U293,2)</f>
        <v>191.57</v>
      </c>
      <c r="W293" s="221"/>
      <c r="X293" s="221" t="s">
        <v>123</v>
      </c>
      <c r="Y293" s="212"/>
      <c r="Z293" s="212"/>
      <c r="AA293" s="212"/>
      <c r="AB293" s="212"/>
      <c r="AC293" s="212"/>
      <c r="AD293" s="212"/>
      <c r="AE293" s="212"/>
      <c r="AF293" s="212"/>
      <c r="AG293" s="212" t="s">
        <v>124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19"/>
      <c r="B294" s="220"/>
      <c r="C294" s="247" t="s">
        <v>412</v>
      </c>
      <c r="D294" s="222"/>
      <c r="E294" s="223">
        <v>25.6</v>
      </c>
      <c r="F294" s="221"/>
      <c r="G294" s="221"/>
      <c r="H294" s="221"/>
      <c r="I294" s="221"/>
      <c r="J294" s="221"/>
      <c r="K294" s="221"/>
      <c r="L294" s="221"/>
      <c r="M294" s="221"/>
      <c r="N294" s="221"/>
      <c r="O294" s="221"/>
      <c r="P294" s="221"/>
      <c r="Q294" s="221"/>
      <c r="R294" s="221"/>
      <c r="S294" s="221"/>
      <c r="T294" s="221"/>
      <c r="U294" s="221"/>
      <c r="V294" s="221"/>
      <c r="W294" s="221"/>
      <c r="X294" s="221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128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19"/>
      <c r="B295" s="220"/>
      <c r="C295" s="247" t="s">
        <v>413</v>
      </c>
      <c r="D295" s="222"/>
      <c r="E295" s="223">
        <v>2.82</v>
      </c>
      <c r="F295" s="221"/>
      <c r="G295" s="221"/>
      <c r="H295" s="221"/>
      <c r="I295" s="221"/>
      <c r="J295" s="221"/>
      <c r="K295" s="221"/>
      <c r="L295" s="221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1"/>
      <c r="X295" s="221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128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9"/>
      <c r="B296" s="220"/>
      <c r="C296" s="247" t="s">
        <v>414</v>
      </c>
      <c r="D296" s="222"/>
      <c r="E296" s="223">
        <v>22.31</v>
      </c>
      <c r="F296" s="221"/>
      <c r="G296" s="221"/>
      <c r="H296" s="221"/>
      <c r="I296" s="221"/>
      <c r="J296" s="221"/>
      <c r="K296" s="221"/>
      <c r="L296" s="221"/>
      <c r="M296" s="221"/>
      <c r="N296" s="221"/>
      <c r="O296" s="221"/>
      <c r="P296" s="221"/>
      <c r="Q296" s="221"/>
      <c r="R296" s="221"/>
      <c r="S296" s="221"/>
      <c r="T296" s="221"/>
      <c r="U296" s="221"/>
      <c r="V296" s="221"/>
      <c r="W296" s="221"/>
      <c r="X296" s="221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128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19"/>
      <c r="B297" s="220"/>
      <c r="C297" s="247" t="s">
        <v>415</v>
      </c>
      <c r="D297" s="222"/>
      <c r="E297" s="223">
        <v>16.350000000000001</v>
      </c>
      <c r="F297" s="221"/>
      <c r="G297" s="221"/>
      <c r="H297" s="221"/>
      <c r="I297" s="221"/>
      <c r="J297" s="221"/>
      <c r="K297" s="221"/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21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128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19"/>
      <c r="B298" s="220"/>
      <c r="C298" s="247" t="s">
        <v>416</v>
      </c>
      <c r="D298" s="222"/>
      <c r="E298" s="223">
        <v>19.05</v>
      </c>
      <c r="F298" s="221"/>
      <c r="G298" s="221"/>
      <c r="H298" s="221"/>
      <c r="I298" s="221"/>
      <c r="J298" s="221"/>
      <c r="K298" s="221"/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21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128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19"/>
      <c r="B299" s="220"/>
      <c r="C299" s="247" t="s">
        <v>417</v>
      </c>
      <c r="D299" s="222"/>
      <c r="E299" s="223">
        <v>2.81</v>
      </c>
      <c r="F299" s="221"/>
      <c r="G299" s="221"/>
      <c r="H299" s="221"/>
      <c r="I299" s="221"/>
      <c r="J299" s="221"/>
      <c r="K299" s="221"/>
      <c r="L299" s="221"/>
      <c r="M299" s="221"/>
      <c r="N299" s="221"/>
      <c r="O299" s="221"/>
      <c r="P299" s="221"/>
      <c r="Q299" s="221"/>
      <c r="R299" s="221"/>
      <c r="S299" s="221"/>
      <c r="T299" s="221"/>
      <c r="U299" s="221"/>
      <c r="V299" s="221"/>
      <c r="W299" s="221"/>
      <c r="X299" s="221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128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9"/>
      <c r="B300" s="220"/>
      <c r="C300" s="247" t="s">
        <v>418</v>
      </c>
      <c r="D300" s="222"/>
      <c r="E300" s="223">
        <v>25.6</v>
      </c>
      <c r="F300" s="221"/>
      <c r="G300" s="221"/>
      <c r="H300" s="221"/>
      <c r="I300" s="221"/>
      <c r="J300" s="221"/>
      <c r="K300" s="221"/>
      <c r="L300" s="221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1"/>
      <c r="X300" s="221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128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19"/>
      <c r="B301" s="220"/>
      <c r="C301" s="247" t="s">
        <v>419</v>
      </c>
      <c r="D301" s="222"/>
      <c r="E301" s="223">
        <v>10.3</v>
      </c>
      <c r="F301" s="221"/>
      <c r="G301" s="221"/>
      <c r="H301" s="221"/>
      <c r="I301" s="221"/>
      <c r="J301" s="221"/>
      <c r="K301" s="221"/>
      <c r="L301" s="221"/>
      <c r="M301" s="221"/>
      <c r="N301" s="221"/>
      <c r="O301" s="221"/>
      <c r="P301" s="221"/>
      <c r="Q301" s="221"/>
      <c r="R301" s="221"/>
      <c r="S301" s="221"/>
      <c r="T301" s="221"/>
      <c r="U301" s="221"/>
      <c r="V301" s="221"/>
      <c r="W301" s="221"/>
      <c r="X301" s="221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128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9"/>
      <c r="B302" s="220"/>
      <c r="C302" s="247" t="s">
        <v>420</v>
      </c>
      <c r="D302" s="222"/>
      <c r="E302" s="223">
        <v>108.75</v>
      </c>
      <c r="F302" s="221"/>
      <c r="G302" s="221"/>
      <c r="H302" s="221"/>
      <c r="I302" s="221"/>
      <c r="J302" s="221"/>
      <c r="K302" s="221"/>
      <c r="L302" s="221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1"/>
      <c r="X302" s="221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128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9"/>
      <c r="B303" s="220"/>
      <c r="C303" s="247" t="s">
        <v>421</v>
      </c>
      <c r="D303" s="222"/>
      <c r="E303" s="223">
        <v>71.959999999999994</v>
      </c>
      <c r="F303" s="221"/>
      <c r="G303" s="221"/>
      <c r="H303" s="221"/>
      <c r="I303" s="221"/>
      <c r="J303" s="221"/>
      <c r="K303" s="221"/>
      <c r="L303" s="221"/>
      <c r="M303" s="221"/>
      <c r="N303" s="221"/>
      <c r="O303" s="221"/>
      <c r="P303" s="221"/>
      <c r="Q303" s="221"/>
      <c r="R303" s="221"/>
      <c r="S303" s="221"/>
      <c r="T303" s="221"/>
      <c r="U303" s="221"/>
      <c r="V303" s="221"/>
      <c r="W303" s="221"/>
      <c r="X303" s="221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128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19"/>
      <c r="B304" s="220"/>
      <c r="C304" s="247" t="s">
        <v>422</v>
      </c>
      <c r="D304" s="222"/>
      <c r="E304" s="223">
        <v>102.05</v>
      </c>
      <c r="F304" s="221"/>
      <c r="G304" s="221"/>
      <c r="H304" s="221"/>
      <c r="I304" s="221"/>
      <c r="J304" s="221"/>
      <c r="K304" s="221"/>
      <c r="L304" s="221"/>
      <c r="M304" s="221"/>
      <c r="N304" s="221"/>
      <c r="O304" s="221"/>
      <c r="P304" s="221"/>
      <c r="Q304" s="221"/>
      <c r="R304" s="221"/>
      <c r="S304" s="221"/>
      <c r="T304" s="221"/>
      <c r="U304" s="221"/>
      <c r="V304" s="221"/>
      <c r="W304" s="221"/>
      <c r="X304" s="221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128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33">
        <v>49</v>
      </c>
      <c r="B305" s="234" t="s">
        <v>423</v>
      </c>
      <c r="C305" s="245" t="s">
        <v>424</v>
      </c>
      <c r="D305" s="235" t="s">
        <v>241</v>
      </c>
      <c r="E305" s="236">
        <v>125.38</v>
      </c>
      <c r="F305" s="237"/>
      <c r="G305" s="238">
        <f>ROUND(E305*F305,2)</f>
        <v>0</v>
      </c>
      <c r="H305" s="237"/>
      <c r="I305" s="238">
        <f>ROUND(E305*H305,2)</f>
        <v>0</v>
      </c>
      <c r="J305" s="237"/>
      <c r="K305" s="238">
        <f>ROUND(E305*J305,2)</f>
        <v>0</v>
      </c>
      <c r="L305" s="238">
        <v>21</v>
      </c>
      <c r="M305" s="238">
        <f>G305*(1+L305/100)</f>
        <v>0</v>
      </c>
      <c r="N305" s="238">
        <v>0</v>
      </c>
      <c r="O305" s="238">
        <f>ROUND(E305*N305,2)</f>
        <v>0</v>
      </c>
      <c r="P305" s="238">
        <v>2.48E-3</v>
      </c>
      <c r="Q305" s="238">
        <f>ROUND(E305*P305,2)</f>
        <v>0.31</v>
      </c>
      <c r="R305" s="238" t="s">
        <v>411</v>
      </c>
      <c r="S305" s="238" t="s">
        <v>121</v>
      </c>
      <c r="T305" s="239" t="s">
        <v>122</v>
      </c>
      <c r="U305" s="221">
        <v>0.20599999999999999</v>
      </c>
      <c r="V305" s="221">
        <f>ROUND(E305*U305,2)</f>
        <v>25.83</v>
      </c>
      <c r="W305" s="221"/>
      <c r="X305" s="221" t="s">
        <v>123</v>
      </c>
      <c r="Y305" s="212"/>
      <c r="Z305" s="212"/>
      <c r="AA305" s="212"/>
      <c r="AB305" s="212"/>
      <c r="AC305" s="212"/>
      <c r="AD305" s="212"/>
      <c r="AE305" s="212"/>
      <c r="AF305" s="212"/>
      <c r="AG305" s="212" t="s">
        <v>124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19"/>
      <c r="B306" s="220"/>
      <c r="C306" s="247" t="s">
        <v>425</v>
      </c>
      <c r="D306" s="222"/>
      <c r="E306" s="223"/>
      <c r="F306" s="221"/>
      <c r="G306" s="221"/>
      <c r="H306" s="221"/>
      <c r="I306" s="221"/>
      <c r="J306" s="221"/>
      <c r="K306" s="221"/>
      <c r="L306" s="221"/>
      <c r="M306" s="221"/>
      <c r="N306" s="221"/>
      <c r="O306" s="221"/>
      <c r="P306" s="221"/>
      <c r="Q306" s="221"/>
      <c r="R306" s="221"/>
      <c r="S306" s="221"/>
      <c r="T306" s="221"/>
      <c r="U306" s="221"/>
      <c r="V306" s="221"/>
      <c r="W306" s="221"/>
      <c r="X306" s="221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128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9"/>
      <c r="B307" s="220"/>
      <c r="C307" s="247" t="s">
        <v>426</v>
      </c>
      <c r="D307" s="222"/>
      <c r="E307" s="223">
        <v>25.9</v>
      </c>
      <c r="F307" s="221"/>
      <c r="G307" s="221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1"/>
      <c r="X307" s="221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128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19"/>
      <c r="B308" s="220"/>
      <c r="C308" s="247" t="s">
        <v>427</v>
      </c>
      <c r="D308" s="222"/>
      <c r="E308" s="223">
        <v>2.5499999999999998</v>
      </c>
      <c r="F308" s="221"/>
      <c r="G308" s="221"/>
      <c r="H308" s="221"/>
      <c r="I308" s="221"/>
      <c r="J308" s="221"/>
      <c r="K308" s="221"/>
      <c r="L308" s="221"/>
      <c r="M308" s="221"/>
      <c r="N308" s="221"/>
      <c r="O308" s="221"/>
      <c r="P308" s="221"/>
      <c r="Q308" s="221"/>
      <c r="R308" s="221"/>
      <c r="S308" s="221"/>
      <c r="T308" s="221"/>
      <c r="U308" s="221"/>
      <c r="V308" s="221"/>
      <c r="W308" s="221"/>
      <c r="X308" s="221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128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19"/>
      <c r="B309" s="220"/>
      <c r="C309" s="247" t="s">
        <v>428</v>
      </c>
      <c r="D309" s="222"/>
      <c r="E309" s="223">
        <v>22.55</v>
      </c>
      <c r="F309" s="221"/>
      <c r="G309" s="221"/>
      <c r="H309" s="221"/>
      <c r="I309" s="221"/>
      <c r="J309" s="221"/>
      <c r="K309" s="221"/>
      <c r="L309" s="221"/>
      <c r="M309" s="221"/>
      <c r="N309" s="221"/>
      <c r="O309" s="221"/>
      <c r="P309" s="221"/>
      <c r="Q309" s="221"/>
      <c r="R309" s="221"/>
      <c r="S309" s="221"/>
      <c r="T309" s="221"/>
      <c r="U309" s="221"/>
      <c r="V309" s="221"/>
      <c r="W309" s="221"/>
      <c r="X309" s="221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128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9"/>
      <c r="B310" s="220"/>
      <c r="C310" s="247" t="s">
        <v>429</v>
      </c>
      <c r="D310" s="222"/>
      <c r="E310" s="223">
        <v>16.190000000000001</v>
      </c>
      <c r="F310" s="221"/>
      <c r="G310" s="221"/>
      <c r="H310" s="221"/>
      <c r="I310" s="221"/>
      <c r="J310" s="221"/>
      <c r="K310" s="221"/>
      <c r="L310" s="221"/>
      <c r="M310" s="221"/>
      <c r="N310" s="221"/>
      <c r="O310" s="221"/>
      <c r="P310" s="221"/>
      <c r="Q310" s="221"/>
      <c r="R310" s="221"/>
      <c r="S310" s="221"/>
      <c r="T310" s="221"/>
      <c r="U310" s="221"/>
      <c r="V310" s="221"/>
      <c r="W310" s="221"/>
      <c r="X310" s="221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128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9"/>
      <c r="B311" s="220"/>
      <c r="C311" s="247" t="s">
        <v>430</v>
      </c>
      <c r="D311" s="222"/>
      <c r="E311" s="223">
        <v>19.28</v>
      </c>
      <c r="F311" s="221"/>
      <c r="G311" s="221"/>
      <c r="H311" s="221"/>
      <c r="I311" s="221"/>
      <c r="J311" s="221"/>
      <c r="K311" s="221"/>
      <c r="L311" s="221"/>
      <c r="M311" s="221"/>
      <c r="N311" s="221"/>
      <c r="O311" s="221"/>
      <c r="P311" s="221"/>
      <c r="Q311" s="221"/>
      <c r="R311" s="221"/>
      <c r="S311" s="221"/>
      <c r="T311" s="221"/>
      <c r="U311" s="221"/>
      <c r="V311" s="221"/>
      <c r="W311" s="221"/>
      <c r="X311" s="221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128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19"/>
      <c r="B312" s="220"/>
      <c r="C312" s="247" t="s">
        <v>431</v>
      </c>
      <c r="D312" s="222"/>
      <c r="E312" s="223">
        <v>2.98</v>
      </c>
      <c r="F312" s="221"/>
      <c r="G312" s="221"/>
      <c r="H312" s="221"/>
      <c r="I312" s="221"/>
      <c r="J312" s="221"/>
      <c r="K312" s="221"/>
      <c r="L312" s="221"/>
      <c r="M312" s="221"/>
      <c r="N312" s="221"/>
      <c r="O312" s="221"/>
      <c r="P312" s="221"/>
      <c r="Q312" s="221"/>
      <c r="R312" s="221"/>
      <c r="S312" s="221"/>
      <c r="T312" s="221"/>
      <c r="U312" s="221"/>
      <c r="V312" s="221"/>
      <c r="W312" s="221"/>
      <c r="X312" s="221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128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9"/>
      <c r="B313" s="220"/>
      <c r="C313" s="247" t="s">
        <v>432</v>
      </c>
      <c r="D313" s="222"/>
      <c r="E313" s="223">
        <v>25.77</v>
      </c>
      <c r="F313" s="221"/>
      <c r="G313" s="221"/>
      <c r="H313" s="221"/>
      <c r="I313" s="221"/>
      <c r="J313" s="221"/>
      <c r="K313" s="221"/>
      <c r="L313" s="221"/>
      <c r="M313" s="221"/>
      <c r="N313" s="221"/>
      <c r="O313" s="221"/>
      <c r="P313" s="221"/>
      <c r="Q313" s="221"/>
      <c r="R313" s="221"/>
      <c r="S313" s="221"/>
      <c r="T313" s="221"/>
      <c r="U313" s="221"/>
      <c r="V313" s="221"/>
      <c r="W313" s="221"/>
      <c r="X313" s="221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128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19"/>
      <c r="B314" s="220"/>
      <c r="C314" s="247" t="s">
        <v>433</v>
      </c>
      <c r="D314" s="222"/>
      <c r="E314" s="223">
        <v>10.16</v>
      </c>
      <c r="F314" s="221"/>
      <c r="G314" s="221"/>
      <c r="H314" s="221"/>
      <c r="I314" s="221"/>
      <c r="J314" s="221"/>
      <c r="K314" s="221"/>
      <c r="L314" s="221"/>
      <c r="M314" s="221"/>
      <c r="N314" s="221"/>
      <c r="O314" s="221"/>
      <c r="P314" s="221"/>
      <c r="Q314" s="221"/>
      <c r="R314" s="221"/>
      <c r="S314" s="221"/>
      <c r="T314" s="221"/>
      <c r="U314" s="221"/>
      <c r="V314" s="221"/>
      <c r="W314" s="221"/>
      <c r="X314" s="221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128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33">
        <v>50</v>
      </c>
      <c r="B315" s="234" t="s">
        <v>434</v>
      </c>
      <c r="C315" s="245" t="s">
        <v>435</v>
      </c>
      <c r="D315" s="235" t="s">
        <v>241</v>
      </c>
      <c r="E315" s="236">
        <v>281.06</v>
      </c>
      <c r="F315" s="237"/>
      <c r="G315" s="238">
        <f>ROUND(E315*F315,2)</f>
        <v>0</v>
      </c>
      <c r="H315" s="237"/>
      <c r="I315" s="238">
        <f>ROUND(E315*H315,2)</f>
        <v>0</v>
      </c>
      <c r="J315" s="237"/>
      <c r="K315" s="238">
        <f>ROUND(E315*J315,2)</f>
        <v>0</v>
      </c>
      <c r="L315" s="238">
        <v>21</v>
      </c>
      <c r="M315" s="238">
        <f>G315*(1+L315/100)</f>
        <v>0</v>
      </c>
      <c r="N315" s="238">
        <v>0</v>
      </c>
      <c r="O315" s="238">
        <f>ROUND(E315*N315,2)</f>
        <v>0</v>
      </c>
      <c r="P315" s="238">
        <v>9.2499999999999995E-3</v>
      </c>
      <c r="Q315" s="238">
        <f>ROUND(E315*P315,2)</f>
        <v>2.6</v>
      </c>
      <c r="R315" s="238" t="s">
        <v>411</v>
      </c>
      <c r="S315" s="238" t="s">
        <v>121</v>
      </c>
      <c r="T315" s="239" t="s">
        <v>122</v>
      </c>
      <c r="U315" s="221">
        <v>0.28699999999999998</v>
      </c>
      <c r="V315" s="221">
        <f>ROUND(E315*U315,2)</f>
        <v>80.66</v>
      </c>
      <c r="W315" s="221"/>
      <c r="X315" s="221" t="s">
        <v>123</v>
      </c>
      <c r="Y315" s="212"/>
      <c r="Z315" s="212"/>
      <c r="AA315" s="212"/>
      <c r="AB315" s="212"/>
      <c r="AC315" s="212"/>
      <c r="AD315" s="212"/>
      <c r="AE315" s="212"/>
      <c r="AF315" s="212"/>
      <c r="AG315" s="212" t="s">
        <v>124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19"/>
      <c r="B316" s="220"/>
      <c r="C316" s="247" t="s">
        <v>436</v>
      </c>
      <c r="D316" s="222"/>
      <c r="E316" s="223">
        <v>107</v>
      </c>
      <c r="F316" s="221"/>
      <c r="G316" s="221"/>
      <c r="H316" s="221"/>
      <c r="I316" s="221"/>
      <c r="J316" s="221"/>
      <c r="K316" s="221"/>
      <c r="L316" s="221"/>
      <c r="M316" s="221"/>
      <c r="N316" s="221"/>
      <c r="O316" s="221"/>
      <c r="P316" s="221"/>
      <c r="Q316" s="221"/>
      <c r="R316" s="221"/>
      <c r="S316" s="221"/>
      <c r="T316" s="221"/>
      <c r="U316" s="221"/>
      <c r="V316" s="221"/>
      <c r="W316" s="221"/>
      <c r="X316" s="221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128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9"/>
      <c r="B317" s="220"/>
      <c r="C317" s="247" t="s">
        <v>437</v>
      </c>
      <c r="D317" s="222"/>
      <c r="E317" s="223">
        <v>71.099999999999994</v>
      </c>
      <c r="F317" s="221"/>
      <c r="G317" s="221"/>
      <c r="H317" s="221"/>
      <c r="I317" s="221"/>
      <c r="J317" s="221"/>
      <c r="K317" s="221"/>
      <c r="L317" s="221"/>
      <c r="M317" s="221"/>
      <c r="N317" s="221"/>
      <c r="O317" s="221"/>
      <c r="P317" s="221"/>
      <c r="Q317" s="221"/>
      <c r="R317" s="221"/>
      <c r="S317" s="221"/>
      <c r="T317" s="221"/>
      <c r="U317" s="221"/>
      <c r="V317" s="221"/>
      <c r="W317" s="221"/>
      <c r="X317" s="221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128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19"/>
      <c r="B318" s="220"/>
      <c r="C318" s="247" t="s">
        <v>438</v>
      </c>
      <c r="D318" s="222"/>
      <c r="E318" s="223">
        <v>102.96</v>
      </c>
      <c r="F318" s="221"/>
      <c r="G318" s="221"/>
      <c r="H318" s="221"/>
      <c r="I318" s="221"/>
      <c r="J318" s="221"/>
      <c r="K318" s="221"/>
      <c r="L318" s="221"/>
      <c r="M318" s="221"/>
      <c r="N318" s="221"/>
      <c r="O318" s="221"/>
      <c r="P318" s="221"/>
      <c r="Q318" s="221"/>
      <c r="R318" s="221"/>
      <c r="S318" s="221"/>
      <c r="T318" s="221"/>
      <c r="U318" s="221"/>
      <c r="V318" s="221"/>
      <c r="W318" s="221"/>
      <c r="X318" s="221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128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ht="22.5" outlineLevel="1" x14ac:dyDescent="0.2">
      <c r="A319" s="233">
        <v>51</v>
      </c>
      <c r="B319" s="234" t="s">
        <v>439</v>
      </c>
      <c r="C319" s="245" t="s">
        <v>440</v>
      </c>
      <c r="D319" s="235" t="s">
        <v>223</v>
      </c>
      <c r="E319" s="236">
        <v>1</v>
      </c>
      <c r="F319" s="237"/>
      <c r="G319" s="238">
        <f>ROUND(E319*F319,2)</f>
        <v>0</v>
      </c>
      <c r="H319" s="237"/>
      <c r="I319" s="238">
        <f>ROUND(E319*H319,2)</f>
        <v>0</v>
      </c>
      <c r="J319" s="237"/>
      <c r="K319" s="238">
        <f>ROUND(E319*J319,2)</f>
        <v>0</v>
      </c>
      <c r="L319" s="238">
        <v>21</v>
      </c>
      <c r="M319" s="238">
        <f>G319*(1+L319/100)</f>
        <v>0</v>
      </c>
      <c r="N319" s="238">
        <v>0</v>
      </c>
      <c r="O319" s="238">
        <f>ROUND(E319*N319,2)</f>
        <v>0</v>
      </c>
      <c r="P319" s="238">
        <v>0</v>
      </c>
      <c r="Q319" s="238">
        <f>ROUND(E319*P319,2)</f>
        <v>0</v>
      </c>
      <c r="R319" s="238" t="s">
        <v>411</v>
      </c>
      <c r="S319" s="238" t="s">
        <v>121</v>
      </c>
      <c r="T319" s="239" t="s">
        <v>122</v>
      </c>
      <c r="U319" s="221">
        <v>1.9</v>
      </c>
      <c r="V319" s="221">
        <f>ROUND(E319*U319,2)</f>
        <v>1.9</v>
      </c>
      <c r="W319" s="221"/>
      <c r="X319" s="221" t="s">
        <v>123</v>
      </c>
      <c r="Y319" s="212"/>
      <c r="Z319" s="212"/>
      <c r="AA319" s="212"/>
      <c r="AB319" s="212"/>
      <c r="AC319" s="212"/>
      <c r="AD319" s="212"/>
      <c r="AE319" s="212"/>
      <c r="AF319" s="212"/>
      <c r="AG319" s="212" t="s">
        <v>124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19"/>
      <c r="B320" s="220"/>
      <c r="C320" s="247" t="s">
        <v>441</v>
      </c>
      <c r="D320" s="222"/>
      <c r="E320" s="223">
        <v>1</v>
      </c>
      <c r="F320" s="221"/>
      <c r="G320" s="221"/>
      <c r="H320" s="221"/>
      <c r="I320" s="221"/>
      <c r="J320" s="221"/>
      <c r="K320" s="221"/>
      <c r="L320" s="221"/>
      <c r="M320" s="221"/>
      <c r="N320" s="221"/>
      <c r="O320" s="221"/>
      <c r="P320" s="221"/>
      <c r="Q320" s="221"/>
      <c r="R320" s="221"/>
      <c r="S320" s="221"/>
      <c r="T320" s="221"/>
      <c r="U320" s="221"/>
      <c r="V320" s="221"/>
      <c r="W320" s="221"/>
      <c r="X320" s="221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128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ht="22.5" outlineLevel="1" x14ac:dyDescent="0.2">
      <c r="A321" s="233">
        <v>52</v>
      </c>
      <c r="B321" s="234" t="s">
        <v>442</v>
      </c>
      <c r="C321" s="245" t="s">
        <v>443</v>
      </c>
      <c r="D321" s="235" t="s">
        <v>223</v>
      </c>
      <c r="E321" s="236">
        <v>3</v>
      </c>
      <c r="F321" s="237"/>
      <c r="G321" s="238">
        <f>ROUND(E321*F321,2)</f>
        <v>0</v>
      </c>
      <c r="H321" s="237"/>
      <c r="I321" s="238">
        <f>ROUND(E321*H321,2)</f>
        <v>0</v>
      </c>
      <c r="J321" s="237"/>
      <c r="K321" s="238">
        <f>ROUND(E321*J321,2)</f>
        <v>0</v>
      </c>
      <c r="L321" s="238">
        <v>21</v>
      </c>
      <c r="M321" s="238">
        <f>G321*(1+L321/100)</f>
        <v>0</v>
      </c>
      <c r="N321" s="238">
        <v>0</v>
      </c>
      <c r="O321" s="238">
        <f>ROUND(E321*N321,2)</f>
        <v>0</v>
      </c>
      <c r="P321" s="238">
        <v>0</v>
      </c>
      <c r="Q321" s="238">
        <f>ROUND(E321*P321,2)</f>
        <v>0</v>
      </c>
      <c r="R321" s="238" t="s">
        <v>411</v>
      </c>
      <c r="S321" s="238" t="s">
        <v>121</v>
      </c>
      <c r="T321" s="239" t="s">
        <v>122</v>
      </c>
      <c r="U321" s="221">
        <v>5.6</v>
      </c>
      <c r="V321" s="221">
        <f>ROUND(E321*U321,2)</f>
        <v>16.8</v>
      </c>
      <c r="W321" s="221"/>
      <c r="X321" s="221" t="s">
        <v>123</v>
      </c>
      <c r="Y321" s="212"/>
      <c r="Z321" s="212"/>
      <c r="AA321" s="212"/>
      <c r="AB321" s="212"/>
      <c r="AC321" s="212"/>
      <c r="AD321" s="212"/>
      <c r="AE321" s="212"/>
      <c r="AF321" s="212"/>
      <c r="AG321" s="212" t="s">
        <v>124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19"/>
      <c r="B322" s="220"/>
      <c r="C322" s="247" t="s">
        <v>444</v>
      </c>
      <c r="D322" s="222"/>
      <c r="E322" s="223">
        <v>3</v>
      </c>
      <c r="F322" s="221"/>
      <c r="G322" s="221"/>
      <c r="H322" s="221"/>
      <c r="I322" s="221"/>
      <c r="J322" s="221"/>
      <c r="K322" s="221"/>
      <c r="L322" s="221"/>
      <c r="M322" s="221"/>
      <c r="N322" s="221"/>
      <c r="O322" s="221"/>
      <c r="P322" s="221"/>
      <c r="Q322" s="221"/>
      <c r="R322" s="221"/>
      <c r="S322" s="221"/>
      <c r="T322" s="221"/>
      <c r="U322" s="221"/>
      <c r="V322" s="221"/>
      <c r="W322" s="221"/>
      <c r="X322" s="221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128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ht="22.5" outlineLevel="1" x14ac:dyDescent="0.2">
      <c r="A323" s="233">
        <v>53</v>
      </c>
      <c r="B323" s="234" t="s">
        <v>445</v>
      </c>
      <c r="C323" s="245" t="s">
        <v>446</v>
      </c>
      <c r="D323" s="235" t="s">
        <v>223</v>
      </c>
      <c r="E323" s="236">
        <v>3</v>
      </c>
      <c r="F323" s="237"/>
      <c r="G323" s="238">
        <f>ROUND(E323*F323,2)</f>
        <v>0</v>
      </c>
      <c r="H323" s="237"/>
      <c r="I323" s="238">
        <f>ROUND(E323*H323,2)</f>
        <v>0</v>
      </c>
      <c r="J323" s="237"/>
      <c r="K323" s="238">
        <f>ROUND(E323*J323,2)</f>
        <v>0</v>
      </c>
      <c r="L323" s="238">
        <v>21</v>
      </c>
      <c r="M323" s="238">
        <f>G323*(1+L323/100)</f>
        <v>0</v>
      </c>
      <c r="N323" s="238">
        <v>0</v>
      </c>
      <c r="O323" s="238">
        <f>ROUND(E323*N323,2)</f>
        <v>0</v>
      </c>
      <c r="P323" s="238">
        <v>0</v>
      </c>
      <c r="Q323" s="238">
        <f>ROUND(E323*P323,2)</f>
        <v>0</v>
      </c>
      <c r="R323" s="238" t="s">
        <v>411</v>
      </c>
      <c r="S323" s="238" t="s">
        <v>121</v>
      </c>
      <c r="T323" s="239" t="s">
        <v>122</v>
      </c>
      <c r="U323" s="221">
        <v>1.88</v>
      </c>
      <c r="V323" s="221">
        <f>ROUND(E323*U323,2)</f>
        <v>5.64</v>
      </c>
      <c r="W323" s="221"/>
      <c r="X323" s="221" t="s">
        <v>123</v>
      </c>
      <c r="Y323" s="212"/>
      <c r="Z323" s="212"/>
      <c r="AA323" s="212"/>
      <c r="AB323" s="212"/>
      <c r="AC323" s="212"/>
      <c r="AD323" s="212"/>
      <c r="AE323" s="212"/>
      <c r="AF323" s="212"/>
      <c r="AG323" s="212" t="s">
        <v>124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19"/>
      <c r="B324" s="220"/>
      <c r="C324" s="247" t="s">
        <v>447</v>
      </c>
      <c r="D324" s="222"/>
      <c r="E324" s="223">
        <v>2</v>
      </c>
      <c r="F324" s="221"/>
      <c r="G324" s="221"/>
      <c r="H324" s="221"/>
      <c r="I324" s="221"/>
      <c r="J324" s="221"/>
      <c r="K324" s="221"/>
      <c r="L324" s="221"/>
      <c r="M324" s="221"/>
      <c r="N324" s="221"/>
      <c r="O324" s="221"/>
      <c r="P324" s="221"/>
      <c r="Q324" s="221"/>
      <c r="R324" s="221"/>
      <c r="S324" s="221"/>
      <c r="T324" s="221"/>
      <c r="U324" s="221"/>
      <c r="V324" s="221"/>
      <c r="W324" s="221"/>
      <c r="X324" s="221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128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9"/>
      <c r="B325" s="220"/>
      <c r="C325" s="247" t="s">
        <v>441</v>
      </c>
      <c r="D325" s="222"/>
      <c r="E325" s="223">
        <v>1</v>
      </c>
      <c r="F325" s="221"/>
      <c r="G325" s="221"/>
      <c r="H325" s="221"/>
      <c r="I325" s="221"/>
      <c r="J325" s="221"/>
      <c r="K325" s="221"/>
      <c r="L325" s="221"/>
      <c r="M325" s="221"/>
      <c r="N325" s="221"/>
      <c r="O325" s="221"/>
      <c r="P325" s="221"/>
      <c r="Q325" s="221"/>
      <c r="R325" s="221"/>
      <c r="S325" s="221"/>
      <c r="T325" s="221"/>
      <c r="U325" s="221"/>
      <c r="V325" s="221"/>
      <c r="W325" s="221"/>
      <c r="X325" s="221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128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ht="22.5" outlineLevel="1" x14ac:dyDescent="0.2">
      <c r="A326" s="233">
        <v>54</v>
      </c>
      <c r="B326" s="234" t="s">
        <v>448</v>
      </c>
      <c r="C326" s="245" t="s">
        <v>449</v>
      </c>
      <c r="D326" s="235" t="s">
        <v>223</v>
      </c>
      <c r="E326" s="236">
        <v>3</v>
      </c>
      <c r="F326" s="237"/>
      <c r="G326" s="238">
        <f>ROUND(E326*F326,2)</f>
        <v>0</v>
      </c>
      <c r="H326" s="237"/>
      <c r="I326" s="238">
        <f>ROUND(E326*H326,2)</f>
        <v>0</v>
      </c>
      <c r="J326" s="237"/>
      <c r="K326" s="238">
        <f>ROUND(E326*J326,2)</f>
        <v>0</v>
      </c>
      <c r="L326" s="238">
        <v>21</v>
      </c>
      <c r="M326" s="238">
        <f>G326*(1+L326/100)</f>
        <v>0</v>
      </c>
      <c r="N326" s="238">
        <v>0</v>
      </c>
      <c r="O326" s="238">
        <f>ROUND(E326*N326,2)</f>
        <v>0</v>
      </c>
      <c r="P326" s="238">
        <v>0</v>
      </c>
      <c r="Q326" s="238">
        <f>ROUND(E326*P326,2)</f>
        <v>0</v>
      </c>
      <c r="R326" s="238" t="s">
        <v>411</v>
      </c>
      <c r="S326" s="238" t="s">
        <v>121</v>
      </c>
      <c r="T326" s="239" t="s">
        <v>122</v>
      </c>
      <c r="U326" s="221">
        <v>4.5999999999999996</v>
      </c>
      <c r="V326" s="221">
        <f>ROUND(E326*U326,2)</f>
        <v>13.8</v>
      </c>
      <c r="W326" s="221"/>
      <c r="X326" s="221" t="s">
        <v>123</v>
      </c>
      <c r="Y326" s="212"/>
      <c r="Z326" s="212"/>
      <c r="AA326" s="212"/>
      <c r="AB326" s="212"/>
      <c r="AC326" s="212"/>
      <c r="AD326" s="212"/>
      <c r="AE326" s="212"/>
      <c r="AF326" s="212"/>
      <c r="AG326" s="212" t="s">
        <v>124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19"/>
      <c r="B327" s="220"/>
      <c r="C327" s="247" t="s">
        <v>450</v>
      </c>
      <c r="D327" s="222"/>
      <c r="E327" s="223">
        <v>1</v>
      </c>
      <c r="F327" s="221"/>
      <c r="G327" s="221"/>
      <c r="H327" s="221"/>
      <c r="I327" s="221"/>
      <c r="J327" s="221"/>
      <c r="K327" s="221"/>
      <c r="L327" s="221"/>
      <c r="M327" s="221"/>
      <c r="N327" s="221"/>
      <c r="O327" s="221"/>
      <c r="P327" s="221"/>
      <c r="Q327" s="221"/>
      <c r="R327" s="221"/>
      <c r="S327" s="221"/>
      <c r="T327" s="221"/>
      <c r="U327" s="221"/>
      <c r="V327" s="221"/>
      <c r="W327" s="221"/>
      <c r="X327" s="221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128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19"/>
      <c r="B328" s="220"/>
      <c r="C328" s="247" t="s">
        <v>451</v>
      </c>
      <c r="D328" s="222"/>
      <c r="E328" s="223">
        <v>2</v>
      </c>
      <c r="F328" s="221"/>
      <c r="G328" s="221"/>
      <c r="H328" s="221"/>
      <c r="I328" s="221"/>
      <c r="J328" s="221"/>
      <c r="K328" s="221"/>
      <c r="L328" s="221"/>
      <c r="M328" s="221"/>
      <c r="N328" s="221"/>
      <c r="O328" s="221"/>
      <c r="P328" s="221"/>
      <c r="Q328" s="221"/>
      <c r="R328" s="221"/>
      <c r="S328" s="221"/>
      <c r="T328" s="221"/>
      <c r="U328" s="221"/>
      <c r="V328" s="221"/>
      <c r="W328" s="221"/>
      <c r="X328" s="221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128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33">
        <v>55</v>
      </c>
      <c r="B329" s="234" t="s">
        <v>452</v>
      </c>
      <c r="C329" s="245" t="s">
        <v>453</v>
      </c>
      <c r="D329" s="235" t="s">
        <v>223</v>
      </c>
      <c r="E329" s="236">
        <v>5</v>
      </c>
      <c r="F329" s="237"/>
      <c r="G329" s="238">
        <f>ROUND(E329*F329,2)</f>
        <v>0</v>
      </c>
      <c r="H329" s="237"/>
      <c r="I329" s="238">
        <f>ROUND(E329*H329,2)</f>
        <v>0</v>
      </c>
      <c r="J329" s="237"/>
      <c r="K329" s="238">
        <f>ROUND(E329*J329,2)</f>
        <v>0</v>
      </c>
      <c r="L329" s="238">
        <v>21</v>
      </c>
      <c r="M329" s="238">
        <f>G329*(1+L329/100)</f>
        <v>0</v>
      </c>
      <c r="N329" s="238">
        <v>0</v>
      </c>
      <c r="O329" s="238">
        <f>ROUND(E329*N329,2)</f>
        <v>0</v>
      </c>
      <c r="P329" s="238">
        <v>0.192</v>
      </c>
      <c r="Q329" s="238">
        <f>ROUND(E329*P329,2)</f>
        <v>0.96</v>
      </c>
      <c r="R329" s="238" t="s">
        <v>411</v>
      </c>
      <c r="S329" s="238" t="s">
        <v>121</v>
      </c>
      <c r="T329" s="239" t="s">
        <v>122</v>
      </c>
      <c r="U329" s="221">
        <v>0.60199999999999998</v>
      </c>
      <c r="V329" s="221">
        <f>ROUND(E329*U329,2)</f>
        <v>3.01</v>
      </c>
      <c r="W329" s="221"/>
      <c r="X329" s="221" t="s">
        <v>123</v>
      </c>
      <c r="Y329" s="212"/>
      <c r="Z329" s="212"/>
      <c r="AA329" s="212"/>
      <c r="AB329" s="212"/>
      <c r="AC329" s="212"/>
      <c r="AD329" s="212"/>
      <c r="AE329" s="212"/>
      <c r="AF329" s="212"/>
      <c r="AG329" s="212" t="s">
        <v>124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19"/>
      <c r="B330" s="220"/>
      <c r="C330" s="247" t="s">
        <v>447</v>
      </c>
      <c r="D330" s="222"/>
      <c r="E330" s="223">
        <v>2</v>
      </c>
      <c r="F330" s="221"/>
      <c r="G330" s="221"/>
      <c r="H330" s="221"/>
      <c r="I330" s="221"/>
      <c r="J330" s="221"/>
      <c r="K330" s="221"/>
      <c r="L330" s="221"/>
      <c r="M330" s="221"/>
      <c r="N330" s="221"/>
      <c r="O330" s="221"/>
      <c r="P330" s="221"/>
      <c r="Q330" s="221"/>
      <c r="R330" s="221"/>
      <c r="S330" s="221"/>
      <c r="T330" s="221"/>
      <c r="U330" s="221"/>
      <c r="V330" s="221"/>
      <c r="W330" s="221"/>
      <c r="X330" s="221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128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19"/>
      <c r="B331" s="220"/>
      <c r="C331" s="247" t="s">
        <v>454</v>
      </c>
      <c r="D331" s="222"/>
      <c r="E331" s="223">
        <v>3</v>
      </c>
      <c r="F331" s="221"/>
      <c r="G331" s="221"/>
      <c r="H331" s="221"/>
      <c r="I331" s="221"/>
      <c r="J331" s="221"/>
      <c r="K331" s="221"/>
      <c r="L331" s="221"/>
      <c r="M331" s="221"/>
      <c r="N331" s="221"/>
      <c r="O331" s="221"/>
      <c r="P331" s="221"/>
      <c r="Q331" s="221"/>
      <c r="R331" s="221"/>
      <c r="S331" s="221"/>
      <c r="T331" s="221"/>
      <c r="U331" s="221"/>
      <c r="V331" s="221"/>
      <c r="W331" s="221"/>
      <c r="X331" s="221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128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33">
        <v>56</v>
      </c>
      <c r="B332" s="234" t="s">
        <v>455</v>
      </c>
      <c r="C332" s="245" t="s">
        <v>456</v>
      </c>
      <c r="D332" s="235" t="s">
        <v>223</v>
      </c>
      <c r="E332" s="236">
        <v>6</v>
      </c>
      <c r="F332" s="237"/>
      <c r="G332" s="238">
        <f>ROUND(E332*F332,2)</f>
        <v>0</v>
      </c>
      <c r="H332" s="237"/>
      <c r="I332" s="238">
        <f>ROUND(E332*H332,2)</f>
        <v>0</v>
      </c>
      <c r="J332" s="237"/>
      <c r="K332" s="238">
        <f>ROUND(E332*J332,2)</f>
        <v>0</v>
      </c>
      <c r="L332" s="238">
        <v>21</v>
      </c>
      <c r="M332" s="238">
        <f>G332*(1+L332/100)</f>
        <v>0</v>
      </c>
      <c r="N332" s="238">
        <v>0</v>
      </c>
      <c r="O332" s="238">
        <f>ROUND(E332*N332,2)</f>
        <v>0</v>
      </c>
      <c r="P332" s="238">
        <v>0.21</v>
      </c>
      <c r="Q332" s="238">
        <f>ROUND(E332*P332,2)</f>
        <v>1.26</v>
      </c>
      <c r="R332" s="238" t="s">
        <v>411</v>
      </c>
      <c r="S332" s="238" t="s">
        <v>121</v>
      </c>
      <c r="T332" s="239" t="s">
        <v>122</v>
      </c>
      <c r="U332" s="221">
        <v>0.71399999999999997</v>
      </c>
      <c r="V332" s="221">
        <f>ROUND(E332*U332,2)</f>
        <v>4.28</v>
      </c>
      <c r="W332" s="221"/>
      <c r="X332" s="221" t="s">
        <v>123</v>
      </c>
      <c r="Y332" s="212"/>
      <c r="Z332" s="212"/>
      <c r="AA332" s="212"/>
      <c r="AB332" s="212"/>
      <c r="AC332" s="212"/>
      <c r="AD332" s="212"/>
      <c r="AE332" s="212"/>
      <c r="AF332" s="212"/>
      <c r="AG332" s="212" t="s">
        <v>124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19"/>
      <c r="B333" s="220"/>
      <c r="C333" s="247" t="s">
        <v>450</v>
      </c>
      <c r="D333" s="222"/>
      <c r="E333" s="223">
        <v>1</v>
      </c>
      <c r="F333" s="221"/>
      <c r="G333" s="221"/>
      <c r="H333" s="221"/>
      <c r="I333" s="221"/>
      <c r="J333" s="221"/>
      <c r="K333" s="221"/>
      <c r="L333" s="221"/>
      <c r="M333" s="221"/>
      <c r="N333" s="221"/>
      <c r="O333" s="221"/>
      <c r="P333" s="221"/>
      <c r="Q333" s="221"/>
      <c r="R333" s="221"/>
      <c r="S333" s="221"/>
      <c r="T333" s="221"/>
      <c r="U333" s="221"/>
      <c r="V333" s="221"/>
      <c r="W333" s="221"/>
      <c r="X333" s="221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128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19"/>
      <c r="B334" s="220"/>
      <c r="C334" s="247" t="s">
        <v>457</v>
      </c>
      <c r="D334" s="222"/>
      <c r="E334" s="223">
        <v>5</v>
      </c>
      <c r="F334" s="221"/>
      <c r="G334" s="221"/>
      <c r="H334" s="221"/>
      <c r="I334" s="221"/>
      <c r="J334" s="221"/>
      <c r="K334" s="221"/>
      <c r="L334" s="221"/>
      <c r="M334" s="221"/>
      <c r="N334" s="221"/>
      <c r="O334" s="221"/>
      <c r="P334" s="221"/>
      <c r="Q334" s="221"/>
      <c r="R334" s="221"/>
      <c r="S334" s="221"/>
      <c r="T334" s="221"/>
      <c r="U334" s="221"/>
      <c r="V334" s="221"/>
      <c r="W334" s="221"/>
      <c r="X334" s="221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128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33">
        <v>57</v>
      </c>
      <c r="B335" s="234" t="s">
        <v>458</v>
      </c>
      <c r="C335" s="245" t="s">
        <v>459</v>
      </c>
      <c r="D335" s="235" t="s">
        <v>460</v>
      </c>
      <c r="E335" s="236">
        <v>50</v>
      </c>
      <c r="F335" s="237"/>
      <c r="G335" s="238">
        <f>ROUND(E335*F335,2)</f>
        <v>0</v>
      </c>
      <c r="H335" s="237"/>
      <c r="I335" s="238">
        <f>ROUND(E335*H335,2)</f>
        <v>0</v>
      </c>
      <c r="J335" s="237"/>
      <c r="K335" s="238">
        <f>ROUND(E335*J335,2)</f>
        <v>0</v>
      </c>
      <c r="L335" s="238">
        <v>21</v>
      </c>
      <c r="M335" s="238">
        <f>G335*(1+L335/100)</f>
        <v>0</v>
      </c>
      <c r="N335" s="238">
        <v>6.0000000000000002E-5</v>
      </c>
      <c r="O335" s="238">
        <f>ROUND(E335*N335,2)</f>
        <v>0</v>
      </c>
      <c r="P335" s="238">
        <v>0</v>
      </c>
      <c r="Q335" s="238">
        <f>ROUND(E335*P335,2)</f>
        <v>0</v>
      </c>
      <c r="R335" s="238" t="s">
        <v>411</v>
      </c>
      <c r="S335" s="238" t="s">
        <v>121</v>
      </c>
      <c r="T335" s="239" t="s">
        <v>122</v>
      </c>
      <c r="U335" s="221">
        <v>0.30399999999999999</v>
      </c>
      <c r="V335" s="221">
        <f>ROUND(E335*U335,2)</f>
        <v>15.2</v>
      </c>
      <c r="W335" s="221"/>
      <c r="X335" s="221" t="s">
        <v>123</v>
      </c>
      <c r="Y335" s="212"/>
      <c r="Z335" s="212"/>
      <c r="AA335" s="212"/>
      <c r="AB335" s="212"/>
      <c r="AC335" s="212"/>
      <c r="AD335" s="212"/>
      <c r="AE335" s="212"/>
      <c r="AF335" s="212"/>
      <c r="AG335" s="212" t="s">
        <v>124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19"/>
      <c r="B336" s="220"/>
      <c r="C336" s="247" t="s">
        <v>461</v>
      </c>
      <c r="D336" s="222"/>
      <c r="E336" s="223"/>
      <c r="F336" s="221"/>
      <c r="G336" s="221"/>
      <c r="H336" s="221"/>
      <c r="I336" s="221"/>
      <c r="J336" s="221"/>
      <c r="K336" s="221"/>
      <c r="L336" s="221"/>
      <c r="M336" s="221"/>
      <c r="N336" s="221"/>
      <c r="O336" s="221"/>
      <c r="P336" s="221"/>
      <c r="Q336" s="221"/>
      <c r="R336" s="221"/>
      <c r="S336" s="221"/>
      <c r="T336" s="221"/>
      <c r="U336" s="221"/>
      <c r="V336" s="221"/>
      <c r="W336" s="221"/>
      <c r="X336" s="221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128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19"/>
      <c r="B337" s="220"/>
      <c r="C337" s="247" t="s">
        <v>462</v>
      </c>
      <c r="D337" s="222"/>
      <c r="E337" s="223">
        <v>9.1999999999999993</v>
      </c>
      <c r="F337" s="221"/>
      <c r="G337" s="221"/>
      <c r="H337" s="221"/>
      <c r="I337" s="221"/>
      <c r="J337" s="221"/>
      <c r="K337" s="221"/>
      <c r="L337" s="221"/>
      <c r="M337" s="221"/>
      <c r="N337" s="221"/>
      <c r="O337" s="221"/>
      <c r="P337" s="221"/>
      <c r="Q337" s="221"/>
      <c r="R337" s="221"/>
      <c r="S337" s="221"/>
      <c r="T337" s="221"/>
      <c r="U337" s="221"/>
      <c r="V337" s="221"/>
      <c r="W337" s="221"/>
      <c r="X337" s="221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128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19"/>
      <c r="B338" s="220"/>
      <c r="C338" s="247" t="s">
        <v>463</v>
      </c>
      <c r="D338" s="222"/>
      <c r="E338" s="223">
        <v>10</v>
      </c>
      <c r="F338" s="221"/>
      <c r="G338" s="221"/>
      <c r="H338" s="221"/>
      <c r="I338" s="221"/>
      <c r="J338" s="221"/>
      <c r="K338" s="221"/>
      <c r="L338" s="221"/>
      <c r="M338" s="221"/>
      <c r="N338" s="221"/>
      <c r="O338" s="221"/>
      <c r="P338" s="221"/>
      <c r="Q338" s="221"/>
      <c r="R338" s="221"/>
      <c r="S338" s="221"/>
      <c r="T338" s="221"/>
      <c r="U338" s="221"/>
      <c r="V338" s="221"/>
      <c r="W338" s="221"/>
      <c r="X338" s="221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128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19"/>
      <c r="B339" s="220"/>
      <c r="C339" s="247" t="s">
        <v>464</v>
      </c>
      <c r="D339" s="222"/>
      <c r="E339" s="223">
        <v>9.1999999999999993</v>
      </c>
      <c r="F339" s="221"/>
      <c r="G339" s="221"/>
      <c r="H339" s="221"/>
      <c r="I339" s="221"/>
      <c r="J339" s="221"/>
      <c r="K339" s="221"/>
      <c r="L339" s="221"/>
      <c r="M339" s="221"/>
      <c r="N339" s="221"/>
      <c r="O339" s="221"/>
      <c r="P339" s="221"/>
      <c r="Q339" s="221"/>
      <c r="R339" s="221"/>
      <c r="S339" s="221"/>
      <c r="T339" s="221"/>
      <c r="U339" s="221"/>
      <c r="V339" s="221"/>
      <c r="W339" s="221"/>
      <c r="X339" s="221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128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19"/>
      <c r="B340" s="220"/>
      <c r="C340" s="247" t="s">
        <v>465</v>
      </c>
      <c r="D340" s="222"/>
      <c r="E340" s="223">
        <v>1.2</v>
      </c>
      <c r="F340" s="221"/>
      <c r="G340" s="221"/>
      <c r="H340" s="221"/>
      <c r="I340" s="221"/>
      <c r="J340" s="221"/>
      <c r="K340" s="221"/>
      <c r="L340" s="221"/>
      <c r="M340" s="221"/>
      <c r="N340" s="221"/>
      <c r="O340" s="221"/>
      <c r="P340" s="221"/>
      <c r="Q340" s="221"/>
      <c r="R340" s="221"/>
      <c r="S340" s="221"/>
      <c r="T340" s="221"/>
      <c r="U340" s="221"/>
      <c r="V340" s="221"/>
      <c r="W340" s="221"/>
      <c r="X340" s="221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128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19"/>
      <c r="B341" s="220"/>
      <c r="C341" s="247" t="s">
        <v>466</v>
      </c>
      <c r="D341" s="222"/>
      <c r="E341" s="223">
        <v>9.4</v>
      </c>
      <c r="F341" s="221"/>
      <c r="G341" s="221"/>
      <c r="H341" s="221"/>
      <c r="I341" s="221"/>
      <c r="J341" s="221"/>
      <c r="K341" s="221"/>
      <c r="L341" s="221"/>
      <c r="M341" s="221"/>
      <c r="N341" s="221"/>
      <c r="O341" s="221"/>
      <c r="P341" s="221"/>
      <c r="Q341" s="221"/>
      <c r="R341" s="221"/>
      <c r="S341" s="221"/>
      <c r="T341" s="221"/>
      <c r="U341" s="221"/>
      <c r="V341" s="221"/>
      <c r="W341" s="221"/>
      <c r="X341" s="221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128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19"/>
      <c r="B342" s="220"/>
      <c r="C342" s="247" t="s">
        <v>467</v>
      </c>
      <c r="D342" s="222"/>
      <c r="E342" s="223">
        <v>10.199999999999999</v>
      </c>
      <c r="F342" s="221"/>
      <c r="G342" s="221"/>
      <c r="H342" s="221"/>
      <c r="I342" s="221"/>
      <c r="J342" s="221"/>
      <c r="K342" s="221"/>
      <c r="L342" s="221"/>
      <c r="M342" s="221"/>
      <c r="N342" s="221"/>
      <c r="O342" s="221"/>
      <c r="P342" s="221"/>
      <c r="Q342" s="221"/>
      <c r="R342" s="221"/>
      <c r="S342" s="221"/>
      <c r="T342" s="221"/>
      <c r="U342" s="221"/>
      <c r="V342" s="221"/>
      <c r="W342" s="221"/>
      <c r="X342" s="221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128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19"/>
      <c r="B343" s="220"/>
      <c r="C343" s="247" t="s">
        <v>468</v>
      </c>
      <c r="D343" s="222"/>
      <c r="E343" s="223">
        <v>0.8</v>
      </c>
      <c r="F343" s="221"/>
      <c r="G343" s="221"/>
      <c r="H343" s="221"/>
      <c r="I343" s="221"/>
      <c r="J343" s="221"/>
      <c r="K343" s="221"/>
      <c r="L343" s="221"/>
      <c r="M343" s="221"/>
      <c r="N343" s="221"/>
      <c r="O343" s="221"/>
      <c r="P343" s="221"/>
      <c r="Q343" s="221"/>
      <c r="R343" s="221"/>
      <c r="S343" s="221"/>
      <c r="T343" s="221"/>
      <c r="U343" s="221"/>
      <c r="V343" s="221"/>
      <c r="W343" s="221"/>
      <c r="X343" s="221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128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33">
        <v>58</v>
      </c>
      <c r="B344" s="234" t="s">
        <v>469</v>
      </c>
      <c r="C344" s="245" t="s">
        <v>470</v>
      </c>
      <c r="D344" s="235" t="s">
        <v>471</v>
      </c>
      <c r="E344" s="236">
        <v>25</v>
      </c>
      <c r="F344" s="237"/>
      <c r="G344" s="238">
        <f>ROUND(E344*F344,2)</f>
        <v>0</v>
      </c>
      <c r="H344" s="237"/>
      <c r="I344" s="238">
        <f>ROUND(E344*H344,2)</f>
        <v>0</v>
      </c>
      <c r="J344" s="237"/>
      <c r="K344" s="238">
        <f>ROUND(E344*J344,2)</f>
        <v>0</v>
      </c>
      <c r="L344" s="238">
        <v>21</v>
      </c>
      <c r="M344" s="238">
        <f>G344*(1+L344/100)</f>
        <v>0</v>
      </c>
      <c r="N344" s="238">
        <v>6.0000000000000002E-5</v>
      </c>
      <c r="O344" s="238">
        <f>ROUND(E344*N344,2)</f>
        <v>0</v>
      </c>
      <c r="P344" s="238">
        <v>0</v>
      </c>
      <c r="Q344" s="238">
        <f>ROUND(E344*P344,2)</f>
        <v>0</v>
      </c>
      <c r="R344" s="238" t="s">
        <v>411</v>
      </c>
      <c r="S344" s="238" t="s">
        <v>217</v>
      </c>
      <c r="T344" s="239" t="s">
        <v>472</v>
      </c>
      <c r="U344" s="221">
        <v>0.30399999999999999</v>
      </c>
      <c r="V344" s="221">
        <f>ROUND(E344*U344,2)</f>
        <v>7.6</v>
      </c>
      <c r="W344" s="221"/>
      <c r="X344" s="221" t="s">
        <v>123</v>
      </c>
      <c r="Y344" s="212"/>
      <c r="Z344" s="212"/>
      <c r="AA344" s="212"/>
      <c r="AB344" s="212"/>
      <c r="AC344" s="212"/>
      <c r="AD344" s="212"/>
      <c r="AE344" s="212"/>
      <c r="AF344" s="212"/>
      <c r="AG344" s="212" t="s">
        <v>124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">
      <c r="A345" s="219"/>
      <c r="B345" s="220"/>
      <c r="C345" s="249" t="s">
        <v>473</v>
      </c>
      <c r="D345" s="242"/>
      <c r="E345" s="242"/>
      <c r="F345" s="242"/>
      <c r="G345" s="242"/>
      <c r="H345" s="221"/>
      <c r="I345" s="221"/>
      <c r="J345" s="221"/>
      <c r="K345" s="221"/>
      <c r="L345" s="221"/>
      <c r="M345" s="221"/>
      <c r="N345" s="221"/>
      <c r="O345" s="221"/>
      <c r="P345" s="221"/>
      <c r="Q345" s="221"/>
      <c r="R345" s="221"/>
      <c r="S345" s="221"/>
      <c r="T345" s="221"/>
      <c r="U345" s="221"/>
      <c r="V345" s="221"/>
      <c r="W345" s="221"/>
      <c r="X345" s="221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197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19"/>
      <c r="B346" s="220"/>
      <c r="C346" s="247" t="s">
        <v>474</v>
      </c>
      <c r="D346" s="222"/>
      <c r="E346" s="223">
        <v>10</v>
      </c>
      <c r="F346" s="221"/>
      <c r="G346" s="221"/>
      <c r="H346" s="221"/>
      <c r="I346" s="221"/>
      <c r="J346" s="221"/>
      <c r="K346" s="221"/>
      <c r="L346" s="221"/>
      <c r="M346" s="221"/>
      <c r="N346" s="221"/>
      <c r="O346" s="221"/>
      <c r="P346" s="221"/>
      <c r="Q346" s="221"/>
      <c r="R346" s="221"/>
      <c r="S346" s="221"/>
      <c r="T346" s="221"/>
      <c r="U346" s="221"/>
      <c r="V346" s="221"/>
      <c r="W346" s="221"/>
      <c r="X346" s="221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128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">
      <c r="A347" s="219"/>
      <c r="B347" s="220"/>
      <c r="C347" s="247" t="s">
        <v>475</v>
      </c>
      <c r="D347" s="222"/>
      <c r="E347" s="223">
        <v>15</v>
      </c>
      <c r="F347" s="221"/>
      <c r="G347" s="221"/>
      <c r="H347" s="221"/>
      <c r="I347" s="221"/>
      <c r="J347" s="221"/>
      <c r="K347" s="221"/>
      <c r="L347" s="221"/>
      <c r="M347" s="221"/>
      <c r="N347" s="221"/>
      <c r="O347" s="221"/>
      <c r="P347" s="221"/>
      <c r="Q347" s="221"/>
      <c r="R347" s="221"/>
      <c r="S347" s="221"/>
      <c r="T347" s="221"/>
      <c r="U347" s="221"/>
      <c r="V347" s="221"/>
      <c r="W347" s="221"/>
      <c r="X347" s="221"/>
      <c r="Y347" s="212"/>
      <c r="Z347" s="212"/>
      <c r="AA347" s="212"/>
      <c r="AB347" s="212"/>
      <c r="AC347" s="212"/>
      <c r="AD347" s="212"/>
      <c r="AE347" s="212"/>
      <c r="AF347" s="212"/>
      <c r="AG347" s="212" t="s">
        <v>128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33">
        <v>59</v>
      </c>
      <c r="B348" s="234" t="s">
        <v>476</v>
      </c>
      <c r="C348" s="245" t="s">
        <v>477</v>
      </c>
      <c r="D348" s="235" t="s">
        <v>460</v>
      </c>
      <c r="E348" s="236">
        <v>157.80000000000001</v>
      </c>
      <c r="F348" s="237"/>
      <c r="G348" s="238">
        <f>ROUND(E348*F348,2)</f>
        <v>0</v>
      </c>
      <c r="H348" s="237"/>
      <c r="I348" s="238">
        <f>ROUND(E348*H348,2)</f>
        <v>0</v>
      </c>
      <c r="J348" s="237"/>
      <c r="K348" s="238">
        <f>ROUND(E348*J348,2)</f>
        <v>0</v>
      </c>
      <c r="L348" s="238">
        <v>21</v>
      </c>
      <c r="M348" s="238">
        <f>G348*(1+L348/100)</f>
        <v>0</v>
      </c>
      <c r="N348" s="238">
        <v>5.0000000000000002E-5</v>
      </c>
      <c r="O348" s="238">
        <f>ROUND(E348*N348,2)</f>
        <v>0.01</v>
      </c>
      <c r="P348" s="238">
        <v>0</v>
      </c>
      <c r="Q348" s="238">
        <f>ROUND(E348*P348,2)</f>
        <v>0</v>
      </c>
      <c r="R348" s="238" t="s">
        <v>411</v>
      </c>
      <c r="S348" s="238" t="s">
        <v>121</v>
      </c>
      <c r="T348" s="239" t="s">
        <v>122</v>
      </c>
      <c r="U348" s="221">
        <v>8.4000000000000005E-2</v>
      </c>
      <c r="V348" s="221">
        <f>ROUND(E348*U348,2)</f>
        <v>13.26</v>
      </c>
      <c r="W348" s="221"/>
      <c r="X348" s="221" t="s">
        <v>123</v>
      </c>
      <c r="Y348" s="212"/>
      <c r="Z348" s="212"/>
      <c r="AA348" s="212"/>
      <c r="AB348" s="212"/>
      <c r="AC348" s="212"/>
      <c r="AD348" s="212"/>
      <c r="AE348" s="212"/>
      <c r="AF348" s="212"/>
      <c r="AG348" s="212" t="s">
        <v>124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19"/>
      <c r="B349" s="220"/>
      <c r="C349" s="247" t="s">
        <v>461</v>
      </c>
      <c r="D349" s="222"/>
      <c r="E349" s="223"/>
      <c r="F349" s="221"/>
      <c r="G349" s="221"/>
      <c r="H349" s="221"/>
      <c r="I349" s="221"/>
      <c r="J349" s="221"/>
      <c r="K349" s="221"/>
      <c r="L349" s="221"/>
      <c r="M349" s="221"/>
      <c r="N349" s="221"/>
      <c r="O349" s="221"/>
      <c r="P349" s="221"/>
      <c r="Q349" s="221"/>
      <c r="R349" s="221"/>
      <c r="S349" s="221"/>
      <c r="T349" s="221"/>
      <c r="U349" s="221"/>
      <c r="V349" s="221"/>
      <c r="W349" s="221"/>
      <c r="X349" s="221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128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">
      <c r="A350" s="219"/>
      <c r="B350" s="220"/>
      <c r="C350" s="247" t="s">
        <v>478</v>
      </c>
      <c r="D350" s="222"/>
      <c r="E350" s="223">
        <v>11</v>
      </c>
      <c r="F350" s="221"/>
      <c r="G350" s="221"/>
      <c r="H350" s="221"/>
      <c r="I350" s="221"/>
      <c r="J350" s="221"/>
      <c r="K350" s="221"/>
      <c r="L350" s="221"/>
      <c r="M350" s="221"/>
      <c r="N350" s="221"/>
      <c r="O350" s="221"/>
      <c r="P350" s="221"/>
      <c r="Q350" s="221"/>
      <c r="R350" s="221"/>
      <c r="S350" s="221"/>
      <c r="T350" s="221"/>
      <c r="U350" s="221"/>
      <c r="V350" s="221"/>
      <c r="W350" s="221"/>
      <c r="X350" s="221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128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">
      <c r="A351" s="219"/>
      <c r="B351" s="220"/>
      <c r="C351" s="247" t="s">
        <v>479</v>
      </c>
      <c r="D351" s="222"/>
      <c r="E351" s="223">
        <v>70</v>
      </c>
      <c r="F351" s="221"/>
      <c r="G351" s="221"/>
      <c r="H351" s="221"/>
      <c r="I351" s="221"/>
      <c r="J351" s="221"/>
      <c r="K351" s="221"/>
      <c r="L351" s="221"/>
      <c r="M351" s="221"/>
      <c r="N351" s="221"/>
      <c r="O351" s="221"/>
      <c r="P351" s="221"/>
      <c r="Q351" s="221"/>
      <c r="R351" s="221"/>
      <c r="S351" s="221"/>
      <c r="T351" s="221"/>
      <c r="U351" s="221"/>
      <c r="V351" s="221"/>
      <c r="W351" s="221"/>
      <c r="X351" s="221"/>
      <c r="Y351" s="212"/>
      <c r="Z351" s="212"/>
      <c r="AA351" s="212"/>
      <c r="AB351" s="212"/>
      <c r="AC351" s="212"/>
      <c r="AD351" s="212"/>
      <c r="AE351" s="212"/>
      <c r="AF351" s="212"/>
      <c r="AG351" s="212" t="s">
        <v>128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2">
      <c r="A352" s="219"/>
      <c r="B352" s="220"/>
      <c r="C352" s="247" t="s">
        <v>480</v>
      </c>
      <c r="D352" s="222"/>
      <c r="E352" s="223">
        <v>2.4</v>
      </c>
      <c r="F352" s="221"/>
      <c r="G352" s="221"/>
      <c r="H352" s="221"/>
      <c r="I352" s="221"/>
      <c r="J352" s="221"/>
      <c r="K352" s="221"/>
      <c r="L352" s="221"/>
      <c r="M352" s="221"/>
      <c r="N352" s="221"/>
      <c r="O352" s="221"/>
      <c r="P352" s="221"/>
      <c r="Q352" s="221"/>
      <c r="R352" s="221"/>
      <c r="S352" s="221"/>
      <c r="T352" s="221"/>
      <c r="U352" s="221"/>
      <c r="V352" s="221"/>
      <c r="W352" s="221"/>
      <c r="X352" s="221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128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">
      <c r="A353" s="219"/>
      <c r="B353" s="220"/>
      <c r="C353" s="247" t="s">
        <v>481</v>
      </c>
      <c r="D353" s="222"/>
      <c r="E353" s="223">
        <v>72</v>
      </c>
      <c r="F353" s="221"/>
      <c r="G353" s="221"/>
      <c r="H353" s="221"/>
      <c r="I353" s="221"/>
      <c r="J353" s="221"/>
      <c r="K353" s="221"/>
      <c r="L353" s="221"/>
      <c r="M353" s="221"/>
      <c r="N353" s="221"/>
      <c r="O353" s="221"/>
      <c r="P353" s="221"/>
      <c r="Q353" s="221"/>
      <c r="R353" s="221"/>
      <c r="S353" s="221"/>
      <c r="T353" s="221"/>
      <c r="U353" s="221"/>
      <c r="V353" s="221"/>
      <c r="W353" s="221"/>
      <c r="X353" s="221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128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">
      <c r="A354" s="219"/>
      <c r="B354" s="220"/>
      <c r="C354" s="247" t="s">
        <v>480</v>
      </c>
      <c r="D354" s="222"/>
      <c r="E354" s="223">
        <v>2.4</v>
      </c>
      <c r="F354" s="221"/>
      <c r="G354" s="221"/>
      <c r="H354" s="221"/>
      <c r="I354" s="221"/>
      <c r="J354" s="221"/>
      <c r="K354" s="221"/>
      <c r="L354" s="221"/>
      <c r="M354" s="221"/>
      <c r="N354" s="221"/>
      <c r="O354" s="221"/>
      <c r="P354" s="221"/>
      <c r="Q354" s="221"/>
      <c r="R354" s="221"/>
      <c r="S354" s="221"/>
      <c r="T354" s="221"/>
      <c r="U354" s="221"/>
      <c r="V354" s="221"/>
      <c r="W354" s="221"/>
      <c r="X354" s="221"/>
      <c r="Y354" s="212"/>
      <c r="Z354" s="212"/>
      <c r="AA354" s="212"/>
      <c r="AB354" s="212"/>
      <c r="AC354" s="212"/>
      <c r="AD354" s="212"/>
      <c r="AE354" s="212"/>
      <c r="AF354" s="212"/>
      <c r="AG354" s="212" t="s">
        <v>128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ht="22.5" outlineLevel="1" x14ac:dyDescent="0.2">
      <c r="A355" s="233">
        <v>60</v>
      </c>
      <c r="B355" s="234" t="s">
        <v>482</v>
      </c>
      <c r="C355" s="245" t="s">
        <v>483</v>
      </c>
      <c r="D355" s="235" t="s">
        <v>460</v>
      </c>
      <c r="E355" s="236">
        <v>445.6782</v>
      </c>
      <c r="F355" s="237"/>
      <c r="G355" s="238">
        <f>ROUND(E355*F355,2)</f>
        <v>0</v>
      </c>
      <c r="H355" s="237"/>
      <c r="I355" s="238">
        <f>ROUND(E355*H355,2)</f>
        <v>0</v>
      </c>
      <c r="J355" s="237"/>
      <c r="K355" s="238">
        <f>ROUND(E355*J355,2)</f>
        <v>0</v>
      </c>
      <c r="L355" s="238">
        <v>21</v>
      </c>
      <c r="M355" s="238">
        <f>G355*(1+L355/100)</f>
        <v>0</v>
      </c>
      <c r="N355" s="238">
        <v>6.0000000000000002E-5</v>
      </c>
      <c r="O355" s="238">
        <f>ROUND(E355*N355,2)</f>
        <v>0.03</v>
      </c>
      <c r="P355" s="238">
        <v>1E-3</v>
      </c>
      <c r="Q355" s="238">
        <f>ROUND(E355*P355,2)</f>
        <v>0.45</v>
      </c>
      <c r="R355" s="238" t="s">
        <v>411</v>
      </c>
      <c r="S355" s="238" t="s">
        <v>121</v>
      </c>
      <c r="T355" s="239" t="s">
        <v>122</v>
      </c>
      <c r="U355" s="221">
        <v>9.7000000000000003E-2</v>
      </c>
      <c r="V355" s="221">
        <f>ROUND(E355*U355,2)</f>
        <v>43.23</v>
      </c>
      <c r="W355" s="221"/>
      <c r="X355" s="221" t="s">
        <v>123</v>
      </c>
      <c r="Y355" s="212"/>
      <c r="Z355" s="212"/>
      <c r="AA355" s="212"/>
      <c r="AB355" s="212"/>
      <c r="AC355" s="212"/>
      <c r="AD355" s="212"/>
      <c r="AE355" s="212"/>
      <c r="AF355" s="212"/>
      <c r="AG355" s="212" t="s">
        <v>124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">
      <c r="A356" s="219"/>
      <c r="B356" s="220"/>
      <c r="C356" s="247" t="s">
        <v>484</v>
      </c>
      <c r="D356" s="222"/>
      <c r="E356" s="223">
        <v>445.6782</v>
      </c>
      <c r="F356" s="221"/>
      <c r="G356" s="221"/>
      <c r="H356" s="221"/>
      <c r="I356" s="221"/>
      <c r="J356" s="221"/>
      <c r="K356" s="221"/>
      <c r="L356" s="221"/>
      <c r="M356" s="221"/>
      <c r="N356" s="221"/>
      <c r="O356" s="221"/>
      <c r="P356" s="221"/>
      <c r="Q356" s="221"/>
      <c r="R356" s="221"/>
      <c r="S356" s="221"/>
      <c r="T356" s="221"/>
      <c r="U356" s="221"/>
      <c r="V356" s="221"/>
      <c r="W356" s="221"/>
      <c r="X356" s="221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128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33">
        <v>61</v>
      </c>
      <c r="B357" s="234" t="s">
        <v>485</v>
      </c>
      <c r="C357" s="245" t="s">
        <v>486</v>
      </c>
      <c r="D357" s="235" t="s">
        <v>471</v>
      </c>
      <c r="E357" s="236">
        <v>112</v>
      </c>
      <c r="F357" s="237"/>
      <c r="G357" s="238">
        <f>ROUND(E357*F357,2)</f>
        <v>0</v>
      </c>
      <c r="H357" s="237"/>
      <c r="I357" s="238">
        <f>ROUND(E357*H357,2)</f>
        <v>0</v>
      </c>
      <c r="J357" s="237"/>
      <c r="K357" s="238">
        <f>ROUND(E357*J357,2)</f>
        <v>0</v>
      </c>
      <c r="L357" s="238">
        <v>21</v>
      </c>
      <c r="M357" s="238">
        <f>G357*(1+L357/100)</f>
        <v>0</v>
      </c>
      <c r="N357" s="238">
        <v>1.0999999999999999E-2</v>
      </c>
      <c r="O357" s="238">
        <f>ROUND(E357*N357,2)</f>
        <v>1.23</v>
      </c>
      <c r="P357" s="238">
        <v>0</v>
      </c>
      <c r="Q357" s="238">
        <f>ROUND(E357*P357,2)</f>
        <v>0</v>
      </c>
      <c r="R357" s="238"/>
      <c r="S357" s="238" t="s">
        <v>217</v>
      </c>
      <c r="T357" s="239" t="s">
        <v>472</v>
      </c>
      <c r="U357" s="221">
        <v>0</v>
      </c>
      <c r="V357" s="221">
        <f>ROUND(E357*U357,2)</f>
        <v>0</v>
      </c>
      <c r="W357" s="221"/>
      <c r="X357" s="221" t="s">
        <v>487</v>
      </c>
      <c r="Y357" s="212"/>
      <c r="Z357" s="212"/>
      <c r="AA357" s="212"/>
      <c r="AB357" s="212"/>
      <c r="AC357" s="212"/>
      <c r="AD357" s="212"/>
      <c r="AE357" s="212"/>
      <c r="AF357" s="212"/>
      <c r="AG357" s="212" t="s">
        <v>488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19"/>
      <c r="B358" s="220"/>
      <c r="C358" s="247" t="s">
        <v>489</v>
      </c>
      <c r="D358" s="222"/>
      <c r="E358" s="223">
        <v>112</v>
      </c>
      <c r="F358" s="221"/>
      <c r="G358" s="221"/>
      <c r="H358" s="221"/>
      <c r="I358" s="221"/>
      <c r="J358" s="221"/>
      <c r="K358" s="221"/>
      <c r="L358" s="221"/>
      <c r="M358" s="221"/>
      <c r="N358" s="221"/>
      <c r="O358" s="221"/>
      <c r="P358" s="221"/>
      <c r="Q358" s="221"/>
      <c r="R358" s="221"/>
      <c r="S358" s="221"/>
      <c r="T358" s="221"/>
      <c r="U358" s="221"/>
      <c r="V358" s="221"/>
      <c r="W358" s="221"/>
      <c r="X358" s="221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128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">
      <c r="A359" s="233">
        <v>62</v>
      </c>
      <c r="B359" s="234" t="s">
        <v>490</v>
      </c>
      <c r="C359" s="245" t="s">
        <v>491</v>
      </c>
      <c r="D359" s="235" t="s">
        <v>471</v>
      </c>
      <c r="E359" s="236">
        <v>18</v>
      </c>
      <c r="F359" s="237"/>
      <c r="G359" s="238">
        <f>ROUND(E359*F359,2)</f>
        <v>0</v>
      </c>
      <c r="H359" s="237"/>
      <c r="I359" s="238">
        <f>ROUND(E359*H359,2)</f>
        <v>0</v>
      </c>
      <c r="J359" s="237"/>
      <c r="K359" s="238">
        <f>ROUND(E359*J359,2)</f>
        <v>0</v>
      </c>
      <c r="L359" s="238">
        <v>21</v>
      </c>
      <c r="M359" s="238">
        <f>G359*(1+L359/100)</f>
        <v>0</v>
      </c>
      <c r="N359" s="238">
        <v>5.0000000000000001E-4</v>
      </c>
      <c r="O359" s="238">
        <f>ROUND(E359*N359,2)</f>
        <v>0.01</v>
      </c>
      <c r="P359" s="238">
        <v>0</v>
      </c>
      <c r="Q359" s="238">
        <f>ROUND(E359*P359,2)</f>
        <v>0</v>
      </c>
      <c r="R359" s="238"/>
      <c r="S359" s="238" t="s">
        <v>217</v>
      </c>
      <c r="T359" s="239" t="s">
        <v>472</v>
      </c>
      <c r="U359" s="221">
        <v>0</v>
      </c>
      <c r="V359" s="221">
        <f>ROUND(E359*U359,2)</f>
        <v>0</v>
      </c>
      <c r="W359" s="221"/>
      <c r="X359" s="221" t="s">
        <v>487</v>
      </c>
      <c r="Y359" s="212"/>
      <c r="Z359" s="212"/>
      <c r="AA359" s="212"/>
      <c r="AB359" s="212"/>
      <c r="AC359" s="212"/>
      <c r="AD359" s="212"/>
      <c r="AE359" s="212"/>
      <c r="AF359" s="212"/>
      <c r="AG359" s="212" t="s">
        <v>488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">
      <c r="A360" s="219"/>
      <c r="B360" s="220"/>
      <c r="C360" s="247" t="s">
        <v>492</v>
      </c>
      <c r="D360" s="222"/>
      <c r="E360" s="223">
        <v>18</v>
      </c>
      <c r="F360" s="221"/>
      <c r="G360" s="221"/>
      <c r="H360" s="221"/>
      <c r="I360" s="221"/>
      <c r="J360" s="221"/>
      <c r="K360" s="221"/>
      <c r="L360" s="221"/>
      <c r="M360" s="221"/>
      <c r="N360" s="221"/>
      <c r="O360" s="221"/>
      <c r="P360" s="221"/>
      <c r="Q360" s="221"/>
      <c r="R360" s="221"/>
      <c r="S360" s="221"/>
      <c r="T360" s="221"/>
      <c r="U360" s="221"/>
      <c r="V360" s="221"/>
      <c r="W360" s="221"/>
      <c r="X360" s="221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128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33">
        <v>63</v>
      </c>
      <c r="B361" s="234" t="s">
        <v>493</v>
      </c>
      <c r="C361" s="245" t="s">
        <v>494</v>
      </c>
      <c r="D361" s="235" t="s">
        <v>471</v>
      </c>
      <c r="E361" s="236">
        <v>6</v>
      </c>
      <c r="F361" s="237"/>
      <c r="G361" s="238">
        <f>ROUND(E361*F361,2)</f>
        <v>0</v>
      </c>
      <c r="H361" s="237"/>
      <c r="I361" s="238">
        <f>ROUND(E361*H361,2)</f>
        <v>0</v>
      </c>
      <c r="J361" s="237"/>
      <c r="K361" s="238">
        <f>ROUND(E361*J361,2)</f>
        <v>0</v>
      </c>
      <c r="L361" s="238">
        <v>21</v>
      </c>
      <c r="M361" s="238">
        <f>G361*(1+L361/100)</f>
        <v>0</v>
      </c>
      <c r="N361" s="238">
        <v>5.0000000000000001E-4</v>
      </c>
      <c r="O361" s="238">
        <f>ROUND(E361*N361,2)</f>
        <v>0</v>
      </c>
      <c r="P361" s="238">
        <v>0</v>
      </c>
      <c r="Q361" s="238">
        <f>ROUND(E361*P361,2)</f>
        <v>0</v>
      </c>
      <c r="R361" s="238"/>
      <c r="S361" s="238" t="s">
        <v>217</v>
      </c>
      <c r="T361" s="239" t="s">
        <v>472</v>
      </c>
      <c r="U361" s="221">
        <v>0</v>
      </c>
      <c r="V361" s="221">
        <f>ROUND(E361*U361,2)</f>
        <v>0</v>
      </c>
      <c r="W361" s="221"/>
      <c r="X361" s="221" t="s">
        <v>487</v>
      </c>
      <c r="Y361" s="212"/>
      <c r="Z361" s="212"/>
      <c r="AA361" s="212"/>
      <c r="AB361" s="212"/>
      <c r="AC361" s="212"/>
      <c r="AD361" s="212"/>
      <c r="AE361" s="212"/>
      <c r="AF361" s="212"/>
      <c r="AG361" s="212" t="s">
        <v>488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">
      <c r="A362" s="219"/>
      <c r="B362" s="220"/>
      <c r="C362" s="247" t="s">
        <v>495</v>
      </c>
      <c r="D362" s="222"/>
      <c r="E362" s="223">
        <v>6</v>
      </c>
      <c r="F362" s="221"/>
      <c r="G362" s="221"/>
      <c r="H362" s="221"/>
      <c r="I362" s="221"/>
      <c r="J362" s="221"/>
      <c r="K362" s="221"/>
      <c r="L362" s="221"/>
      <c r="M362" s="221"/>
      <c r="N362" s="221"/>
      <c r="O362" s="221"/>
      <c r="P362" s="221"/>
      <c r="Q362" s="221"/>
      <c r="R362" s="221"/>
      <c r="S362" s="221"/>
      <c r="T362" s="221"/>
      <c r="U362" s="221"/>
      <c r="V362" s="221"/>
      <c r="W362" s="221"/>
      <c r="X362" s="221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128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33">
        <v>64</v>
      </c>
      <c r="B363" s="234" t="s">
        <v>496</v>
      </c>
      <c r="C363" s="245" t="s">
        <v>497</v>
      </c>
      <c r="D363" s="235" t="s">
        <v>471</v>
      </c>
      <c r="E363" s="236">
        <v>324</v>
      </c>
      <c r="F363" s="237"/>
      <c r="G363" s="238">
        <f>ROUND(E363*F363,2)</f>
        <v>0</v>
      </c>
      <c r="H363" s="237"/>
      <c r="I363" s="238">
        <f>ROUND(E363*H363,2)</f>
        <v>0</v>
      </c>
      <c r="J363" s="237"/>
      <c r="K363" s="238">
        <f>ROUND(E363*J363,2)</f>
        <v>0</v>
      </c>
      <c r="L363" s="238">
        <v>21</v>
      </c>
      <c r="M363" s="238">
        <f>G363*(1+L363/100)</f>
        <v>0</v>
      </c>
      <c r="N363" s="238">
        <v>5.0000000000000001E-4</v>
      </c>
      <c r="O363" s="238">
        <f>ROUND(E363*N363,2)</f>
        <v>0.16</v>
      </c>
      <c r="P363" s="238">
        <v>0</v>
      </c>
      <c r="Q363" s="238">
        <f>ROUND(E363*P363,2)</f>
        <v>0</v>
      </c>
      <c r="R363" s="238"/>
      <c r="S363" s="238" t="s">
        <v>217</v>
      </c>
      <c r="T363" s="239" t="s">
        <v>472</v>
      </c>
      <c r="U363" s="221">
        <v>0</v>
      </c>
      <c r="V363" s="221">
        <f>ROUND(E363*U363,2)</f>
        <v>0</v>
      </c>
      <c r="W363" s="221"/>
      <c r="X363" s="221" t="s">
        <v>487</v>
      </c>
      <c r="Y363" s="212"/>
      <c r="Z363" s="212"/>
      <c r="AA363" s="212"/>
      <c r="AB363" s="212"/>
      <c r="AC363" s="212"/>
      <c r="AD363" s="212"/>
      <c r="AE363" s="212"/>
      <c r="AF363" s="212"/>
      <c r="AG363" s="212" t="s">
        <v>488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19"/>
      <c r="B364" s="220"/>
      <c r="C364" s="247" t="s">
        <v>498</v>
      </c>
      <c r="D364" s="222"/>
      <c r="E364" s="223">
        <v>324</v>
      </c>
      <c r="F364" s="221"/>
      <c r="G364" s="221"/>
      <c r="H364" s="221"/>
      <c r="I364" s="221"/>
      <c r="J364" s="221"/>
      <c r="K364" s="221"/>
      <c r="L364" s="221"/>
      <c r="M364" s="221"/>
      <c r="N364" s="221"/>
      <c r="O364" s="221"/>
      <c r="P364" s="221"/>
      <c r="Q364" s="221"/>
      <c r="R364" s="221"/>
      <c r="S364" s="221"/>
      <c r="T364" s="221"/>
      <c r="U364" s="221"/>
      <c r="V364" s="221"/>
      <c r="W364" s="221"/>
      <c r="X364" s="221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128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2">
      <c r="A365" s="233">
        <v>65</v>
      </c>
      <c r="B365" s="234" t="s">
        <v>499</v>
      </c>
      <c r="C365" s="245" t="s">
        <v>500</v>
      </c>
      <c r="D365" s="235" t="s">
        <v>471</v>
      </c>
      <c r="E365" s="236">
        <v>103</v>
      </c>
      <c r="F365" s="237"/>
      <c r="G365" s="238">
        <f>ROUND(E365*F365,2)</f>
        <v>0</v>
      </c>
      <c r="H365" s="237"/>
      <c r="I365" s="238">
        <f>ROUND(E365*H365,2)</f>
        <v>0</v>
      </c>
      <c r="J365" s="237"/>
      <c r="K365" s="238">
        <f>ROUND(E365*J365,2)</f>
        <v>0</v>
      </c>
      <c r="L365" s="238">
        <v>21</v>
      </c>
      <c r="M365" s="238">
        <f>G365*(1+L365/100)</f>
        <v>0</v>
      </c>
      <c r="N365" s="238">
        <v>0.02</v>
      </c>
      <c r="O365" s="238">
        <f>ROUND(E365*N365,2)</f>
        <v>2.06</v>
      </c>
      <c r="P365" s="238">
        <v>0</v>
      </c>
      <c r="Q365" s="238">
        <f>ROUND(E365*P365,2)</f>
        <v>0</v>
      </c>
      <c r="R365" s="238"/>
      <c r="S365" s="238" t="s">
        <v>217</v>
      </c>
      <c r="T365" s="239" t="s">
        <v>472</v>
      </c>
      <c r="U365" s="221">
        <v>0</v>
      </c>
      <c r="V365" s="221">
        <f>ROUND(E365*U365,2)</f>
        <v>0</v>
      </c>
      <c r="W365" s="221"/>
      <c r="X365" s="221" t="s">
        <v>487</v>
      </c>
      <c r="Y365" s="212"/>
      <c r="Z365" s="212"/>
      <c r="AA365" s="212"/>
      <c r="AB365" s="212"/>
      <c r="AC365" s="212"/>
      <c r="AD365" s="212"/>
      <c r="AE365" s="212"/>
      <c r="AF365" s="212"/>
      <c r="AG365" s="212" t="s">
        <v>488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">
      <c r="A366" s="219"/>
      <c r="B366" s="220"/>
      <c r="C366" s="247" t="s">
        <v>220</v>
      </c>
      <c r="D366" s="222"/>
      <c r="E366" s="223">
        <v>103</v>
      </c>
      <c r="F366" s="221"/>
      <c r="G366" s="221"/>
      <c r="H366" s="221"/>
      <c r="I366" s="221"/>
      <c r="J366" s="221"/>
      <c r="K366" s="221"/>
      <c r="L366" s="221"/>
      <c r="M366" s="221"/>
      <c r="N366" s="221"/>
      <c r="O366" s="221"/>
      <c r="P366" s="221"/>
      <c r="Q366" s="221"/>
      <c r="R366" s="221"/>
      <c r="S366" s="221"/>
      <c r="T366" s="221"/>
      <c r="U366" s="221"/>
      <c r="V366" s="221"/>
      <c r="W366" s="221"/>
      <c r="X366" s="221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128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2">
      <c r="A367" s="233">
        <v>66</v>
      </c>
      <c r="B367" s="234" t="s">
        <v>501</v>
      </c>
      <c r="C367" s="245" t="s">
        <v>502</v>
      </c>
      <c r="D367" s="235" t="s">
        <v>471</v>
      </c>
      <c r="E367" s="236">
        <v>1</v>
      </c>
      <c r="F367" s="237"/>
      <c r="G367" s="238">
        <f>ROUND(E367*F367,2)</f>
        <v>0</v>
      </c>
      <c r="H367" s="237"/>
      <c r="I367" s="238">
        <f>ROUND(E367*H367,2)</f>
        <v>0</v>
      </c>
      <c r="J367" s="237"/>
      <c r="K367" s="238">
        <f>ROUND(E367*J367,2)</f>
        <v>0</v>
      </c>
      <c r="L367" s="238">
        <v>21</v>
      </c>
      <c r="M367" s="238">
        <f>G367*(1+L367/100)</f>
        <v>0</v>
      </c>
      <c r="N367" s="238">
        <v>0.03</v>
      </c>
      <c r="O367" s="238">
        <f>ROUND(E367*N367,2)</f>
        <v>0.03</v>
      </c>
      <c r="P367" s="238">
        <v>0</v>
      </c>
      <c r="Q367" s="238">
        <f>ROUND(E367*P367,2)</f>
        <v>0</v>
      </c>
      <c r="R367" s="238"/>
      <c r="S367" s="238" t="s">
        <v>217</v>
      </c>
      <c r="T367" s="239" t="s">
        <v>472</v>
      </c>
      <c r="U367" s="221">
        <v>0</v>
      </c>
      <c r="V367" s="221">
        <f>ROUND(E367*U367,2)</f>
        <v>0</v>
      </c>
      <c r="W367" s="221"/>
      <c r="X367" s="221" t="s">
        <v>487</v>
      </c>
      <c r="Y367" s="212"/>
      <c r="Z367" s="212"/>
      <c r="AA367" s="212"/>
      <c r="AB367" s="212"/>
      <c r="AC367" s="212"/>
      <c r="AD367" s="212"/>
      <c r="AE367" s="212"/>
      <c r="AF367" s="212"/>
      <c r="AG367" s="212" t="s">
        <v>488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2">
      <c r="A368" s="219"/>
      <c r="B368" s="220"/>
      <c r="C368" s="247" t="s">
        <v>503</v>
      </c>
      <c r="D368" s="222"/>
      <c r="E368" s="223">
        <v>1</v>
      </c>
      <c r="F368" s="221"/>
      <c r="G368" s="221"/>
      <c r="H368" s="221"/>
      <c r="I368" s="221"/>
      <c r="J368" s="221"/>
      <c r="K368" s="221"/>
      <c r="L368" s="221"/>
      <c r="M368" s="221"/>
      <c r="N368" s="221"/>
      <c r="O368" s="221"/>
      <c r="P368" s="221"/>
      <c r="Q368" s="221"/>
      <c r="R368" s="221"/>
      <c r="S368" s="221"/>
      <c r="T368" s="221"/>
      <c r="U368" s="221"/>
      <c r="V368" s="221"/>
      <c r="W368" s="221"/>
      <c r="X368" s="221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128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">
      <c r="A369" s="233">
        <v>67</v>
      </c>
      <c r="B369" s="234" t="s">
        <v>504</v>
      </c>
      <c r="C369" s="245" t="s">
        <v>505</v>
      </c>
      <c r="D369" s="235" t="s">
        <v>471</v>
      </c>
      <c r="E369" s="236">
        <v>1</v>
      </c>
      <c r="F369" s="237"/>
      <c r="G369" s="238">
        <f>ROUND(E369*F369,2)</f>
        <v>0</v>
      </c>
      <c r="H369" s="237"/>
      <c r="I369" s="238">
        <f>ROUND(E369*H369,2)</f>
        <v>0</v>
      </c>
      <c r="J369" s="237"/>
      <c r="K369" s="238">
        <f>ROUND(E369*J369,2)</f>
        <v>0</v>
      </c>
      <c r="L369" s="238">
        <v>21</v>
      </c>
      <c r="M369" s="238">
        <f>G369*(1+L369/100)</f>
        <v>0</v>
      </c>
      <c r="N369" s="238">
        <v>0.1</v>
      </c>
      <c r="O369" s="238">
        <f>ROUND(E369*N369,2)</f>
        <v>0.1</v>
      </c>
      <c r="P369" s="238">
        <v>0</v>
      </c>
      <c r="Q369" s="238">
        <f>ROUND(E369*P369,2)</f>
        <v>0</v>
      </c>
      <c r="R369" s="238"/>
      <c r="S369" s="238" t="s">
        <v>217</v>
      </c>
      <c r="T369" s="239" t="s">
        <v>472</v>
      </c>
      <c r="U369" s="221">
        <v>0</v>
      </c>
      <c r="V369" s="221">
        <f>ROUND(E369*U369,2)</f>
        <v>0</v>
      </c>
      <c r="W369" s="221"/>
      <c r="X369" s="221" t="s">
        <v>487</v>
      </c>
      <c r="Y369" s="212"/>
      <c r="Z369" s="212"/>
      <c r="AA369" s="212"/>
      <c r="AB369" s="212"/>
      <c r="AC369" s="212"/>
      <c r="AD369" s="212"/>
      <c r="AE369" s="212"/>
      <c r="AF369" s="212"/>
      <c r="AG369" s="212" t="s">
        <v>488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19"/>
      <c r="B370" s="220"/>
      <c r="C370" s="247" t="s">
        <v>503</v>
      </c>
      <c r="D370" s="222"/>
      <c r="E370" s="223">
        <v>1</v>
      </c>
      <c r="F370" s="221"/>
      <c r="G370" s="221"/>
      <c r="H370" s="221"/>
      <c r="I370" s="221"/>
      <c r="J370" s="221"/>
      <c r="K370" s="221"/>
      <c r="L370" s="221"/>
      <c r="M370" s="221"/>
      <c r="N370" s="221"/>
      <c r="O370" s="221"/>
      <c r="P370" s="221"/>
      <c r="Q370" s="221"/>
      <c r="R370" s="221"/>
      <c r="S370" s="221"/>
      <c r="T370" s="221"/>
      <c r="U370" s="221"/>
      <c r="V370" s="221"/>
      <c r="W370" s="221"/>
      <c r="X370" s="221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128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">
      <c r="A371" s="233">
        <v>68</v>
      </c>
      <c r="B371" s="234" t="s">
        <v>506</v>
      </c>
      <c r="C371" s="245" t="s">
        <v>507</v>
      </c>
      <c r="D371" s="235" t="s">
        <v>208</v>
      </c>
      <c r="E371" s="236">
        <v>0.22442000000000001</v>
      </c>
      <c r="F371" s="237"/>
      <c r="G371" s="238">
        <f>ROUND(E371*F371,2)</f>
        <v>0</v>
      </c>
      <c r="H371" s="237"/>
      <c r="I371" s="238">
        <f>ROUND(E371*H371,2)</f>
        <v>0</v>
      </c>
      <c r="J371" s="237"/>
      <c r="K371" s="238">
        <f>ROUND(E371*J371,2)</f>
        <v>0</v>
      </c>
      <c r="L371" s="238">
        <v>21</v>
      </c>
      <c r="M371" s="238">
        <f>G371*(1+L371/100)</f>
        <v>0</v>
      </c>
      <c r="N371" s="238">
        <v>1</v>
      </c>
      <c r="O371" s="238">
        <f>ROUND(E371*N371,2)</f>
        <v>0.22</v>
      </c>
      <c r="P371" s="238">
        <v>0</v>
      </c>
      <c r="Q371" s="238">
        <f>ROUND(E371*P371,2)</f>
        <v>0</v>
      </c>
      <c r="R371" s="238" t="s">
        <v>209</v>
      </c>
      <c r="S371" s="238" t="s">
        <v>121</v>
      </c>
      <c r="T371" s="239" t="s">
        <v>122</v>
      </c>
      <c r="U371" s="221">
        <v>0</v>
      </c>
      <c r="V371" s="221">
        <f>ROUND(E371*U371,2)</f>
        <v>0</v>
      </c>
      <c r="W371" s="221"/>
      <c r="X371" s="221" t="s">
        <v>210</v>
      </c>
      <c r="Y371" s="212"/>
      <c r="Z371" s="212"/>
      <c r="AA371" s="212"/>
      <c r="AB371" s="212"/>
      <c r="AC371" s="212"/>
      <c r="AD371" s="212"/>
      <c r="AE371" s="212"/>
      <c r="AF371" s="212"/>
      <c r="AG371" s="212" t="s">
        <v>211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19"/>
      <c r="B372" s="220"/>
      <c r="C372" s="247" t="s">
        <v>508</v>
      </c>
      <c r="D372" s="222"/>
      <c r="E372" s="223">
        <v>9.1999999999999998E-3</v>
      </c>
      <c r="F372" s="221"/>
      <c r="G372" s="221"/>
      <c r="H372" s="221"/>
      <c r="I372" s="221"/>
      <c r="J372" s="221"/>
      <c r="K372" s="221"/>
      <c r="L372" s="221"/>
      <c r="M372" s="221"/>
      <c r="N372" s="221"/>
      <c r="O372" s="221"/>
      <c r="P372" s="221"/>
      <c r="Q372" s="221"/>
      <c r="R372" s="221"/>
      <c r="S372" s="221"/>
      <c r="T372" s="221"/>
      <c r="U372" s="221"/>
      <c r="V372" s="221"/>
      <c r="W372" s="221"/>
      <c r="X372" s="221"/>
      <c r="Y372" s="212"/>
      <c r="Z372" s="212"/>
      <c r="AA372" s="212"/>
      <c r="AB372" s="212"/>
      <c r="AC372" s="212"/>
      <c r="AD372" s="212"/>
      <c r="AE372" s="212"/>
      <c r="AF372" s="212"/>
      <c r="AG372" s="212" t="s">
        <v>128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19"/>
      <c r="B373" s="220"/>
      <c r="C373" s="247" t="s">
        <v>509</v>
      </c>
      <c r="D373" s="222"/>
      <c r="E373" s="223">
        <v>0.01</v>
      </c>
      <c r="F373" s="221"/>
      <c r="G373" s="221"/>
      <c r="H373" s="221"/>
      <c r="I373" s="221"/>
      <c r="J373" s="221"/>
      <c r="K373" s="221"/>
      <c r="L373" s="221"/>
      <c r="M373" s="221"/>
      <c r="N373" s="221"/>
      <c r="O373" s="221"/>
      <c r="P373" s="221"/>
      <c r="Q373" s="221"/>
      <c r="R373" s="221"/>
      <c r="S373" s="221"/>
      <c r="T373" s="221"/>
      <c r="U373" s="221"/>
      <c r="V373" s="221"/>
      <c r="W373" s="221"/>
      <c r="X373" s="221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128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19"/>
      <c r="B374" s="220"/>
      <c r="C374" s="247" t="s">
        <v>510</v>
      </c>
      <c r="D374" s="222"/>
      <c r="E374" s="223">
        <v>9.1999999999999998E-3</v>
      </c>
      <c r="F374" s="221"/>
      <c r="G374" s="221"/>
      <c r="H374" s="221"/>
      <c r="I374" s="221"/>
      <c r="J374" s="221"/>
      <c r="K374" s="221"/>
      <c r="L374" s="221"/>
      <c r="M374" s="221"/>
      <c r="N374" s="221"/>
      <c r="O374" s="221"/>
      <c r="P374" s="221"/>
      <c r="Q374" s="221"/>
      <c r="R374" s="221"/>
      <c r="S374" s="221"/>
      <c r="T374" s="221"/>
      <c r="U374" s="221"/>
      <c r="V374" s="221"/>
      <c r="W374" s="221"/>
      <c r="X374" s="221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128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2">
      <c r="A375" s="219"/>
      <c r="B375" s="220"/>
      <c r="C375" s="247" t="s">
        <v>511</v>
      </c>
      <c r="D375" s="222"/>
      <c r="E375" s="223">
        <v>1.1999999999999999E-3</v>
      </c>
      <c r="F375" s="221"/>
      <c r="G375" s="221"/>
      <c r="H375" s="221"/>
      <c r="I375" s="221"/>
      <c r="J375" s="221"/>
      <c r="K375" s="221"/>
      <c r="L375" s="221"/>
      <c r="M375" s="221"/>
      <c r="N375" s="221"/>
      <c r="O375" s="221"/>
      <c r="P375" s="221"/>
      <c r="Q375" s="221"/>
      <c r="R375" s="221"/>
      <c r="S375" s="221"/>
      <c r="T375" s="221"/>
      <c r="U375" s="221"/>
      <c r="V375" s="221"/>
      <c r="W375" s="221"/>
      <c r="X375" s="221"/>
      <c r="Y375" s="212"/>
      <c r="Z375" s="212"/>
      <c r="AA375" s="212"/>
      <c r="AB375" s="212"/>
      <c r="AC375" s="212"/>
      <c r="AD375" s="212"/>
      <c r="AE375" s="212"/>
      <c r="AF375" s="212"/>
      <c r="AG375" s="212" t="s">
        <v>128</v>
      </c>
      <c r="AH375" s="212">
        <v>0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19"/>
      <c r="B376" s="220"/>
      <c r="C376" s="247" t="s">
        <v>512</v>
      </c>
      <c r="D376" s="222"/>
      <c r="E376" s="223">
        <v>1.0999999999999999E-2</v>
      </c>
      <c r="F376" s="221"/>
      <c r="G376" s="221"/>
      <c r="H376" s="221"/>
      <c r="I376" s="221"/>
      <c r="J376" s="221"/>
      <c r="K376" s="221"/>
      <c r="L376" s="221"/>
      <c r="M376" s="221"/>
      <c r="N376" s="221"/>
      <c r="O376" s="221"/>
      <c r="P376" s="221"/>
      <c r="Q376" s="221"/>
      <c r="R376" s="221"/>
      <c r="S376" s="221"/>
      <c r="T376" s="221"/>
      <c r="U376" s="221"/>
      <c r="V376" s="221"/>
      <c r="W376" s="221"/>
      <c r="X376" s="221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128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2">
      <c r="A377" s="219"/>
      <c r="B377" s="220"/>
      <c r="C377" s="247" t="s">
        <v>513</v>
      </c>
      <c r="D377" s="222"/>
      <c r="E377" s="223">
        <v>7.0000000000000007E-2</v>
      </c>
      <c r="F377" s="221"/>
      <c r="G377" s="221"/>
      <c r="H377" s="221"/>
      <c r="I377" s="221"/>
      <c r="J377" s="221"/>
      <c r="K377" s="221"/>
      <c r="L377" s="221"/>
      <c r="M377" s="221"/>
      <c r="N377" s="221"/>
      <c r="O377" s="221"/>
      <c r="P377" s="221"/>
      <c r="Q377" s="221"/>
      <c r="R377" s="221"/>
      <c r="S377" s="221"/>
      <c r="T377" s="221"/>
      <c r="U377" s="221"/>
      <c r="V377" s="221"/>
      <c r="W377" s="221"/>
      <c r="X377" s="221"/>
      <c r="Y377" s="212"/>
      <c r="Z377" s="212"/>
      <c r="AA377" s="212"/>
      <c r="AB377" s="212"/>
      <c r="AC377" s="212"/>
      <c r="AD377" s="212"/>
      <c r="AE377" s="212"/>
      <c r="AF377" s="212"/>
      <c r="AG377" s="212" t="s">
        <v>128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19"/>
      <c r="B378" s="220"/>
      <c r="C378" s="247" t="s">
        <v>514</v>
      </c>
      <c r="D378" s="222"/>
      <c r="E378" s="223">
        <v>2.3999999999999998E-3</v>
      </c>
      <c r="F378" s="221"/>
      <c r="G378" s="221"/>
      <c r="H378" s="221"/>
      <c r="I378" s="221"/>
      <c r="J378" s="221"/>
      <c r="K378" s="221"/>
      <c r="L378" s="221"/>
      <c r="M378" s="221"/>
      <c r="N378" s="221"/>
      <c r="O378" s="221"/>
      <c r="P378" s="221"/>
      <c r="Q378" s="221"/>
      <c r="R378" s="221"/>
      <c r="S378" s="221"/>
      <c r="T378" s="221"/>
      <c r="U378" s="221"/>
      <c r="V378" s="221"/>
      <c r="W378" s="221"/>
      <c r="X378" s="221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128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">
      <c r="A379" s="219"/>
      <c r="B379" s="220"/>
      <c r="C379" s="247" t="s">
        <v>515</v>
      </c>
      <c r="D379" s="222"/>
      <c r="E379" s="223">
        <v>7.1999999999999995E-2</v>
      </c>
      <c r="F379" s="221"/>
      <c r="G379" s="221"/>
      <c r="H379" s="221"/>
      <c r="I379" s="221"/>
      <c r="J379" s="221"/>
      <c r="K379" s="221"/>
      <c r="L379" s="221"/>
      <c r="M379" s="221"/>
      <c r="N379" s="221"/>
      <c r="O379" s="221"/>
      <c r="P379" s="221"/>
      <c r="Q379" s="221"/>
      <c r="R379" s="221"/>
      <c r="S379" s="221"/>
      <c r="T379" s="221"/>
      <c r="U379" s="221"/>
      <c r="V379" s="221"/>
      <c r="W379" s="221"/>
      <c r="X379" s="221"/>
      <c r="Y379" s="212"/>
      <c r="Z379" s="212"/>
      <c r="AA379" s="212"/>
      <c r="AB379" s="212"/>
      <c r="AC379" s="212"/>
      <c r="AD379" s="212"/>
      <c r="AE379" s="212"/>
      <c r="AF379" s="212"/>
      <c r="AG379" s="212" t="s">
        <v>128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">
      <c r="A380" s="219"/>
      <c r="B380" s="220"/>
      <c r="C380" s="247" t="s">
        <v>514</v>
      </c>
      <c r="D380" s="222"/>
      <c r="E380" s="223">
        <v>2.3999999999999998E-3</v>
      </c>
      <c r="F380" s="221"/>
      <c r="G380" s="221"/>
      <c r="H380" s="221"/>
      <c r="I380" s="221"/>
      <c r="J380" s="221"/>
      <c r="K380" s="221"/>
      <c r="L380" s="221"/>
      <c r="M380" s="221"/>
      <c r="N380" s="221"/>
      <c r="O380" s="221"/>
      <c r="P380" s="221"/>
      <c r="Q380" s="221"/>
      <c r="R380" s="221"/>
      <c r="S380" s="221"/>
      <c r="T380" s="221"/>
      <c r="U380" s="221"/>
      <c r="V380" s="221"/>
      <c r="W380" s="221"/>
      <c r="X380" s="221"/>
      <c r="Y380" s="212"/>
      <c r="Z380" s="212"/>
      <c r="AA380" s="212"/>
      <c r="AB380" s="212"/>
      <c r="AC380" s="212"/>
      <c r="AD380" s="212"/>
      <c r="AE380" s="212"/>
      <c r="AF380" s="212"/>
      <c r="AG380" s="212" t="s">
        <v>128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">
      <c r="A381" s="219"/>
      <c r="B381" s="220"/>
      <c r="C381" s="247" t="s">
        <v>516</v>
      </c>
      <c r="D381" s="222"/>
      <c r="E381" s="223">
        <v>9.4000000000000004E-3</v>
      </c>
      <c r="F381" s="221"/>
      <c r="G381" s="221"/>
      <c r="H381" s="221"/>
      <c r="I381" s="221"/>
      <c r="J381" s="221"/>
      <c r="K381" s="221"/>
      <c r="L381" s="221"/>
      <c r="M381" s="221"/>
      <c r="N381" s="221"/>
      <c r="O381" s="221"/>
      <c r="P381" s="221"/>
      <c r="Q381" s="221"/>
      <c r="R381" s="221"/>
      <c r="S381" s="221"/>
      <c r="T381" s="221"/>
      <c r="U381" s="221"/>
      <c r="V381" s="221"/>
      <c r="W381" s="221"/>
      <c r="X381" s="221"/>
      <c r="Y381" s="212"/>
      <c r="Z381" s="212"/>
      <c r="AA381" s="212"/>
      <c r="AB381" s="212"/>
      <c r="AC381" s="212"/>
      <c r="AD381" s="212"/>
      <c r="AE381" s="212"/>
      <c r="AF381" s="212"/>
      <c r="AG381" s="212" t="s">
        <v>128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">
      <c r="A382" s="219"/>
      <c r="B382" s="220"/>
      <c r="C382" s="247" t="s">
        <v>517</v>
      </c>
      <c r="D382" s="222"/>
      <c r="E382" s="223">
        <v>1.0200000000000001E-2</v>
      </c>
      <c r="F382" s="221"/>
      <c r="G382" s="221"/>
      <c r="H382" s="221"/>
      <c r="I382" s="221"/>
      <c r="J382" s="221"/>
      <c r="K382" s="221"/>
      <c r="L382" s="221"/>
      <c r="M382" s="221"/>
      <c r="N382" s="221"/>
      <c r="O382" s="221"/>
      <c r="P382" s="221"/>
      <c r="Q382" s="221"/>
      <c r="R382" s="221"/>
      <c r="S382" s="221"/>
      <c r="T382" s="221"/>
      <c r="U382" s="221"/>
      <c r="V382" s="221"/>
      <c r="W382" s="221"/>
      <c r="X382" s="221"/>
      <c r="Y382" s="212"/>
      <c r="Z382" s="212"/>
      <c r="AA382" s="212"/>
      <c r="AB382" s="212"/>
      <c r="AC382" s="212"/>
      <c r="AD382" s="212"/>
      <c r="AE382" s="212"/>
      <c r="AF382" s="212"/>
      <c r="AG382" s="212" t="s">
        <v>128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">
      <c r="A383" s="219"/>
      <c r="B383" s="220"/>
      <c r="C383" s="247" t="s">
        <v>518</v>
      </c>
      <c r="D383" s="222"/>
      <c r="E383" s="223">
        <v>8.0000000000000004E-4</v>
      </c>
      <c r="F383" s="221"/>
      <c r="G383" s="221"/>
      <c r="H383" s="221"/>
      <c r="I383" s="221"/>
      <c r="J383" s="221"/>
      <c r="K383" s="221"/>
      <c r="L383" s="221"/>
      <c r="M383" s="221"/>
      <c r="N383" s="221"/>
      <c r="O383" s="221"/>
      <c r="P383" s="221"/>
      <c r="Q383" s="221"/>
      <c r="R383" s="221"/>
      <c r="S383" s="221"/>
      <c r="T383" s="221"/>
      <c r="U383" s="221"/>
      <c r="V383" s="221"/>
      <c r="W383" s="221"/>
      <c r="X383" s="221"/>
      <c r="Y383" s="212"/>
      <c r="Z383" s="212"/>
      <c r="AA383" s="212"/>
      <c r="AB383" s="212"/>
      <c r="AC383" s="212"/>
      <c r="AD383" s="212"/>
      <c r="AE383" s="212"/>
      <c r="AF383" s="212"/>
      <c r="AG383" s="212" t="s">
        <v>128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">
      <c r="A384" s="219"/>
      <c r="B384" s="220"/>
      <c r="C384" s="248" t="s">
        <v>519</v>
      </c>
      <c r="D384" s="224"/>
      <c r="E384" s="225">
        <v>1.6619999999999999E-2</v>
      </c>
      <c r="F384" s="221"/>
      <c r="G384" s="221"/>
      <c r="H384" s="221"/>
      <c r="I384" s="221"/>
      <c r="J384" s="221"/>
      <c r="K384" s="221"/>
      <c r="L384" s="221"/>
      <c r="M384" s="221"/>
      <c r="N384" s="221"/>
      <c r="O384" s="221"/>
      <c r="P384" s="221"/>
      <c r="Q384" s="221"/>
      <c r="R384" s="221"/>
      <c r="S384" s="221"/>
      <c r="T384" s="221"/>
      <c r="U384" s="221"/>
      <c r="V384" s="221"/>
      <c r="W384" s="221"/>
      <c r="X384" s="221"/>
      <c r="Y384" s="212"/>
      <c r="Z384" s="212"/>
      <c r="AA384" s="212"/>
      <c r="AB384" s="212"/>
      <c r="AC384" s="212"/>
      <c r="AD384" s="212"/>
      <c r="AE384" s="212"/>
      <c r="AF384" s="212"/>
      <c r="AG384" s="212" t="s">
        <v>128</v>
      </c>
      <c r="AH384" s="212">
        <v>4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 x14ac:dyDescent="0.2">
      <c r="A385" s="233">
        <v>69</v>
      </c>
      <c r="B385" s="234" t="s">
        <v>520</v>
      </c>
      <c r="C385" s="245" t="s">
        <v>521</v>
      </c>
      <c r="D385" s="235" t="s">
        <v>119</v>
      </c>
      <c r="E385" s="236">
        <v>10.39</v>
      </c>
      <c r="F385" s="237"/>
      <c r="G385" s="238">
        <f>ROUND(E385*F385,2)</f>
        <v>0</v>
      </c>
      <c r="H385" s="237"/>
      <c r="I385" s="238">
        <f>ROUND(E385*H385,2)</f>
        <v>0</v>
      </c>
      <c r="J385" s="237"/>
      <c r="K385" s="238">
        <f>ROUND(E385*J385,2)</f>
        <v>0</v>
      </c>
      <c r="L385" s="238">
        <v>21</v>
      </c>
      <c r="M385" s="238">
        <f>G385*(1+L385/100)</f>
        <v>0</v>
      </c>
      <c r="N385" s="238">
        <v>0</v>
      </c>
      <c r="O385" s="238">
        <f>ROUND(E385*N385,2)</f>
        <v>0</v>
      </c>
      <c r="P385" s="238">
        <v>0</v>
      </c>
      <c r="Q385" s="238">
        <f>ROUND(E385*P385,2)</f>
        <v>0</v>
      </c>
      <c r="R385" s="238" t="s">
        <v>209</v>
      </c>
      <c r="S385" s="238" t="s">
        <v>121</v>
      </c>
      <c r="T385" s="239" t="s">
        <v>122</v>
      </c>
      <c r="U385" s="221">
        <v>0</v>
      </c>
      <c r="V385" s="221">
        <f>ROUND(E385*U385,2)</f>
        <v>0</v>
      </c>
      <c r="W385" s="221"/>
      <c r="X385" s="221" t="s">
        <v>210</v>
      </c>
      <c r="Y385" s="212"/>
      <c r="Z385" s="212"/>
      <c r="AA385" s="212"/>
      <c r="AB385" s="212"/>
      <c r="AC385" s="212"/>
      <c r="AD385" s="212"/>
      <c r="AE385" s="212"/>
      <c r="AF385" s="212"/>
      <c r="AG385" s="212" t="s">
        <v>211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">
      <c r="A386" s="219"/>
      <c r="B386" s="220"/>
      <c r="C386" s="247" t="s">
        <v>522</v>
      </c>
      <c r="D386" s="222"/>
      <c r="E386" s="223"/>
      <c r="F386" s="221"/>
      <c r="G386" s="221"/>
      <c r="H386" s="221"/>
      <c r="I386" s="221"/>
      <c r="J386" s="221"/>
      <c r="K386" s="221"/>
      <c r="L386" s="221"/>
      <c r="M386" s="221"/>
      <c r="N386" s="221"/>
      <c r="O386" s="221"/>
      <c r="P386" s="221"/>
      <c r="Q386" s="221"/>
      <c r="R386" s="221"/>
      <c r="S386" s="221"/>
      <c r="T386" s="221"/>
      <c r="U386" s="221"/>
      <c r="V386" s="221"/>
      <c r="W386" s="221"/>
      <c r="X386" s="221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128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">
      <c r="A387" s="219"/>
      <c r="B387" s="220"/>
      <c r="C387" s="247" t="s">
        <v>523</v>
      </c>
      <c r="D387" s="222"/>
      <c r="E387" s="223">
        <v>0.46</v>
      </c>
      <c r="F387" s="221"/>
      <c r="G387" s="221"/>
      <c r="H387" s="221"/>
      <c r="I387" s="221"/>
      <c r="J387" s="221"/>
      <c r="K387" s="221"/>
      <c r="L387" s="221"/>
      <c r="M387" s="221"/>
      <c r="N387" s="221"/>
      <c r="O387" s="221"/>
      <c r="P387" s="221"/>
      <c r="Q387" s="221"/>
      <c r="R387" s="221"/>
      <c r="S387" s="221"/>
      <c r="T387" s="221"/>
      <c r="U387" s="221"/>
      <c r="V387" s="221"/>
      <c r="W387" s="221"/>
      <c r="X387" s="221"/>
      <c r="Y387" s="212"/>
      <c r="Z387" s="212"/>
      <c r="AA387" s="212"/>
      <c r="AB387" s="212"/>
      <c r="AC387" s="212"/>
      <c r="AD387" s="212"/>
      <c r="AE387" s="212"/>
      <c r="AF387" s="212"/>
      <c r="AG387" s="212" t="s">
        <v>128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19"/>
      <c r="B388" s="220"/>
      <c r="C388" s="247" t="s">
        <v>524</v>
      </c>
      <c r="D388" s="222"/>
      <c r="E388" s="223">
        <v>0.5</v>
      </c>
      <c r="F388" s="221"/>
      <c r="G388" s="221"/>
      <c r="H388" s="221"/>
      <c r="I388" s="221"/>
      <c r="J388" s="221"/>
      <c r="K388" s="221"/>
      <c r="L388" s="221"/>
      <c r="M388" s="221"/>
      <c r="N388" s="221"/>
      <c r="O388" s="221"/>
      <c r="P388" s="221"/>
      <c r="Q388" s="221"/>
      <c r="R388" s="221"/>
      <c r="S388" s="221"/>
      <c r="T388" s="221"/>
      <c r="U388" s="221"/>
      <c r="V388" s="221"/>
      <c r="W388" s="221"/>
      <c r="X388" s="221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128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">
      <c r="A389" s="219"/>
      <c r="B389" s="220"/>
      <c r="C389" s="247" t="s">
        <v>525</v>
      </c>
      <c r="D389" s="222"/>
      <c r="E389" s="223">
        <v>0.46</v>
      </c>
      <c r="F389" s="221"/>
      <c r="G389" s="221"/>
      <c r="H389" s="221"/>
      <c r="I389" s="221"/>
      <c r="J389" s="221"/>
      <c r="K389" s="221"/>
      <c r="L389" s="221"/>
      <c r="M389" s="221"/>
      <c r="N389" s="221"/>
      <c r="O389" s="221"/>
      <c r="P389" s="221"/>
      <c r="Q389" s="221"/>
      <c r="R389" s="221"/>
      <c r="S389" s="221"/>
      <c r="T389" s="221"/>
      <c r="U389" s="221"/>
      <c r="V389" s="221"/>
      <c r="W389" s="221"/>
      <c r="X389" s="221"/>
      <c r="Y389" s="212"/>
      <c r="Z389" s="212"/>
      <c r="AA389" s="212"/>
      <c r="AB389" s="212"/>
      <c r="AC389" s="212"/>
      <c r="AD389" s="212"/>
      <c r="AE389" s="212"/>
      <c r="AF389" s="212"/>
      <c r="AG389" s="212" t="s">
        <v>128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">
      <c r="A390" s="219"/>
      <c r="B390" s="220"/>
      <c r="C390" s="247" t="s">
        <v>526</v>
      </c>
      <c r="D390" s="222"/>
      <c r="E390" s="223">
        <v>0.06</v>
      </c>
      <c r="F390" s="221"/>
      <c r="G390" s="221"/>
      <c r="H390" s="221"/>
      <c r="I390" s="221"/>
      <c r="J390" s="221"/>
      <c r="K390" s="221"/>
      <c r="L390" s="221"/>
      <c r="M390" s="221"/>
      <c r="N390" s="221"/>
      <c r="O390" s="221"/>
      <c r="P390" s="221"/>
      <c r="Q390" s="221"/>
      <c r="R390" s="221"/>
      <c r="S390" s="221"/>
      <c r="T390" s="221"/>
      <c r="U390" s="221"/>
      <c r="V390" s="221"/>
      <c r="W390" s="221"/>
      <c r="X390" s="221"/>
      <c r="Y390" s="212"/>
      <c r="Z390" s="212"/>
      <c r="AA390" s="212"/>
      <c r="AB390" s="212"/>
      <c r="AC390" s="212"/>
      <c r="AD390" s="212"/>
      <c r="AE390" s="212"/>
      <c r="AF390" s="212"/>
      <c r="AG390" s="212" t="s">
        <v>128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">
      <c r="A391" s="219"/>
      <c r="B391" s="220"/>
      <c r="C391" s="247" t="s">
        <v>527</v>
      </c>
      <c r="D391" s="222"/>
      <c r="E391" s="223">
        <v>0.55000000000000004</v>
      </c>
      <c r="F391" s="221"/>
      <c r="G391" s="221"/>
      <c r="H391" s="221"/>
      <c r="I391" s="221"/>
      <c r="J391" s="221"/>
      <c r="K391" s="221"/>
      <c r="L391" s="221"/>
      <c r="M391" s="221"/>
      <c r="N391" s="221"/>
      <c r="O391" s="221"/>
      <c r="P391" s="221"/>
      <c r="Q391" s="221"/>
      <c r="R391" s="221"/>
      <c r="S391" s="221"/>
      <c r="T391" s="221"/>
      <c r="U391" s="221"/>
      <c r="V391" s="221"/>
      <c r="W391" s="221"/>
      <c r="X391" s="221"/>
      <c r="Y391" s="212"/>
      <c r="Z391" s="212"/>
      <c r="AA391" s="212"/>
      <c r="AB391" s="212"/>
      <c r="AC391" s="212"/>
      <c r="AD391" s="212"/>
      <c r="AE391" s="212"/>
      <c r="AF391" s="212"/>
      <c r="AG391" s="212" t="s">
        <v>128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">
      <c r="A392" s="219"/>
      <c r="B392" s="220"/>
      <c r="C392" s="247" t="s">
        <v>528</v>
      </c>
      <c r="D392" s="222"/>
      <c r="E392" s="223">
        <v>3.5</v>
      </c>
      <c r="F392" s="221"/>
      <c r="G392" s="221"/>
      <c r="H392" s="221"/>
      <c r="I392" s="221"/>
      <c r="J392" s="221"/>
      <c r="K392" s="221"/>
      <c r="L392" s="221"/>
      <c r="M392" s="221"/>
      <c r="N392" s="221"/>
      <c r="O392" s="221"/>
      <c r="P392" s="221"/>
      <c r="Q392" s="221"/>
      <c r="R392" s="221"/>
      <c r="S392" s="221"/>
      <c r="T392" s="221"/>
      <c r="U392" s="221"/>
      <c r="V392" s="221"/>
      <c r="W392" s="221"/>
      <c r="X392" s="221"/>
      <c r="Y392" s="212"/>
      <c r="Z392" s="212"/>
      <c r="AA392" s="212"/>
      <c r="AB392" s="212"/>
      <c r="AC392" s="212"/>
      <c r="AD392" s="212"/>
      <c r="AE392" s="212"/>
      <c r="AF392" s="212"/>
      <c r="AG392" s="212" t="s">
        <v>128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">
      <c r="A393" s="219"/>
      <c r="B393" s="220"/>
      <c r="C393" s="247" t="s">
        <v>529</v>
      </c>
      <c r="D393" s="222"/>
      <c r="E393" s="223">
        <v>0.12</v>
      </c>
      <c r="F393" s="221"/>
      <c r="G393" s="221"/>
      <c r="H393" s="221"/>
      <c r="I393" s="221"/>
      <c r="J393" s="221"/>
      <c r="K393" s="221"/>
      <c r="L393" s="221"/>
      <c r="M393" s="221"/>
      <c r="N393" s="221"/>
      <c r="O393" s="221"/>
      <c r="P393" s="221"/>
      <c r="Q393" s="221"/>
      <c r="R393" s="221"/>
      <c r="S393" s="221"/>
      <c r="T393" s="221"/>
      <c r="U393" s="221"/>
      <c r="V393" s="221"/>
      <c r="W393" s="221"/>
      <c r="X393" s="221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128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2">
      <c r="A394" s="219"/>
      <c r="B394" s="220"/>
      <c r="C394" s="247" t="s">
        <v>530</v>
      </c>
      <c r="D394" s="222"/>
      <c r="E394" s="223">
        <v>3.6</v>
      </c>
      <c r="F394" s="221"/>
      <c r="G394" s="221"/>
      <c r="H394" s="221"/>
      <c r="I394" s="221"/>
      <c r="J394" s="221"/>
      <c r="K394" s="221"/>
      <c r="L394" s="221"/>
      <c r="M394" s="221"/>
      <c r="N394" s="221"/>
      <c r="O394" s="221"/>
      <c r="P394" s="221"/>
      <c r="Q394" s="221"/>
      <c r="R394" s="221"/>
      <c r="S394" s="221"/>
      <c r="T394" s="221"/>
      <c r="U394" s="221"/>
      <c r="V394" s="221"/>
      <c r="W394" s="221"/>
      <c r="X394" s="221"/>
      <c r="Y394" s="212"/>
      <c r="Z394" s="212"/>
      <c r="AA394" s="212"/>
      <c r="AB394" s="212"/>
      <c r="AC394" s="212"/>
      <c r="AD394" s="212"/>
      <c r="AE394" s="212"/>
      <c r="AF394" s="212"/>
      <c r="AG394" s="212" t="s">
        <v>128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19"/>
      <c r="B395" s="220"/>
      <c r="C395" s="247" t="s">
        <v>529</v>
      </c>
      <c r="D395" s="222"/>
      <c r="E395" s="223">
        <v>0.12</v>
      </c>
      <c r="F395" s="221"/>
      <c r="G395" s="221"/>
      <c r="H395" s="221"/>
      <c r="I395" s="221"/>
      <c r="J395" s="221"/>
      <c r="K395" s="221"/>
      <c r="L395" s="221"/>
      <c r="M395" s="221"/>
      <c r="N395" s="221"/>
      <c r="O395" s="221"/>
      <c r="P395" s="221"/>
      <c r="Q395" s="221"/>
      <c r="R395" s="221"/>
      <c r="S395" s="221"/>
      <c r="T395" s="221"/>
      <c r="U395" s="221"/>
      <c r="V395" s="221"/>
      <c r="W395" s="221"/>
      <c r="X395" s="221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128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">
      <c r="A396" s="219"/>
      <c r="B396" s="220"/>
      <c r="C396" s="247" t="s">
        <v>531</v>
      </c>
      <c r="D396" s="222"/>
      <c r="E396" s="223">
        <v>0.47</v>
      </c>
      <c r="F396" s="221"/>
      <c r="G396" s="221"/>
      <c r="H396" s="221"/>
      <c r="I396" s="221"/>
      <c r="J396" s="221"/>
      <c r="K396" s="221"/>
      <c r="L396" s="221"/>
      <c r="M396" s="221"/>
      <c r="N396" s="221"/>
      <c r="O396" s="221"/>
      <c r="P396" s="221"/>
      <c r="Q396" s="221"/>
      <c r="R396" s="221"/>
      <c r="S396" s="221"/>
      <c r="T396" s="221"/>
      <c r="U396" s="221"/>
      <c r="V396" s="221"/>
      <c r="W396" s="221"/>
      <c r="X396" s="221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128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">
      <c r="A397" s="219"/>
      <c r="B397" s="220"/>
      <c r="C397" s="247" t="s">
        <v>532</v>
      </c>
      <c r="D397" s="222"/>
      <c r="E397" s="223">
        <v>0.51</v>
      </c>
      <c r="F397" s="221"/>
      <c r="G397" s="221"/>
      <c r="H397" s="221"/>
      <c r="I397" s="221"/>
      <c r="J397" s="221"/>
      <c r="K397" s="221"/>
      <c r="L397" s="221"/>
      <c r="M397" s="221"/>
      <c r="N397" s="221"/>
      <c r="O397" s="221"/>
      <c r="P397" s="221"/>
      <c r="Q397" s="221"/>
      <c r="R397" s="221"/>
      <c r="S397" s="221"/>
      <c r="T397" s="221"/>
      <c r="U397" s="221"/>
      <c r="V397" s="221"/>
      <c r="W397" s="221"/>
      <c r="X397" s="221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128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">
      <c r="A398" s="219"/>
      <c r="B398" s="220"/>
      <c r="C398" s="247" t="s">
        <v>533</v>
      </c>
      <c r="D398" s="222"/>
      <c r="E398" s="223">
        <v>0.04</v>
      </c>
      <c r="F398" s="221"/>
      <c r="G398" s="221"/>
      <c r="H398" s="221"/>
      <c r="I398" s="221"/>
      <c r="J398" s="221"/>
      <c r="K398" s="221"/>
      <c r="L398" s="221"/>
      <c r="M398" s="221"/>
      <c r="N398" s="221"/>
      <c r="O398" s="221"/>
      <c r="P398" s="221"/>
      <c r="Q398" s="221"/>
      <c r="R398" s="221"/>
      <c r="S398" s="221"/>
      <c r="T398" s="221"/>
      <c r="U398" s="221"/>
      <c r="V398" s="221"/>
      <c r="W398" s="221"/>
      <c r="X398" s="221"/>
      <c r="Y398" s="212"/>
      <c r="Z398" s="212"/>
      <c r="AA398" s="212"/>
      <c r="AB398" s="212"/>
      <c r="AC398" s="212"/>
      <c r="AD398" s="212"/>
      <c r="AE398" s="212"/>
      <c r="AF398" s="212"/>
      <c r="AG398" s="212" t="s">
        <v>128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ht="22.5" outlineLevel="1" x14ac:dyDescent="0.2">
      <c r="A399" s="233">
        <v>70</v>
      </c>
      <c r="B399" s="234" t="s">
        <v>534</v>
      </c>
      <c r="C399" s="245" t="s">
        <v>535</v>
      </c>
      <c r="D399" s="235" t="s">
        <v>471</v>
      </c>
      <c r="E399" s="236">
        <v>50</v>
      </c>
      <c r="F399" s="237"/>
      <c r="G399" s="238">
        <f>ROUND(E399*F399,2)</f>
        <v>0</v>
      </c>
      <c r="H399" s="237"/>
      <c r="I399" s="238">
        <f>ROUND(E399*H399,2)</f>
        <v>0</v>
      </c>
      <c r="J399" s="237"/>
      <c r="K399" s="238">
        <f>ROUND(E399*J399,2)</f>
        <v>0</v>
      </c>
      <c r="L399" s="238">
        <v>21</v>
      </c>
      <c r="M399" s="238">
        <f>G399*(1+L399/100)</f>
        <v>0</v>
      </c>
      <c r="N399" s="238">
        <v>1.0999999999999999E-2</v>
      </c>
      <c r="O399" s="238">
        <f>ROUND(E399*N399,2)</f>
        <v>0.55000000000000004</v>
      </c>
      <c r="P399" s="238">
        <v>0</v>
      </c>
      <c r="Q399" s="238">
        <f>ROUND(E399*P399,2)</f>
        <v>0</v>
      </c>
      <c r="R399" s="238"/>
      <c r="S399" s="238" t="s">
        <v>217</v>
      </c>
      <c r="T399" s="239" t="s">
        <v>472</v>
      </c>
      <c r="U399" s="221">
        <v>0</v>
      </c>
      <c r="V399" s="221">
        <f>ROUND(E399*U399,2)</f>
        <v>0</v>
      </c>
      <c r="W399" s="221"/>
      <c r="X399" s="221" t="s">
        <v>210</v>
      </c>
      <c r="Y399" s="212"/>
      <c r="Z399" s="212"/>
      <c r="AA399" s="212"/>
      <c r="AB399" s="212"/>
      <c r="AC399" s="212"/>
      <c r="AD399" s="212"/>
      <c r="AE399" s="212"/>
      <c r="AF399" s="212"/>
      <c r="AG399" s="212" t="s">
        <v>211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">
      <c r="A400" s="219"/>
      <c r="B400" s="220"/>
      <c r="C400" s="247" t="s">
        <v>536</v>
      </c>
      <c r="D400" s="222"/>
      <c r="E400" s="223">
        <v>50</v>
      </c>
      <c r="F400" s="221"/>
      <c r="G400" s="221"/>
      <c r="H400" s="221"/>
      <c r="I400" s="221"/>
      <c r="J400" s="221"/>
      <c r="K400" s="221"/>
      <c r="L400" s="221"/>
      <c r="M400" s="221"/>
      <c r="N400" s="221"/>
      <c r="O400" s="221"/>
      <c r="P400" s="221"/>
      <c r="Q400" s="221"/>
      <c r="R400" s="221"/>
      <c r="S400" s="221"/>
      <c r="T400" s="221"/>
      <c r="U400" s="221"/>
      <c r="V400" s="221"/>
      <c r="W400" s="221"/>
      <c r="X400" s="221"/>
      <c r="Y400" s="212"/>
      <c r="Z400" s="212"/>
      <c r="AA400" s="212"/>
      <c r="AB400" s="212"/>
      <c r="AC400" s="212"/>
      <c r="AD400" s="212"/>
      <c r="AE400" s="212"/>
      <c r="AF400" s="212"/>
      <c r="AG400" s="212" t="s">
        <v>128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ht="22.5" outlineLevel="1" x14ac:dyDescent="0.2">
      <c r="A401" s="233">
        <v>71</v>
      </c>
      <c r="B401" s="234" t="s">
        <v>537</v>
      </c>
      <c r="C401" s="245" t="s">
        <v>538</v>
      </c>
      <c r="D401" s="235" t="s">
        <v>471</v>
      </c>
      <c r="E401" s="236">
        <v>12</v>
      </c>
      <c r="F401" s="237"/>
      <c r="G401" s="238">
        <f>ROUND(E401*F401,2)</f>
        <v>0</v>
      </c>
      <c r="H401" s="237"/>
      <c r="I401" s="238">
        <f>ROUND(E401*H401,2)</f>
        <v>0</v>
      </c>
      <c r="J401" s="237"/>
      <c r="K401" s="238">
        <f>ROUND(E401*J401,2)</f>
        <v>0</v>
      </c>
      <c r="L401" s="238">
        <v>21</v>
      </c>
      <c r="M401" s="238">
        <f>G401*(1+L401/100)</f>
        <v>0</v>
      </c>
      <c r="N401" s="238">
        <v>5.0000000000000001E-4</v>
      </c>
      <c r="O401" s="238">
        <f>ROUND(E401*N401,2)</f>
        <v>0.01</v>
      </c>
      <c r="P401" s="238">
        <v>0</v>
      </c>
      <c r="Q401" s="238">
        <f>ROUND(E401*P401,2)</f>
        <v>0</v>
      </c>
      <c r="R401" s="238"/>
      <c r="S401" s="238" t="s">
        <v>217</v>
      </c>
      <c r="T401" s="239" t="s">
        <v>472</v>
      </c>
      <c r="U401" s="221">
        <v>0</v>
      </c>
      <c r="V401" s="221">
        <f>ROUND(E401*U401,2)</f>
        <v>0</v>
      </c>
      <c r="W401" s="221"/>
      <c r="X401" s="221" t="s">
        <v>210</v>
      </c>
      <c r="Y401" s="212"/>
      <c r="Z401" s="212"/>
      <c r="AA401" s="212"/>
      <c r="AB401" s="212"/>
      <c r="AC401" s="212"/>
      <c r="AD401" s="212"/>
      <c r="AE401" s="212"/>
      <c r="AF401" s="212"/>
      <c r="AG401" s="212" t="s">
        <v>211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">
      <c r="A402" s="219"/>
      <c r="B402" s="220"/>
      <c r="C402" s="247" t="s">
        <v>539</v>
      </c>
      <c r="D402" s="222"/>
      <c r="E402" s="223">
        <v>12</v>
      </c>
      <c r="F402" s="221"/>
      <c r="G402" s="221"/>
      <c r="H402" s="221"/>
      <c r="I402" s="221"/>
      <c r="J402" s="221"/>
      <c r="K402" s="221"/>
      <c r="L402" s="221"/>
      <c r="M402" s="221"/>
      <c r="N402" s="221"/>
      <c r="O402" s="221"/>
      <c r="P402" s="221"/>
      <c r="Q402" s="221"/>
      <c r="R402" s="221"/>
      <c r="S402" s="221"/>
      <c r="T402" s="221"/>
      <c r="U402" s="221"/>
      <c r="V402" s="221"/>
      <c r="W402" s="221"/>
      <c r="X402" s="221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128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">
      <c r="A403" s="233">
        <v>72</v>
      </c>
      <c r="B403" s="234" t="s">
        <v>540</v>
      </c>
      <c r="C403" s="245" t="s">
        <v>541</v>
      </c>
      <c r="D403" s="235" t="s">
        <v>471</v>
      </c>
      <c r="E403" s="236">
        <v>6</v>
      </c>
      <c r="F403" s="237"/>
      <c r="G403" s="238">
        <f>ROUND(E403*F403,2)</f>
        <v>0</v>
      </c>
      <c r="H403" s="237"/>
      <c r="I403" s="238">
        <f>ROUND(E403*H403,2)</f>
        <v>0</v>
      </c>
      <c r="J403" s="237"/>
      <c r="K403" s="238">
        <f>ROUND(E403*J403,2)</f>
        <v>0</v>
      </c>
      <c r="L403" s="238">
        <v>21</v>
      </c>
      <c r="M403" s="238">
        <f>G403*(1+L403/100)</f>
        <v>0</v>
      </c>
      <c r="N403" s="238">
        <v>5.0000000000000001E-4</v>
      </c>
      <c r="O403" s="238">
        <f>ROUND(E403*N403,2)</f>
        <v>0</v>
      </c>
      <c r="P403" s="238">
        <v>0</v>
      </c>
      <c r="Q403" s="238">
        <f>ROUND(E403*P403,2)</f>
        <v>0</v>
      </c>
      <c r="R403" s="238"/>
      <c r="S403" s="238" t="s">
        <v>217</v>
      </c>
      <c r="T403" s="239" t="s">
        <v>472</v>
      </c>
      <c r="U403" s="221">
        <v>0</v>
      </c>
      <c r="V403" s="221">
        <f>ROUND(E403*U403,2)</f>
        <v>0</v>
      </c>
      <c r="W403" s="221"/>
      <c r="X403" s="221" t="s">
        <v>210</v>
      </c>
      <c r="Y403" s="212"/>
      <c r="Z403" s="212"/>
      <c r="AA403" s="212"/>
      <c r="AB403" s="212"/>
      <c r="AC403" s="212"/>
      <c r="AD403" s="212"/>
      <c r="AE403" s="212"/>
      <c r="AF403" s="212"/>
      <c r="AG403" s="212" t="s">
        <v>211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">
      <c r="A404" s="219"/>
      <c r="B404" s="220"/>
      <c r="C404" s="247" t="s">
        <v>495</v>
      </c>
      <c r="D404" s="222"/>
      <c r="E404" s="223">
        <v>6</v>
      </c>
      <c r="F404" s="221"/>
      <c r="G404" s="221"/>
      <c r="H404" s="221"/>
      <c r="I404" s="221"/>
      <c r="J404" s="221"/>
      <c r="K404" s="221"/>
      <c r="L404" s="221"/>
      <c r="M404" s="221"/>
      <c r="N404" s="221"/>
      <c r="O404" s="221"/>
      <c r="P404" s="221"/>
      <c r="Q404" s="221"/>
      <c r="R404" s="221"/>
      <c r="S404" s="221"/>
      <c r="T404" s="221"/>
      <c r="U404" s="221"/>
      <c r="V404" s="221"/>
      <c r="W404" s="221"/>
      <c r="X404" s="221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128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ht="22.5" outlineLevel="1" x14ac:dyDescent="0.2">
      <c r="A405" s="233">
        <v>73</v>
      </c>
      <c r="B405" s="234" t="s">
        <v>542</v>
      </c>
      <c r="C405" s="245" t="s">
        <v>543</v>
      </c>
      <c r="D405" s="235" t="s">
        <v>471</v>
      </c>
      <c r="E405" s="236">
        <v>24</v>
      </c>
      <c r="F405" s="237"/>
      <c r="G405" s="238">
        <f>ROUND(E405*F405,2)</f>
        <v>0</v>
      </c>
      <c r="H405" s="237"/>
      <c r="I405" s="238">
        <f>ROUND(E405*H405,2)</f>
        <v>0</v>
      </c>
      <c r="J405" s="237"/>
      <c r="K405" s="238">
        <f>ROUND(E405*J405,2)</f>
        <v>0</v>
      </c>
      <c r="L405" s="238">
        <v>21</v>
      </c>
      <c r="M405" s="238">
        <f>G405*(1+L405/100)</f>
        <v>0</v>
      </c>
      <c r="N405" s="238">
        <v>5.0000000000000001E-4</v>
      </c>
      <c r="O405" s="238">
        <f>ROUND(E405*N405,2)</f>
        <v>0.01</v>
      </c>
      <c r="P405" s="238">
        <v>0</v>
      </c>
      <c r="Q405" s="238">
        <f>ROUND(E405*P405,2)</f>
        <v>0</v>
      </c>
      <c r="R405" s="238"/>
      <c r="S405" s="238" t="s">
        <v>217</v>
      </c>
      <c r="T405" s="239" t="s">
        <v>472</v>
      </c>
      <c r="U405" s="221">
        <v>0</v>
      </c>
      <c r="V405" s="221">
        <f>ROUND(E405*U405,2)</f>
        <v>0</v>
      </c>
      <c r="W405" s="221"/>
      <c r="X405" s="221" t="s">
        <v>210</v>
      </c>
      <c r="Y405" s="212"/>
      <c r="Z405" s="212"/>
      <c r="AA405" s="212"/>
      <c r="AB405" s="212"/>
      <c r="AC405" s="212"/>
      <c r="AD405" s="212"/>
      <c r="AE405" s="212"/>
      <c r="AF405" s="212"/>
      <c r="AG405" s="212" t="s">
        <v>211</v>
      </c>
      <c r="AH405" s="212"/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">
      <c r="A406" s="219"/>
      <c r="B406" s="220"/>
      <c r="C406" s="247" t="s">
        <v>544</v>
      </c>
      <c r="D406" s="222"/>
      <c r="E406" s="223">
        <v>24</v>
      </c>
      <c r="F406" s="221"/>
      <c r="G406" s="221"/>
      <c r="H406" s="221"/>
      <c r="I406" s="221"/>
      <c r="J406" s="221"/>
      <c r="K406" s="221"/>
      <c r="L406" s="221"/>
      <c r="M406" s="221"/>
      <c r="N406" s="221"/>
      <c r="O406" s="221"/>
      <c r="P406" s="221"/>
      <c r="Q406" s="221"/>
      <c r="R406" s="221"/>
      <c r="S406" s="221"/>
      <c r="T406" s="221"/>
      <c r="U406" s="221"/>
      <c r="V406" s="221"/>
      <c r="W406" s="221"/>
      <c r="X406" s="221"/>
      <c r="Y406" s="212"/>
      <c r="Z406" s="212"/>
      <c r="AA406" s="212"/>
      <c r="AB406" s="212"/>
      <c r="AC406" s="212"/>
      <c r="AD406" s="212"/>
      <c r="AE406" s="212"/>
      <c r="AF406" s="212"/>
      <c r="AG406" s="212" t="s">
        <v>128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ht="22.5" outlineLevel="1" x14ac:dyDescent="0.2">
      <c r="A407" s="233">
        <v>74</v>
      </c>
      <c r="B407" s="234" t="s">
        <v>545</v>
      </c>
      <c r="C407" s="245" t="s">
        <v>546</v>
      </c>
      <c r="D407" s="235" t="s">
        <v>471</v>
      </c>
      <c r="E407" s="236">
        <v>126</v>
      </c>
      <c r="F407" s="237"/>
      <c r="G407" s="238">
        <f>ROUND(E407*F407,2)</f>
        <v>0</v>
      </c>
      <c r="H407" s="237"/>
      <c r="I407" s="238">
        <f>ROUND(E407*H407,2)</f>
        <v>0</v>
      </c>
      <c r="J407" s="237"/>
      <c r="K407" s="238">
        <f>ROUND(E407*J407,2)</f>
        <v>0</v>
      </c>
      <c r="L407" s="238">
        <v>21</v>
      </c>
      <c r="M407" s="238">
        <f>G407*(1+L407/100)</f>
        <v>0</v>
      </c>
      <c r="N407" s="238">
        <v>5.0000000000000001E-4</v>
      </c>
      <c r="O407" s="238">
        <f>ROUND(E407*N407,2)</f>
        <v>0.06</v>
      </c>
      <c r="P407" s="238">
        <v>0</v>
      </c>
      <c r="Q407" s="238">
        <f>ROUND(E407*P407,2)</f>
        <v>0</v>
      </c>
      <c r="R407" s="238"/>
      <c r="S407" s="238" t="s">
        <v>217</v>
      </c>
      <c r="T407" s="239" t="s">
        <v>472</v>
      </c>
      <c r="U407" s="221">
        <v>0</v>
      </c>
      <c r="V407" s="221">
        <f>ROUND(E407*U407,2)</f>
        <v>0</v>
      </c>
      <c r="W407" s="221"/>
      <c r="X407" s="221" t="s">
        <v>210</v>
      </c>
      <c r="Y407" s="212"/>
      <c r="Z407" s="212"/>
      <c r="AA407" s="212"/>
      <c r="AB407" s="212"/>
      <c r="AC407" s="212"/>
      <c r="AD407" s="212"/>
      <c r="AE407" s="212"/>
      <c r="AF407" s="212"/>
      <c r="AG407" s="212" t="s">
        <v>211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">
      <c r="A408" s="219"/>
      <c r="B408" s="220"/>
      <c r="C408" s="247" t="s">
        <v>547</v>
      </c>
      <c r="D408" s="222"/>
      <c r="E408" s="223">
        <v>126</v>
      </c>
      <c r="F408" s="221"/>
      <c r="G408" s="221"/>
      <c r="H408" s="221"/>
      <c r="I408" s="221"/>
      <c r="J408" s="221"/>
      <c r="K408" s="221"/>
      <c r="L408" s="221"/>
      <c r="M408" s="221"/>
      <c r="N408" s="221"/>
      <c r="O408" s="221"/>
      <c r="P408" s="221"/>
      <c r="Q408" s="221"/>
      <c r="R408" s="221"/>
      <c r="S408" s="221"/>
      <c r="T408" s="221"/>
      <c r="U408" s="221"/>
      <c r="V408" s="221"/>
      <c r="W408" s="221"/>
      <c r="X408" s="221"/>
      <c r="Y408" s="212"/>
      <c r="Z408" s="212"/>
      <c r="AA408" s="212"/>
      <c r="AB408" s="212"/>
      <c r="AC408" s="212"/>
      <c r="AD408" s="212"/>
      <c r="AE408" s="212"/>
      <c r="AF408" s="212"/>
      <c r="AG408" s="212" t="s">
        <v>128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">
      <c r="A409" s="233">
        <v>75</v>
      </c>
      <c r="B409" s="234" t="s">
        <v>548</v>
      </c>
      <c r="C409" s="245" t="s">
        <v>549</v>
      </c>
      <c r="D409" s="235" t="s">
        <v>471</v>
      </c>
      <c r="E409" s="236">
        <v>175</v>
      </c>
      <c r="F409" s="237"/>
      <c r="G409" s="238">
        <f>ROUND(E409*F409,2)</f>
        <v>0</v>
      </c>
      <c r="H409" s="237"/>
      <c r="I409" s="238">
        <f>ROUND(E409*H409,2)</f>
        <v>0</v>
      </c>
      <c r="J409" s="237"/>
      <c r="K409" s="238">
        <f>ROUND(E409*J409,2)</f>
        <v>0</v>
      </c>
      <c r="L409" s="238">
        <v>21</v>
      </c>
      <c r="M409" s="238">
        <f>G409*(1+L409/100)</f>
        <v>0</v>
      </c>
      <c r="N409" s="238">
        <v>5.0000000000000002E-5</v>
      </c>
      <c r="O409" s="238">
        <f>ROUND(E409*N409,2)</f>
        <v>0.01</v>
      </c>
      <c r="P409" s="238">
        <v>0</v>
      </c>
      <c r="Q409" s="238">
        <f>ROUND(E409*P409,2)</f>
        <v>0</v>
      </c>
      <c r="R409" s="238"/>
      <c r="S409" s="238" t="s">
        <v>217</v>
      </c>
      <c r="T409" s="239" t="s">
        <v>472</v>
      </c>
      <c r="U409" s="221">
        <v>0</v>
      </c>
      <c r="V409" s="221">
        <f>ROUND(E409*U409,2)</f>
        <v>0</v>
      </c>
      <c r="W409" s="221"/>
      <c r="X409" s="221" t="s">
        <v>210</v>
      </c>
      <c r="Y409" s="212"/>
      <c r="Z409" s="212"/>
      <c r="AA409" s="212"/>
      <c r="AB409" s="212"/>
      <c r="AC409" s="212"/>
      <c r="AD409" s="212"/>
      <c r="AE409" s="212"/>
      <c r="AF409" s="212"/>
      <c r="AG409" s="212" t="s">
        <v>211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 x14ac:dyDescent="0.2">
      <c r="A410" s="219"/>
      <c r="B410" s="220"/>
      <c r="C410" s="247" t="s">
        <v>225</v>
      </c>
      <c r="D410" s="222"/>
      <c r="E410" s="223">
        <v>57</v>
      </c>
      <c r="F410" s="221"/>
      <c r="G410" s="221"/>
      <c r="H410" s="221"/>
      <c r="I410" s="221"/>
      <c r="J410" s="221"/>
      <c r="K410" s="221"/>
      <c r="L410" s="221"/>
      <c r="M410" s="221"/>
      <c r="N410" s="221"/>
      <c r="O410" s="221"/>
      <c r="P410" s="221"/>
      <c r="Q410" s="221"/>
      <c r="R410" s="221"/>
      <c r="S410" s="221"/>
      <c r="T410" s="221"/>
      <c r="U410" s="221"/>
      <c r="V410" s="221"/>
      <c r="W410" s="221"/>
      <c r="X410" s="221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128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">
      <c r="A411" s="219"/>
      <c r="B411" s="220"/>
      <c r="C411" s="247" t="s">
        <v>226</v>
      </c>
      <c r="D411" s="222"/>
      <c r="E411" s="223">
        <v>118</v>
      </c>
      <c r="F411" s="221"/>
      <c r="G411" s="221"/>
      <c r="H411" s="221"/>
      <c r="I411" s="221"/>
      <c r="J411" s="221"/>
      <c r="K411" s="221"/>
      <c r="L411" s="221"/>
      <c r="M411" s="221"/>
      <c r="N411" s="221"/>
      <c r="O411" s="221"/>
      <c r="P411" s="221"/>
      <c r="Q411" s="221"/>
      <c r="R411" s="221"/>
      <c r="S411" s="221"/>
      <c r="T411" s="221"/>
      <c r="U411" s="221"/>
      <c r="V411" s="221"/>
      <c r="W411" s="221"/>
      <c r="X411" s="221"/>
      <c r="Y411" s="212"/>
      <c r="Z411" s="212"/>
      <c r="AA411" s="212"/>
      <c r="AB411" s="212"/>
      <c r="AC411" s="212"/>
      <c r="AD411" s="212"/>
      <c r="AE411" s="212"/>
      <c r="AF411" s="212"/>
      <c r="AG411" s="212" t="s">
        <v>128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ht="22.5" outlineLevel="1" x14ac:dyDescent="0.2">
      <c r="A412" s="233">
        <v>76</v>
      </c>
      <c r="B412" s="234" t="s">
        <v>550</v>
      </c>
      <c r="C412" s="245" t="s">
        <v>551</v>
      </c>
      <c r="D412" s="235" t="s">
        <v>471</v>
      </c>
      <c r="E412" s="236">
        <v>2</v>
      </c>
      <c r="F412" s="237"/>
      <c r="G412" s="238">
        <f>ROUND(E412*F412,2)</f>
        <v>0</v>
      </c>
      <c r="H412" s="237"/>
      <c r="I412" s="238">
        <f>ROUND(E412*H412,2)</f>
        <v>0</v>
      </c>
      <c r="J412" s="237"/>
      <c r="K412" s="238">
        <f>ROUND(E412*J412,2)</f>
        <v>0</v>
      </c>
      <c r="L412" s="238">
        <v>21</v>
      </c>
      <c r="M412" s="238">
        <f>G412*(1+L412/100)</f>
        <v>0</v>
      </c>
      <c r="N412" s="238">
        <v>0.03</v>
      </c>
      <c r="O412" s="238">
        <f>ROUND(E412*N412,2)</f>
        <v>0.06</v>
      </c>
      <c r="P412" s="238">
        <v>0</v>
      </c>
      <c r="Q412" s="238">
        <f>ROUND(E412*P412,2)</f>
        <v>0</v>
      </c>
      <c r="R412" s="238"/>
      <c r="S412" s="238" t="s">
        <v>217</v>
      </c>
      <c r="T412" s="239" t="s">
        <v>472</v>
      </c>
      <c r="U412" s="221">
        <v>0</v>
      </c>
      <c r="V412" s="221">
        <f>ROUND(E412*U412,2)</f>
        <v>0</v>
      </c>
      <c r="W412" s="221"/>
      <c r="X412" s="221" t="s">
        <v>210</v>
      </c>
      <c r="Y412" s="212"/>
      <c r="Z412" s="212"/>
      <c r="AA412" s="212"/>
      <c r="AB412" s="212"/>
      <c r="AC412" s="212"/>
      <c r="AD412" s="212"/>
      <c r="AE412" s="212"/>
      <c r="AF412" s="212"/>
      <c r="AG412" s="212" t="s">
        <v>211</v>
      </c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2">
      <c r="A413" s="219"/>
      <c r="B413" s="220"/>
      <c r="C413" s="247" t="s">
        <v>552</v>
      </c>
      <c r="D413" s="222"/>
      <c r="E413" s="223">
        <v>2</v>
      </c>
      <c r="F413" s="221"/>
      <c r="G413" s="221"/>
      <c r="H413" s="221"/>
      <c r="I413" s="221"/>
      <c r="J413" s="221"/>
      <c r="K413" s="221"/>
      <c r="L413" s="221"/>
      <c r="M413" s="221"/>
      <c r="N413" s="221"/>
      <c r="O413" s="221"/>
      <c r="P413" s="221"/>
      <c r="Q413" s="221"/>
      <c r="R413" s="221"/>
      <c r="S413" s="221"/>
      <c r="T413" s="221"/>
      <c r="U413" s="221"/>
      <c r="V413" s="221"/>
      <c r="W413" s="221"/>
      <c r="X413" s="221"/>
      <c r="Y413" s="212"/>
      <c r="Z413" s="212"/>
      <c r="AA413" s="212"/>
      <c r="AB413" s="212"/>
      <c r="AC413" s="212"/>
      <c r="AD413" s="212"/>
      <c r="AE413" s="212"/>
      <c r="AF413" s="212"/>
      <c r="AG413" s="212" t="s">
        <v>128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 x14ac:dyDescent="0.2">
      <c r="A414" s="233">
        <v>77</v>
      </c>
      <c r="B414" s="234" t="s">
        <v>553</v>
      </c>
      <c r="C414" s="245" t="s">
        <v>554</v>
      </c>
      <c r="D414" s="235" t="s">
        <v>471</v>
      </c>
      <c r="E414" s="236">
        <v>1</v>
      </c>
      <c r="F414" s="237"/>
      <c r="G414" s="238">
        <f>ROUND(E414*F414,2)</f>
        <v>0</v>
      </c>
      <c r="H414" s="237"/>
      <c r="I414" s="238">
        <f>ROUND(E414*H414,2)</f>
        <v>0</v>
      </c>
      <c r="J414" s="237"/>
      <c r="K414" s="238">
        <f>ROUND(E414*J414,2)</f>
        <v>0</v>
      </c>
      <c r="L414" s="238">
        <v>21</v>
      </c>
      <c r="M414" s="238">
        <f>G414*(1+L414/100)</f>
        <v>0</v>
      </c>
      <c r="N414" s="238">
        <v>0.1</v>
      </c>
      <c r="O414" s="238">
        <f>ROUND(E414*N414,2)</f>
        <v>0.1</v>
      </c>
      <c r="P414" s="238">
        <v>0</v>
      </c>
      <c r="Q414" s="238">
        <f>ROUND(E414*P414,2)</f>
        <v>0</v>
      </c>
      <c r="R414" s="238"/>
      <c r="S414" s="238" t="s">
        <v>217</v>
      </c>
      <c r="T414" s="239" t="s">
        <v>472</v>
      </c>
      <c r="U414" s="221">
        <v>0</v>
      </c>
      <c r="V414" s="221">
        <f>ROUND(E414*U414,2)</f>
        <v>0</v>
      </c>
      <c r="W414" s="221"/>
      <c r="X414" s="221" t="s">
        <v>210</v>
      </c>
      <c r="Y414" s="212"/>
      <c r="Z414" s="212"/>
      <c r="AA414" s="212"/>
      <c r="AB414" s="212"/>
      <c r="AC414" s="212"/>
      <c r="AD414" s="212"/>
      <c r="AE414" s="212"/>
      <c r="AF414" s="212"/>
      <c r="AG414" s="212" t="s">
        <v>211</v>
      </c>
      <c r="AH414" s="212"/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">
      <c r="A415" s="219"/>
      <c r="B415" s="220"/>
      <c r="C415" s="247" t="s">
        <v>555</v>
      </c>
      <c r="D415" s="222"/>
      <c r="E415" s="223">
        <v>1</v>
      </c>
      <c r="F415" s="221"/>
      <c r="G415" s="221"/>
      <c r="H415" s="221"/>
      <c r="I415" s="221"/>
      <c r="J415" s="221"/>
      <c r="K415" s="221"/>
      <c r="L415" s="221"/>
      <c r="M415" s="221"/>
      <c r="N415" s="221"/>
      <c r="O415" s="221"/>
      <c r="P415" s="221"/>
      <c r="Q415" s="221"/>
      <c r="R415" s="221"/>
      <c r="S415" s="221"/>
      <c r="T415" s="221"/>
      <c r="U415" s="221"/>
      <c r="V415" s="221"/>
      <c r="W415" s="221"/>
      <c r="X415" s="221"/>
      <c r="Y415" s="212"/>
      <c r="Z415" s="212"/>
      <c r="AA415" s="212"/>
      <c r="AB415" s="212"/>
      <c r="AC415" s="212"/>
      <c r="AD415" s="212"/>
      <c r="AE415" s="212"/>
      <c r="AF415" s="212"/>
      <c r="AG415" s="212" t="s">
        <v>128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ht="22.5" outlineLevel="1" x14ac:dyDescent="0.2">
      <c r="A416" s="233">
        <v>78</v>
      </c>
      <c r="B416" s="234" t="s">
        <v>556</v>
      </c>
      <c r="C416" s="245" t="s">
        <v>557</v>
      </c>
      <c r="D416" s="235" t="s">
        <v>471</v>
      </c>
      <c r="E416" s="236">
        <v>1</v>
      </c>
      <c r="F416" s="237"/>
      <c r="G416" s="238">
        <f>ROUND(E416*F416,2)</f>
        <v>0</v>
      </c>
      <c r="H416" s="237"/>
      <c r="I416" s="238">
        <f>ROUND(E416*H416,2)</f>
        <v>0</v>
      </c>
      <c r="J416" s="237"/>
      <c r="K416" s="238">
        <f>ROUND(E416*J416,2)</f>
        <v>0</v>
      </c>
      <c r="L416" s="238">
        <v>21</v>
      </c>
      <c r="M416" s="238">
        <f>G416*(1+L416/100)</f>
        <v>0</v>
      </c>
      <c r="N416" s="238">
        <v>0.13</v>
      </c>
      <c r="O416" s="238">
        <f>ROUND(E416*N416,2)</f>
        <v>0.13</v>
      </c>
      <c r="P416" s="238">
        <v>0</v>
      </c>
      <c r="Q416" s="238">
        <f>ROUND(E416*P416,2)</f>
        <v>0</v>
      </c>
      <c r="R416" s="238"/>
      <c r="S416" s="238" t="s">
        <v>217</v>
      </c>
      <c r="T416" s="239" t="s">
        <v>472</v>
      </c>
      <c r="U416" s="221">
        <v>0</v>
      </c>
      <c r="V416" s="221">
        <f>ROUND(E416*U416,2)</f>
        <v>0</v>
      </c>
      <c r="W416" s="221"/>
      <c r="X416" s="221" t="s">
        <v>210</v>
      </c>
      <c r="Y416" s="212"/>
      <c r="Z416" s="212"/>
      <c r="AA416" s="212"/>
      <c r="AB416" s="212"/>
      <c r="AC416" s="212"/>
      <c r="AD416" s="212"/>
      <c r="AE416" s="212"/>
      <c r="AF416" s="212"/>
      <c r="AG416" s="212" t="s">
        <v>211</v>
      </c>
      <c r="AH416" s="212"/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">
      <c r="A417" s="219"/>
      <c r="B417" s="220"/>
      <c r="C417" s="247" t="s">
        <v>503</v>
      </c>
      <c r="D417" s="222"/>
      <c r="E417" s="223">
        <v>1</v>
      </c>
      <c r="F417" s="221"/>
      <c r="G417" s="221"/>
      <c r="H417" s="221"/>
      <c r="I417" s="221"/>
      <c r="J417" s="221"/>
      <c r="K417" s="221"/>
      <c r="L417" s="221"/>
      <c r="M417" s="221"/>
      <c r="N417" s="221"/>
      <c r="O417" s="221"/>
      <c r="P417" s="221"/>
      <c r="Q417" s="221"/>
      <c r="R417" s="221"/>
      <c r="S417" s="221"/>
      <c r="T417" s="221"/>
      <c r="U417" s="221"/>
      <c r="V417" s="221"/>
      <c r="W417" s="221"/>
      <c r="X417" s="221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128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">
      <c r="A418" s="233">
        <v>79</v>
      </c>
      <c r="B418" s="234" t="s">
        <v>558</v>
      </c>
      <c r="C418" s="245" t="s">
        <v>559</v>
      </c>
      <c r="D418" s="235" t="s">
        <v>471</v>
      </c>
      <c r="E418" s="236">
        <v>1</v>
      </c>
      <c r="F418" s="237"/>
      <c r="G418" s="238">
        <f>ROUND(E418*F418,2)</f>
        <v>0</v>
      </c>
      <c r="H418" s="237"/>
      <c r="I418" s="238">
        <f>ROUND(E418*H418,2)</f>
        <v>0</v>
      </c>
      <c r="J418" s="237"/>
      <c r="K418" s="238">
        <f>ROUND(E418*J418,2)</f>
        <v>0</v>
      </c>
      <c r="L418" s="238">
        <v>21</v>
      </c>
      <c r="M418" s="238">
        <f>G418*(1+L418/100)</f>
        <v>0</v>
      </c>
      <c r="N418" s="238">
        <v>0.1</v>
      </c>
      <c r="O418" s="238">
        <f>ROUND(E418*N418,2)</f>
        <v>0.1</v>
      </c>
      <c r="P418" s="238">
        <v>0</v>
      </c>
      <c r="Q418" s="238">
        <f>ROUND(E418*P418,2)</f>
        <v>0</v>
      </c>
      <c r="R418" s="238"/>
      <c r="S418" s="238" t="s">
        <v>217</v>
      </c>
      <c r="T418" s="239" t="s">
        <v>472</v>
      </c>
      <c r="U418" s="221">
        <v>0</v>
      </c>
      <c r="V418" s="221">
        <f>ROUND(E418*U418,2)</f>
        <v>0</v>
      </c>
      <c r="W418" s="221"/>
      <c r="X418" s="221" t="s">
        <v>210</v>
      </c>
      <c r="Y418" s="212"/>
      <c r="Z418" s="212"/>
      <c r="AA418" s="212"/>
      <c r="AB418" s="212"/>
      <c r="AC418" s="212"/>
      <c r="AD418" s="212"/>
      <c r="AE418" s="212"/>
      <c r="AF418" s="212"/>
      <c r="AG418" s="212" t="s">
        <v>211</v>
      </c>
      <c r="AH418" s="212"/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">
      <c r="A419" s="219"/>
      <c r="B419" s="220"/>
      <c r="C419" s="247" t="s">
        <v>503</v>
      </c>
      <c r="D419" s="222"/>
      <c r="E419" s="223">
        <v>1</v>
      </c>
      <c r="F419" s="221"/>
      <c r="G419" s="221"/>
      <c r="H419" s="221"/>
      <c r="I419" s="221"/>
      <c r="J419" s="221"/>
      <c r="K419" s="221"/>
      <c r="L419" s="221"/>
      <c r="M419" s="221"/>
      <c r="N419" s="221"/>
      <c r="O419" s="221"/>
      <c r="P419" s="221"/>
      <c r="Q419" s="221"/>
      <c r="R419" s="221"/>
      <c r="S419" s="221"/>
      <c r="T419" s="221"/>
      <c r="U419" s="221"/>
      <c r="V419" s="221"/>
      <c r="W419" s="221"/>
      <c r="X419" s="221"/>
      <c r="Y419" s="212"/>
      <c r="Z419" s="212"/>
      <c r="AA419" s="212"/>
      <c r="AB419" s="212"/>
      <c r="AC419" s="212"/>
      <c r="AD419" s="212"/>
      <c r="AE419" s="212"/>
      <c r="AF419" s="212"/>
      <c r="AG419" s="212" t="s">
        <v>128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 x14ac:dyDescent="0.2">
      <c r="A420" s="233">
        <v>80</v>
      </c>
      <c r="B420" s="234" t="s">
        <v>560</v>
      </c>
      <c r="C420" s="245" t="s">
        <v>561</v>
      </c>
      <c r="D420" s="235" t="s">
        <v>471</v>
      </c>
      <c r="E420" s="236">
        <v>1</v>
      </c>
      <c r="F420" s="237"/>
      <c r="G420" s="238">
        <f>ROUND(E420*F420,2)</f>
        <v>0</v>
      </c>
      <c r="H420" s="237"/>
      <c r="I420" s="238">
        <f>ROUND(E420*H420,2)</f>
        <v>0</v>
      </c>
      <c r="J420" s="237"/>
      <c r="K420" s="238">
        <f>ROUND(E420*J420,2)</f>
        <v>0</v>
      </c>
      <c r="L420" s="238">
        <v>21</v>
      </c>
      <c r="M420" s="238">
        <f>G420*(1+L420/100)</f>
        <v>0</v>
      </c>
      <c r="N420" s="238">
        <v>0.1</v>
      </c>
      <c r="O420" s="238">
        <f>ROUND(E420*N420,2)</f>
        <v>0.1</v>
      </c>
      <c r="P420" s="238">
        <v>0</v>
      </c>
      <c r="Q420" s="238">
        <f>ROUND(E420*P420,2)</f>
        <v>0</v>
      </c>
      <c r="R420" s="238"/>
      <c r="S420" s="238" t="s">
        <v>217</v>
      </c>
      <c r="T420" s="239" t="s">
        <v>472</v>
      </c>
      <c r="U420" s="221">
        <v>0</v>
      </c>
      <c r="V420" s="221">
        <f>ROUND(E420*U420,2)</f>
        <v>0</v>
      </c>
      <c r="W420" s="221"/>
      <c r="X420" s="221" t="s">
        <v>210</v>
      </c>
      <c r="Y420" s="212"/>
      <c r="Z420" s="212"/>
      <c r="AA420" s="212"/>
      <c r="AB420" s="212"/>
      <c r="AC420" s="212"/>
      <c r="AD420" s="212"/>
      <c r="AE420" s="212"/>
      <c r="AF420" s="212"/>
      <c r="AG420" s="212" t="s">
        <v>211</v>
      </c>
      <c r="AH420" s="212"/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 x14ac:dyDescent="0.2">
      <c r="A421" s="219"/>
      <c r="B421" s="220"/>
      <c r="C421" s="247" t="s">
        <v>503</v>
      </c>
      <c r="D421" s="222"/>
      <c r="E421" s="223">
        <v>1</v>
      </c>
      <c r="F421" s="221"/>
      <c r="G421" s="221"/>
      <c r="H421" s="221"/>
      <c r="I421" s="221"/>
      <c r="J421" s="221"/>
      <c r="K421" s="221"/>
      <c r="L421" s="221"/>
      <c r="M421" s="221"/>
      <c r="N421" s="221"/>
      <c r="O421" s="221"/>
      <c r="P421" s="221"/>
      <c r="Q421" s="221"/>
      <c r="R421" s="221"/>
      <c r="S421" s="221"/>
      <c r="T421" s="221"/>
      <c r="U421" s="221"/>
      <c r="V421" s="221"/>
      <c r="W421" s="221"/>
      <c r="X421" s="221"/>
      <c r="Y421" s="212"/>
      <c r="Z421" s="212"/>
      <c r="AA421" s="212"/>
      <c r="AB421" s="212"/>
      <c r="AC421" s="212"/>
      <c r="AD421" s="212"/>
      <c r="AE421" s="212"/>
      <c r="AF421" s="212"/>
      <c r="AG421" s="212" t="s">
        <v>128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 x14ac:dyDescent="0.2">
      <c r="A422" s="233">
        <v>81</v>
      </c>
      <c r="B422" s="234" t="s">
        <v>562</v>
      </c>
      <c r="C422" s="245" t="s">
        <v>563</v>
      </c>
      <c r="D422" s="235" t="s">
        <v>471</v>
      </c>
      <c r="E422" s="236">
        <v>1</v>
      </c>
      <c r="F422" s="237"/>
      <c r="G422" s="238">
        <f>ROUND(E422*F422,2)</f>
        <v>0</v>
      </c>
      <c r="H422" s="237"/>
      <c r="I422" s="238">
        <f>ROUND(E422*H422,2)</f>
        <v>0</v>
      </c>
      <c r="J422" s="237"/>
      <c r="K422" s="238">
        <f>ROUND(E422*J422,2)</f>
        <v>0</v>
      </c>
      <c r="L422" s="238">
        <v>21</v>
      </c>
      <c r="M422" s="238">
        <f>G422*(1+L422/100)</f>
        <v>0</v>
      </c>
      <c r="N422" s="238">
        <v>0.1</v>
      </c>
      <c r="O422" s="238">
        <f>ROUND(E422*N422,2)</f>
        <v>0.1</v>
      </c>
      <c r="P422" s="238">
        <v>0</v>
      </c>
      <c r="Q422" s="238">
        <f>ROUND(E422*P422,2)</f>
        <v>0</v>
      </c>
      <c r="R422" s="238"/>
      <c r="S422" s="238" t="s">
        <v>217</v>
      </c>
      <c r="T422" s="239" t="s">
        <v>472</v>
      </c>
      <c r="U422" s="221">
        <v>0</v>
      </c>
      <c r="V422" s="221">
        <f>ROUND(E422*U422,2)</f>
        <v>0</v>
      </c>
      <c r="W422" s="221"/>
      <c r="X422" s="221" t="s">
        <v>210</v>
      </c>
      <c r="Y422" s="212"/>
      <c r="Z422" s="212"/>
      <c r="AA422" s="212"/>
      <c r="AB422" s="212"/>
      <c r="AC422" s="212"/>
      <c r="AD422" s="212"/>
      <c r="AE422" s="212"/>
      <c r="AF422" s="212"/>
      <c r="AG422" s="212" t="s">
        <v>211</v>
      </c>
      <c r="AH422" s="212"/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 x14ac:dyDescent="0.2">
      <c r="A423" s="219"/>
      <c r="B423" s="220"/>
      <c r="C423" s="247" t="s">
        <v>564</v>
      </c>
      <c r="D423" s="222"/>
      <c r="E423" s="223">
        <v>1</v>
      </c>
      <c r="F423" s="221"/>
      <c r="G423" s="221"/>
      <c r="H423" s="221"/>
      <c r="I423" s="221"/>
      <c r="J423" s="221"/>
      <c r="K423" s="221"/>
      <c r="L423" s="221"/>
      <c r="M423" s="221"/>
      <c r="N423" s="221"/>
      <c r="O423" s="221"/>
      <c r="P423" s="221"/>
      <c r="Q423" s="221"/>
      <c r="R423" s="221"/>
      <c r="S423" s="221"/>
      <c r="T423" s="221"/>
      <c r="U423" s="221"/>
      <c r="V423" s="221"/>
      <c r="W423" s="221"/>
      <c r="X423" s="221"/>
      <c r="Y423" s="212"/>
      <c r="Z423" s="212"/>
      <c r="AA423" s="212"/>
      <c r="AB423" s="212"/>
      <c r="AC423" s="212"/>
      <c r="AD423" s="212"/>
      <c r="AE423" s="212"/>
      <c r="AF423" s="212"/>
      <c r="AG423" s="212" t="s">
        <v>128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33">
        <v>82</v>
      </c>
      <c r="B424" s="234" t="s">
        <v>565</v>
      </c>
      <c r="C424" s="245" t="s">
        <v>566</v>
      </c>
      <c r="D424" s="235" t="s">
        <v>471</v>
      </c>
      <c r="E424" s="236">
        <v>1</v>
      </c>
      <c r="F424" s="237"/>
      <c r="G424" s="238">
        <f>ROUND(E424*F424,2)</f>
        <v>0</v>
      </c>
      <c r="H424" s="237"/>
      <c r="I424" s="238">
        <f>ROUND(E424*H424,2)</f>
        <v>0</v>
      </c>
      <c r="J424" s="237"/>
      <c r="K424" s="238">
        <f>ROUND(E424*J424,2)</f>
        <v>0</v>
      </c>
      <c r="L424" s="238">
        <v>21</v>
      </c>
      <c r="M424" s="238">
        <f>G424*(1+L424/100)</f>
        <v>0</v>
      </c>
      <c r="N424" s="238">
        <v>0.03</v>
      </c>
      <c r="O424" s="238">
        <f>ROUND(E424*N424,2)</f>
        <v>0.03</v>
      </c>
      <c r="P424" s="238">
        <v>0</v>
      </c>
      <c r="Q424" s="238">
        <f>ROUND(E424*P424,2)</f>
        <v>0</v>
      </c>
      <c r="R424" s="238"/>
      <c r="S424" s="238" t="s">
        <v>217</v>
      </c>
      <c r="T424" s="239" t="s">
        <v>472</v>
      </c>
      <c r="U424" s="221">
        <v>0</v>
      </c>
      <c r="V424" s="221">
        <f>ROUND(E424*U424,2)</f>
        <v>0</v>
      </c>
      <c r="W424" s="221"/>
      <c r="X424" s="221" t="s">
        <v>210</v>
      </c>
      <c r="Y424" s="212"/>
      <c r="Z424" s="212"/>
      <c r="AA424" s="212"/>
      <c r="AB424" s="212"/>
      <c r="AC424" s="212"/>
      <c r="AD424" s="212"/>
      <c r="AE424" s="212"/>
      <c r="AF424" s="212"/>
      <c r="AG424" s="212" t="s">
        <v>211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 x14ac:dyDescent="0.2">
      <c r="A425" s="219"/>
      <c r="B425" s="220"/>
      <c r="C425" s="247" t="s">
        <v>503</v>
      </c>
      <c r="D425" s="222"/>
      <c r="E425" s="223">
        <v>1</v>
      </c>
      <c r="F425" s="221"/>
      <c r="G425" s="221"/>
      <c r="H425" s="221"/>
      <c r="I425" s="221"/>
      <c r="J425" s="221"/>
      <c r="K425" s="221"/>
      <c r="L425" s="221"/>
      <c r="M425" s="221"/>
      <c r="N425" s="221"/>
      <c r="O425" s="221"/>
      <c r="P425" s="221"/>
      <c r="Q425" s="221"/>
      <c r="R425" s="221"/>
      <c r="S425" s="221"/>
      <c r="T425" s="221"/>
      <c r="U425" s="221"/>
      <c r="V425" s="221"/>
      <c r="W425" s="221"/>
      <c r="X425" s="221"/>
      <c r="Y425" s="212"/>
      <c r="Z425" s="212"/>
      <c r="AA425" s="212"/>
      <c r="AB425" s="212"/>
      <c r="AC425" s="212"/>
      <c r="AD425" s="212"/>
      <c r="AE425" s="212"/>
      <c r="AF425" s="212"/>
      <c r="AG425" s="212" t="s">
        <v>128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ht="22.5" outlineLevel="1" x14ac:dyDescent="0.2">
      <c r="A426" s="233">
        <v>83</v>
      </c>
      <c r="B426" s="234" t="s">
        <v>567</v>
      </c>
      <c r="C426" s="245" t="s">
        <v>568</v>
      </c>
      <c r="D426" s="235" t="s">
        <v>471</v>
      </c>
      <c r="E426" s="236">
        <v>44</v>
      </c>
      <c r="F426" s="237"/>
      <c r="G426" s="238">
        <f>ROUND(E426*F426,2)</f>
        <v>0</v>
      </c>
      <c r="H426" s="237"/>
      <c r="I426" s="238">
        <f>ROUND(E426*H426,2)</f>
        <v>0</v>
      </c>
      <c r="J426" s="237"/>
      <c r="K426" s="238">
        <f>ROUND(E426*J426,2)</f>
        <v>0</v>
      </c>
      <c r="L426" s="238">
        <v>21</v>
      </c>
      <c r="M426" s="238">
        <f>G426*(1+L426/100)</f>
        <v>0</v>
      </c>
      <c r="N426" s="238">
        <v>0.02</v>
      </c>
      <c r="O426" s="238">
        <f>ROUND(E426*N426,2)</f>
        <v>0.88</v>
      </c>
      <c r="P426" s="238">
        <v>0</v>
      </c>
      <c r="Q426" s="238">
        <f>ROUND(E426*P426,2)</f>
        <v>0</v>
      </c>
      <c r="R426" s="238"/>
      <c r="S426" s="238" t="s">
        <v>217</v>
      </c>
      <c r="T426" s="239" t="s">
        <v>472</v>
      </c>
      <c r="U426" s="221">
        <v>0</v>
      </c>
      <c r="V426" s="221">
        <f>ROUND(E426*U426,2)</f>
        <v>0</v>
      </c>
      <c r="W426" s="221"/>
      <c r="X426" s="221" t="s">
        <v>210</v>
      </c>
      <c r="Y426" s="212"/>
      <c r="Z426" s="212"/>
      <c r="AA426" s="212"/>
      <c r="AB426" s="212"/>
      <c r="AC426" s="212"/>
      <c r="AD426" s="212"/>
      <c r="AE426" s="212"/>
      <c r="AF426" s="212"/>
      <c r="AG426" s="212" t="s">
        <v>211</v>
      </c>
      <c r="AH426" s="212"/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 x14ac:dyDescent="0.2">
      <c r="A427" s="219"/>
      <c r="B427" s="220"/>
      <c r="C427" s="247" t="s">
        <v>219</v>
      </c>
      <c r="D427" s="222"/>
      <c r="E427" s="223">
        <v>44</v>
      </c>
      <c r="F427" s="221"/>
      <c r="G427" s="221"/>
      <c r="H427" s="221"/>
      <c r="I427" s="221"/>
      <c r="J427" s="221"/>
      <c r="K427" s="221"/>
      <c r="L427" s="221"/>
      <c r="M427" s="221"/>
      <c r="N427" s="221"/>
      <c r="O427" s="221"/>
      <c r="P427" s="221"/>
      <c r="Q427" s="221"/>
      <c r="R427" s="221"/>
      <c r="S427" s="221"/>
      <c r="T427" s="221"/>
      <c r="U427" s="221"/>
      <c r="V427" s="221"/>
      <c r="W427" s="221"/>
      <c r="X427" s="221"/>
      <c r="Y427" s="212"/>
      <c r="Z427" s="212"/>
      <c r="AA427" s="212"/>
      <c r="AB427" s="212"/>
      <c r="AC427" s="212"/>
      <c r="AD427" s="212"/>
      <c r="AE427" s="212"/>
      <c r="AF427" s="212"/>
      <c r="AG427" s="212" t="s">
        <v>128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 x14ac:dyDescent="0.2">
      <c r="A428" s="233">
        <v>84</v>
      </c>
      <c r="B428" s="234" t="s">
        <v>569</v>
      </c>
      <c r="C428" s="245" t="s">
        <v>570</v>
      </c>
      <c r="D428" s="235" t="s">
        <v>208</v>
      </c>
      <c r="E428" s="236">
        <v>6.0023</v>
      </c>
      <c r="F428" s="237"/>
      <c r="G428" s="238">
        <f>ROUND(E428*F428,2)</f>
        <v>0</v>
      </c>
      <c r="H428" s="237"/>
      <c r="I428" s="238">
        <f>ROUND(E428*H428,2)</f>
        <v>0</v>
      </c>
      <c r="J428" s="237"/>
      <c r="K428" s="238">
        <f>ROUND(E428*J428,2)</f>
        <v>0</v>
      </c>
      <c r="L428" s="238">
        <v>21</v>
      </c>
      <c r="M428" s="238">
        <f>G428*(1+L428/100)</f>
        <v>0</v>
      </c>
      <c r="N428" s="238">
        <v>0</v>
      </c>
      <c r="O428" s="238">
        <f>ROUND(E428*N428,2)</f>
        <v>0</v>
      </c>
      <c r="P428" s="238">
        <v>0</v>
      </c>
      <c r="Q428" s="238">
        <f>ROUND(E428*P428,2)</f>
        <v>0</v>
      </c>
      <c r="R428" s="238" t="s">
        <v>411</v>
      </c>
      <c r="S428" s="238" t="s">
        <v>121</v>
      </c>
      <c r="T428" s="239" t="s">
        <v>122</v>
      </c>
      <c r="U428" s="221">
        <v>3.327</v>
      </c>
      <c r="V428" s="221">
        <f>ROUND(E428*U428,2)</f>
        <v>19.97</v>
      </c>
      <c r="W428" s="221"/>
      <c r="X428" s="221" t="s">
        <v>372</v>
      </c>
      <c r="Y428" s="212"/>
      <c r="Z428" s="212"/>
      <c r="AA428" s="212"/>
      <c r="AB428" s="212"/>
      <c r="AC428" s="212"/>
      <c r="AD428" s="212"/>
      <c r="AE428" s="212"/>
      <c r="AF428" s="212"/>
      <c r="AG428" s="212" t="s">
        <v>373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">
      <c r="A429" s="219"/>
      <c r="B429" s="220"/>
      <c r="C429" s="246" t="s">
        <v>571</v>
      </c>
      <c r="D429" s="240"/>
      <c r="E429" s="240"/>
      <c r="F429" s="240"/>
      <c r="G429" s="240"/>
      <c r="H429" s="221"/>
      <c r="I429" s="221"/>
      <c r="J429" s="221"/>
      <c r="K429" s="221"/>
      <c r="L429" s="221"/>
      <c r="M429" s="221"/>
      <c r="N429" s="221"/>
      <c r="O429" s="221"/>
      <c r="P429" s="221"/>
      <c r="Q429" s="221"/>
      <c r="R429" s="221"/>
      <c r="S429" s="221"/>
      <c r="T429" s="221"/>
      <c r="U429" s="221"/>
      <c r="V429" s="221"/>
      <c r="W429" s="221"/>
      <c r="X429" s="221"/>
      <c r="Y429" s="212"/>
      <c r="Z429" s="212"/>
      <c r="AA429" s="212"/>
      <c r="AB429" s="212"/>
      <c r="AC429" s="212"/>
      <c r="AD429" s="212"/>
      <c r="AE429" s="212"/>
      <c r="AF429" s="212"/>
      <c r="AG429" s="212" t="s">
        <v>126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">
      <c r="A430" s="219"/>
      <c r="B430" s="220"/>
      <c r="C430" s="247" t="s">
        <v>375</v>
      </c>
      <c r="D430" s="222"/>
      <c r="E430" s="223"/>
      <c r="F430" s="221"/>
      <c r="G430" s="221"/>
      <c r="H430" s="221"/>
      <c r="I430" s="221"/>
      <c r="J430" s="221"/>
      <c r="K430" s="221"/>
      <c r="L430" s="221"/>
      <c r="M430" s="221"/>
      <c r="N430" s="221"/>
      <c r="O430" s="221"/>
      <c r="P430" s="221"/>
      <c r="Q430" s="221"/>
      <c r="R430" s="221"/>
      <c r="S430" s="221"/>
      <c r="T430" s="221"/>
      <c r="U430" s="221"/>
      <c r="V430" s="221"/>
      <c r="W430" s="221"/>
      <c r="X430" s="221"/>
      <c r="Y430" s="212"/>
      <c r="Z430" s="212"/>
      <c r="AA430" s="212"/>
      <c r="AB430" s="212"/>
      <c r="AC430" s="212"/>
      <c r="AD430" s="212"/>
      <c r="AE430" s="212"/>
      <c r="AF430" s="212"/>
      <c r="AG430" s="212" t="s">
        <v>128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 x14ac:dyDescent="0.2">
      <c r="A431" s="219"/>
      <c r="B431" s="220"/>
      <c r="C431" s="247" t="s">
        <v>572</v>
      </c>
      <c r="D431" s="222"/>
      <c r="E431" s="223"/>
      <c r="F431" s="221"/>
      <c r="G431" s="221"/>
      <c r="H431" s="221"/>
      <c r="I431" s="221"/>
      <c r="J431" s="221"/>
      <c r="K431" s="221"/>
      <c r="L431" s="221"/>
      <c r="M431" s="221"/>
      <c r="N431" s="221"/>
      <c r="O431" s="221"/>
      <c r="P431" s="221"/>
      <c r="Q431" s="221"/>
      <c r="R431" s="221"/>
      <c r="S431" s="221"/>
      <c r="T431" s="221"/>
      <c r="U431" s="221"/>
      <c r="V431" s="221"/>
      <c r="W431" s="221"/>
      <c r="X431" s="221"/>
      <c r="Y431" s="212"/>
      <c r="Z431" s="212"/>
      <c r="AA431" s="212"/>
      <c r="AB431" s="212"/>
      <c r="AC431" s="212"/>
      <c r="AD431" s="212"/>
      <c r="AE431" s="212"/>
      <c r="AF431" s="212"/>
      <c r="AG431" s="212" t="s">
        <v>128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">
      <c r="A432" s="219"/>
      <c r="B432" s="220"/>
      <c r="C432" s="247" t="s">
        <v>573</v>
      </c>
      <c r="D432" s="222"/>
      <c r="E432" s="223">
        <v>6.0023</v>
      </c>
      <c r="F432" s="221"/>
      <c r="G432" s="221"/>
      <c r="H432" s="221"/>
      <c r="I432" s="221"/>
      <c r="J432" s="221"/>
      <c r="K432" s="221"/>
      <c r="L432" s="221"/>
      <c r="M432" s="221"/>
      <c r="N432" s="221"/>
      <c r="O432" s="221"/>
      <c r="P432" s="221"/>
      <c r="Q432" s="221"/>
      <c r="R432" s="221"/>
      <c r="S432" s="221"/>
      <c r="T432" s="221"/>
      <c r="U432" s="221"/>
      <c r="V432" s="221"/>
      <c r="W432" s="221"/>
      <c r="X432" s="221"/>
      <c r="Y432" s="212"/>
      <c r="Z432" s="212"/>
      <c r="AA432" s="212"/>
      <c r="AB432" s="212"/>
      <c r="AC432" s="212"/>
      <c r="AD432" s="212"/>
      <c r="AE432" s="212"/>
      <c r="AF432" s="212"/>
      <c r="AG432" s="212" t="s">
        <v>128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x14ac:dyDescent="0.2">
      <c r="A433" s="227" t="s">
        <v>115</v>
      </c>
      <c r="B433" s="228" t="s">
        <v>85</v>
      </c>
      <c r="C433" s="244" t="s">
        <v>78</v>
      </c>
      <c r="D433" s="229"/>
      <c r="E433" s="230"/>
      <c r="F433" s="231"/>
      <c r="G433" s="231">
        <f>SUMIF(AG434:AG454,"&lt;&gt;NOR",G434:G454)</f>
        <v>0</v>
      </c>
      <c r="H433" s="231"/>
      <c r="I433" s="231">
        <f>SUM(I434:I454)</f>
        <v>0</v>
      </c>
      <c r="J433" s="231"/>
      <c r="K433" s="231">
        <f>SUM(K434:K454)</f>
        <v>0</v>
      </c>
      <c r="L433" s="231"/>
      <c r="M433" s="231">
        <f>SUM(M434:M454)</f>
        <v>0</v>
      </c>
      <c r="N433" s="231"/>
      <c r="O433" s="231">
        <f>SUM(O434:O454)</f>
        <v>0</v>
      </c>
      <c r="P433" s="231"/>
      <c r="Q433" s="231">
        <f>SUM(Q434:Q454)</f>
        <v>0</v>
      </c>
      <c r="R433" s="231"/>
      <c r="S433" s="231"/>
      <c r="T433" s="232"/>
      <c r="U433" s="226"/>
      <c r="V433" s="226">
        <f>SUM(V434:V454)</f>
        <v>956.81999999999994</v>
      </c>
      <c r="W433" s="226"/>
      <c r="X433" s="226"/>
      <c r="AG433" t="s">
        <v>116</v>
      </c>
    </row>
    <row r="434" spans="1:60" outlineLevel="1" x14ac:dyDescent="0.2">
      <c r="A434" s="233">
        <v>85</v>
      </c>
      <c r="B434" s="234" t="s">
        <v>574</v>
      </c>
      <c r="C434" s="245" t="s">
        <v>575</v>
      </c>
      <c r="D434" s="235" t="s">
        <v>208</v>
      </c>
      <c r="E434" s="236">
        <v>324.13385</v>
      </c>
      <c r="F434" s="237"/>
      <c r="G434" s="238">
        <f>ROUND(E434*F434,2)</f>
        <v>0</v>
      </c>
      <c r="H434" s="237"/>
      <c r="I434" s="238">
        <f>ROUND(E434*H434,2)</f>
        <v>0</v>
      </c>
      <c r="J434" s="237"/>
      <c r="K434" s="238">
        <f>ROUND(E434*J434,2)</f>
        <v>0</v>
      </c>
      <c r="L434" s="238">
        <v>21</v>
      </c>
      <c r="M434" s="238">
        <f>G434*(1+L434/100)</f>
        <v>0</v>
      </c>
      <c r="N434" s="238">
        <v>0</v>
      </c>
      <c r="O434" s="238">
        <f>ROUND(E434*N434,2)</f>
        <v>0</v>
      </c>
      <c r="P434" s="238">
        <v>0</v>
      </c>
      <c r="Q434" s="238">
        <f>ROUND(E434*P434,2)</f>
        <v>0</v>
      </c>
      <c r="R434" s="238" t="s">
        <v>319</v>
      </c>
      <c r="S434" s="238" t="s">
        <v>121</v>
      </c>
      <c r="T434" s="239" t="s">
        <v>576</v>
      </c>
      <c r="U434" s="221">
        <v>0</v>
      </c>
      <c r="V434" s="221">
        <f>ROUND(E434*U434,2)</f>
        <v>0</v>
      </c>
      <c r="W434" s="221"/>
      <c r="X434" s="221" t="s">
        <v>123</v>
      </c>
      <c r="Y434" s="212"/>
      <c r="Z434" s="212"/>
      <c r="AA434" s="212"/>
      <c r="AB434" s="212"/>
      <c r="AC434" s="212"/>
      <c r="AD434" s="212"/>
      <c r="AE434" s="212"/>
      <c r="AF434" s="212"/>
      <c r="AG434" s="212" t="s">
        <v>124</v>
      </c>
      <c r="AH434" s="212"/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 x14ac:dyDescent="0.2">
      <c r="A435" s="219"/>
      <c r="B435" s="220"/>
      <c r="C435" s="247" t="s">
        <v>577</v>
      </c>
      <c r="D435" s="222"/>
      <c r="E435" s="223">
        <v>329.71028000000001</v>
      </c>
      <c r="F435" s="221"/>
      <c r="G435" s="221"/>
      <c r="H435" s="221"/>
      <c r="I435" s="221"/>
      <c r="J435" s="221"/>
      <c r="K435" s="221"/>
      <c r="L435" s="221"/>
      <c r="M435" s="221"/>
      <c r="N435" s="221"/>
      <c r="O435" s="221"/>
      <c r="P435" s="221"/>
      <c r="Q435" s="221"/>
      <c r="R435" s="221"/>
      <c r="S435" s="221"/>
      <c r="T435" s="221"/>
      <c r="U435" s="221"/>
      <c r="V435" s="221"/>
      <c r="W435" s="221"/>
      <c r="X435" s="221"/>
      <c r="Y435" s="212"/>
      <c r="Z435" s="212"/>
      <c r="AA435" s="212"/>
      <c r="AB435" s="212"/>
      <c r="AC435" s="212"/>
      <c r="AD435" s="212"/>
      <c r="AE435" s="212"/>
      <c r="AF435" s="212"/>
      <c r="AG435" s="212" t="s">
        <v>128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">
      <c r="A436" s="219"/>
      <c r="B436" s="220"/>
      <c r="C436" s="247" t="s">
        <v>578</v>
      </c>
      <c r="D436" s="222"/>
      <c r="E436" s="223"/>
      <c r="F436" s="221"/>
      <c r="G436" s="221"/>
      <c r="H436" s="221"/>
      <c r="I436" s="221"/>
      <c r="J436" s="221"/>
      <c r="K436" s="221"/>
      <c r="L436" s="221"/>
      <c r="M436" s="221"/>
      <c r="N436" s="221"/>
      <c r="O436" s="221"/>
      <c r="P436" s="221"/>
      <c r="Q436" s="221"/>
      <c r="R436" s="221"/>
      <c r="S436" s="221"/>
      <c r="T436" s="221"/>
      <c r="U436" s="221"/>
      <c r="V436" s="221"/>
      <c r="W436" s="221"/>
      <c r="X436" s="221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128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 x14ac:dyDescent="0.2">
      <c r="A437" s="219"/>
      <c r="B437" s="220"/>
      <c r="C437" s="247" t="s">
        <v>579</v>
      </c>
      <c r="D437" s="222"/>
      <c r="E437" s="223">
        <v>-5.5764300000000002</v>
      </c>
      <c r="F437" s="221"/>
      <c r="G437" s="221"/>
      <c r="H437" s="221"/>
      <c r="I437" s="221"/>
      <c r="J437" s="221"/>
      <c r="K437" s="221"/>
      <c r="L437" s="221"/>
      <c r="M437" s="221"/>
      <c r="N437" s="221"/>
      <c r="O437" s="221"/>
      <c r="P437" s="221"/>
      <c r="Q437" s="221"/>
      <c r="R437" s="221"/>
      <c r="S437" s="221"/>
      <c r="T437" s="221"/>
      <c r="U437" s="221"/>
      <c r="V437" s="221"/>
      <c r="W437" s="221"/>
      <c r="X437" s="221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128</v>
      </c>
      <c r="AH437" s="212">
        <v>5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2">
      <c r="A438" s="233">
        <v>86</v>
      </c>
      <c r="B438" s="234" t="s">
        <v>580</v>
      </c>
      <c r="C438" s="245" t="s">
        <v>581</v>
      </c>
      <c r="D438" s="235" t="s">
        <v>208</v>
      </c>
      <c r="E438" s="236">
        <v>329.71028000000001</v>
      </c>
      <c r="F438" s="237"/>
      <c r="G438" s="238">
        <f>ROUND(E438*F438,2)</f>
        <v>0</v>
      </c>
      <c r="H438" s="237"/>
      <c r="I438" s="238">
        <f>ROUND(E438*H438,2)</f>
        <v>0</v>
      </c>
      <c r="J438" s="237"/>
      <c r="K438" s="238">
        <f>ROUND(E438*J438,2)</f>
        <v>0</v>
      </c>
      <c r="L438" s="238">
        <v>21</v>
      </c>
      <c r="M438" s="238">
        <f>G438*(1+L438/100)</f>
        <v>0</v>
      </c>
      <c r="N438" s="238">
        <v>0</v>
      </c>
      <c r="O438" s="238">
        <f>ROUND(E438*N438,2)</f>
        <v>0</v>
      </c>
      <c r="P438" s="238">
        <v>0</v>
      </c>
      <c r="Q438" s="238">
        <f>ROUND(E438*P438,2)</f>
        <v>0</v>
      </c>
      <c r="R438" s="238" t="s">
        <v>319</v>
      </c>
      <c r="S438" s="238" t="s">
        <v>121</v>
      </c>
      <c r="T438" s="239" t="s">
        <v>122</v>
      </c>
      <c r="U438" s="221">
        <v>0.49</v>
      </c>
      <c r="V438" s="221">
        <f>ROUND(E438*U438,2)</f>
        <v>161.56</v>
      </c>
      <c r="W438" s="221"/>
      <c r="X438" s="221" t="s">
        <v>582</v>
      </c>
      <c r="Y438" s="212"/>
      <c r="Z438" s="212"/>
      <c r="AA438" s="212"/>
      <c r="AB438" s="212"/>
      <c r="AC438" s="212"/>
      <c r="AD438" s="212"/>
      <c r="AE438" s="212"/>
      <c r="AF438" s="212"/>
      <c r="AG438" s="212" t="s">
        <v>583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">
      <c r="A439" s="219"/>
      <c r="B439" s="220"/>
      <c r="C439" s="249" t="s">
        <v>584</v>
      </c>
      <c r="D439" s="242"/>
      <c r="E439" s="242"/>
      <c r="F439" s="242"/>
      <c r="G439" s="242"/>
      <c r="H439" s="221"/>
      <c r="I439" s="221"/>
      <c r="J439" s="221"/>
      <c r="K439" s="221"/>
      <c r="L439" s="221"/>
      <c r="M439" s="221"/>
      <c r="N439" s="221"/>
      <c r="O439" s="221"/>
      <c r="P439" s="221"/>
      <c r="Q439" s="221"/>
      <c r="R439" s="221"/>
      <c r="S439" s="221"/>
      <c r="T439" s="221"/>
      <c r="U439" s="221"/>
      <c r="V439" s="221"/>
      <c r="W439" s="221"/>
      <c r="X439" s="221"/>
      <c r="Y439" s="212"/>
      <c r="Z439" s="212"/>
      <c r="AA439" s="212"/>
      <c r="AB439" s="212"/>
      <c r="AC439" s="212"/>
      <c r="AD439" s="212"/>
      <c r="AE439" s="212"/>
      <c r="AF439" s="212"/>
      <c r="AG439" s="212" t="s">
        <v>197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19"/>
      <c r="B440" s="220"/>
      <c r="C440" s="247" t="s">
        <v>585</v>
      </c>
      <c r="D440" s="222"/>
      <c r="E440" s="223"/>
      <c r="F440" s="221"/>
      <c r="G440" s="221"/>
      <c r="H440" s="221"/>
      <c r="I440" s="221"/>
      <c r="J440" s="221"/>
      <c r="K440" s="221"/>
      <c r="L440" s="221"/>
      <c r="M440" s="221"/>
      <c r="N440" s="221"/>
      <c r="O440" s="221"/>
      <c r="P440" s="221"/>
      <c r="Q440" s="221"/>
      <c r="R440" s="221"/>
      <c r="S440" s="221"/>
      <c r="T440" s="221"/>
      <c r="U440" s="221"/>
      <c r="V440" s="221"/>
      <c r="W440" s="221"/>
      <c r="X440" s="221"/>
      <c r="Y440" s="212"/>
      <c r="Z440" s="212"/>
      <c r="AA440" s="212"/>
      <c r="AB440" s="212"/>
      <c r="AC440" s="212"/>
      <c r="AD440" s="212"/>
      <c r="AE440" s="212"/>
      <c r="AF440" s="212"/>
      <c r="AG440" s="212" t="s">
        <v>128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19"/>
      <c r="B441" s="220"/>
      <c r="C441" s="247" t="s">
        <v>586</v>
      </c>
      <c r="D441" s="222"/>
      <c r="E441" s="223"/>
      <c r="F441" s="221"/>
      <c r="G441" s="221"/>
      <c r="H441" s="221"/>
      <c r="I441" s="221"/>
      <c r="J441" s="221"/>
      <c r="K441" s="221"/>
      <c r="L441" s="221"/>
      <c r="M441" s="221"/>
      <c r="N441" s="221"/>
      <c r="O441" s="221"/>
      <c r="P441" s="221"/>
      <c r="Q441" s="221"/>
      <c r="R441" s="221"/>
      <c r="S441" s="221"/>
      <c r="T441" s="221"/>
      <c r="U441" s="221"/>
      <c r="V441" s="221"/>
      <c r="W441" s="221"/>
      <c r="X441" s="221"/>
      <c r="Y441" s="212"/>
      <c r="Z441" s="212"/>
      <c r="AA441" s="212"/>
      <c r="AB441" s="212"/>
      <c r="AC441" s="212"/>
      <c r="AD441" s="212"/>
      <c r="AE441" s="212"/>
      <c r="AF441" s="212"/>
      <c r="AG441" s="212" t="s">
        <v>128</v>
      </c>
      <c r="AH441" s="212">
        <v>0</v>
      </c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1" x14ac:dyDescent="0.2">
      <c r="A442" s="219"/>
      <c r="B442" s="220"/>
      <c r="C442" s="247" t="s">
        <v>587</v>
      </c>
      <c r="D442" s="222"/>
      <c r="E442" s="223">
        <v>329.71028000000001</v>
      </c>
      <c r="F442" s="221"/>
      <c r="G442" s="221"/>
      <c r="H442" s="221"/>
      <c r="I442" s="221"/>
      <c r="J442" s="221"/>
      <c r="K442" s="221"/>
      <c r="L442" s="221"/>
      <c r="M442" s="221"/>
      <c r="N442" s="221"/>
      <c r="O442" s="221"/>
      <c r="P442" s="221"/>
      <c r="Q442" s="221"/>
      <c r="R442" s="221"/>
      <c r="S442" s="221"/>
      <c r="T442" s="221"/>
      <c r="U442" s="221"/>
      <c r="V442" s="221"/>
      <c r="W442" s="221"/>
      <c r="X442" s="221"/>
      <c r="Y442" s="212"/>
      <c r="Z442" s="212"/>
      <c r="AA442" s="212"/>
      <c r="AB442" s="212"/>
      <c r="AC442" s="212"/>
      <c r="AD442" s="212"/>
      <c r="AE442" s="212"/>
      <c r="AF442" s="212"/>
      <c r="AG442" s="212" t="s">
        <v>128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">
      <c r="A443" s="233">
        <v>87</v>
      </c>
      <c r="B443" s="234" t="s">
        <v>588</v>
      </c>
      <c r="C443" s="245" t="s">
        <v>589</v>
      </c>
      <c r="D443" s="235" t="s">
        <v>208</v>
      </c>
      <c r="E443" s="236">
        <v>2307.9719399999999</v>
      </c>
      <c r="F443" s="237"/>
      <c r="G443" s="238">
        <f>ROUND(E443*F443,2)</f>
        <v>0</v>
      </c>
      <c r="H443" s="237"/>
      <c r="I443" s="238">
        <f>ROUND(E443*H443,2)</f>
        <v>0</v>
      </c>
      <c r="J443" s="237"/>
      <c r="K443" s="238">
        <f>ROUND(E443*J443,2)</f>
        <v>0</v>
      </c>
      <c r="L443" s="238">
        <v>21</v>
      </c>
      <c r="M443" s="238">
        <f>G443*(1+L443/100)</f>
        <v>0</v>
      </c>
      <c r="N443" s="238">
        <v>0</v>
      </c>
      <c r="O443" s="238">
        <f>ROUND(E443*N443,2)</f>
        <v>0</v>
      </c>
      <c r="P443" s="238">
        <v>0</v>
      </c>
      <c r="Q443" s="238">
        <f>ROUND(E443*P443,2)</f>
        <v>0</v>
      </c>
      <c r="R443" s="238" t="s">
        <v>319</v>
      </c>
      <c r="S443" s="238" t="s">
        <v>121</v>
      </c>
      <c r="T443" s="239" t="s">
        <v>122</v>
      </c>
      <c r="U443" s="221">
        <v>0</v>
      </c>
      <c r="V443" s="221">
        <f>ROUND(E443*U443,2)</f>
        <v>0</v>
      </c>
      <c r="W443" s="221"/>
      <c r="X443" s="221" t="s">
        <v>582</v>
      </c>
      <c r="Y443" s="212"/>
      <c r="Z443" s="212"/>
      <c r="AA443" s="212"/>
      <c r="AB443" s="212"/>
      <c r="AC443" s="212"/>
      <c r="AD443" s="212"/>
      <c r="AE443" s="212"/>
      <c r="AF443" s="212"/>
      <c r="AG443" s="212" t="s">
        <v>583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">
      <c r="A444" s="219"/>
      <c r="B444" s="220"/>
      <c r="C444" s="247" t="s">
        <v>585</v>
      </c>
      <c r="D444" s="222"/>
      <c r="E444" s="223"/>
      <c r="F444" s="221"/>
      <c r="G444" s="221"/>
      <c r="H444" s="221"/>
      <c r="I444" s="221"/>
      <c r="J444" s="221"/>
      <c r="K444" s="221"/>
      <c r="L444" s="221"/>
      <c r="M444" s="221"/>
      <c r="N444" s="221"/>
      <c r="O444" s="221"/>
      <c r="P444" s="221"/>
      <c r="Q444" s="221"/>
      <c r="R444" s="221"/>
      <c r="S444" s="221"/>
      <c r="T444" s="221"/>
      <c r="U444" s="221"/>
      <c r="V444" s="221"/>
      <c r="W444" s="221"/>
      <c r="X444" s="221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128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2">
      <c r="A445" s="219"/>
      <c r="B445" s="220"/>
      <c r="C445" s="247" t="s">
        <v>586</v>
      </c>
      <c r="D445" s="222"/>
      <c r="E445" s="223"/>
      <c r="F445" s="221"/>
      <c r="G445" s="221"/>
      <c r="H445" s="221"/>
      <c r="I445" s="221"/>
      <c r="J445" s="221"/>
      <c r="K445" s="221"/>
      <c r="L445" s="221"/>
      <c r="M445" s="221"/>
      <c r="N445" s="221"/>
      <c r="O445" s="221"/>
      <c r="P445" s="221"/>
      <c r="Q445" s="221"/>
      <c r="R445" s="221"/>
      <c r="S445" s="221"/>
      <c r="T445" s="221"/>
      <c r="U445" s="221"/>
      <c r="V445" s="221"/>
      <c r="W445" s="221"/>
      <c r="X445" s="221"/>
      <c r="Y445" s="212"/>
      <c r="Z445" s="212"/>
      <c r="AA445" s="212"/>
      <c r="AB445" s="212"/>
      <c r="AC445" s="212"/>
      <c r="AD445" s="212"/>
      <c r="AE445" s="212"/>
      <c r="AF445" s="212"/>
      <c r="AG445" s="212" t="s">
        <v>128</v>
      </c>
      <c r="AH445" s="212">
        <v>0</v>
      </c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 x14ac:dyDescent="0.2">
      <c r="A446" s="219"/>
      <c r="B446" s="220"/>
      <c r="C446" s="247" t="s">
        <v>590</v>
      </c>
      <c r="D446" s="222"/>
      <c r="E446" s="223">
        <v>2307.9719399999999</v>
      </c>
      <c r="F446" s="221"/>
      <c r="G446" s="221"/>
      <c r="H446" s="221"/>
      <c r="I446" s="221"/>
      <c r="J446" s="221"/>
      <c r="K446" s="221"/>
      <c r="L446" s="221"/>
      <c r="M446" s="221"/>
      <c r="N446" s="221"/>
      <c r="O446" s="221"/>
      <c r="P446" s="221"/>
      <c r="Q446" s="221"/>
      <c r="R446" s="221"/>
      <c r="S446" s="221"/>
      <c r="T446" s="221"/>
      <c r="U446" s="221"/>
      <c r="V446" s="221"/>
      <c r="W446" s="221"/>
      <c r="X446" s="221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128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 x14ac:dyDescent="0.2">
      <c r="A447" s="233">
        <v>88</v>
      </c>
      <c r="B447" s="234" t="s">
        <v>591</v>
      </c>
      <c r="C447" s="245" t="s">
        <v>592</v>
      </c>
      <c r="D447" s="235" t="s">
        <v>208</v>
      </c>
      <c r="E447" s="236">
        <v>329.71028000000001</v>
      </c>
      <c r="F447" s="237"/>
      <c r="G447" s="238">
        <f>ROUND(E447*F447,2)</f>
        <v>0</v>
      </c>
      <c r="H447" s="237"/>
      <c r="I447" s="238">
        <f>ROUND(E447*H447,2)</f>
        <v>0</v>
      </c>
      <c r="J447" s="237"/>
      <c r="K447" s="238">
        <f>ROUND(E447*J447,2)</f>
        <v>0</v>
      </c>
      <c r="L447" s="238">
        <v>21</v>
      </c>
      <c r="M447" s="238">
        <f>G447*(1+L447/100)</f>
        <v>0</v>
      </c>
      <c r="N447" s="238">
        <v>0</v>
      </c>
      <c r="O447" s="238">
        <f>ROUND(E447*N447,2)</f>
        <v>0</v>
      </c>
      <c r="P447" s="238">
        <v>0</v>
      </c>
      <c r="Q447" s="238">
        <f>ROUND(E447*P447,2)</f>
        <v>0</v>
      </c>
      <c r="R447" s="238" t="s">
        <v>319</v>
      </c>
      <c r="S447" s="238" t="s">
        <v>121</v>
      </c>
      <c r="T447" s="239" t="s">
        <v>122</v>
      </c>
      <c r="U447" s="221">
        <v>0.94199999999999995</v>
      </c>
      <c r="V447" s="221">
        <f>ROUND(E447*U447,2)</f>
        <v>310.58999999999997</v>
      </c>
      <c r="W447" s="221"/>
      <c r="X447" s="221" t="s">
        <v>582</v>
      </c>
      <c r="Y447" s="212"/>
      <c r="Z447" s="212"/>
      <c r="AA447" s="212"/>
      <c r="AB447" s="212"/>
      <c r="AC447" s="212"/>
      <c r="AD447" s="212"/>
      <c r="AE447" s="212"/>
      <c r="AF447" s="212"/>
      <c r="AG447" s="212" t="s">
        <v>583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 x14ac:dyDescent="0.2">
      <c r="A448" s="219"/>
      <c r="B448" s="220"/>
      <c r="C448" s="247" t="s">
        <v>585</v>
      </c>
      <c r="D448" s="222"/>
      <c r="E448" s="223"/>
      <c r="F448" s="221"/>
      <c r="G448" s="221"/>
      <c r="H448" s="221"/>
      <c r="I448" s="221"/>
      <c r="J448" s="221"/>
      <c r="K448" s="221"/>
      <c r="L448" s="221"/>
      <c r="M448" s="221"/>
      <c r="N448" s="221"/>
      <c r="O448" s="221"/>
      <c r="P448" s="221"/>
      <c r="Q448" s="221"/>
      <c r="R448" s="221"/>
      <c r="S448" s="221"/>
      <c r="T448" s="221"/>
      <c r="U448" s="221"/>
      <c r="V448" s="221"/>
      <c r="W448" s="221"/>
      <c r="X448" s="221"/>
      <c r="Y448" s="212"/>
      <c r="Z448" s="212"/>
      <c r="AA448" s="212"/>
      <c r="AB448" s="212"/>
      <c r="AC448" s="212"/>
      <c r="AD448" s="212"/>
      <c r="AE448" s="212"/>
      <c r="AF448" s="212"/>
      <c r="AG448" s="212" t="s">
        <v>128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 x14ac:dyDescent="0.2">
      <c r="A449" s="219"/>
      <c r="B449" s="220"/>
      <c r="C449" s="247" t="s">
        <v>586</v>
      </c>
      <c r="D449" s="222"/>
      <c r="E449" s="223"/>
      <c r="F449" s="221"/>
      <c r="G449" s="221"/>
      <c r="H449" s="221"/>
      <c r="I449" s="221"/>
      <c r="J449" s="221"/>
      <c r="K449" s="221"/>
      <c r="L449" s="221"/>
      <c r="M449" s="221"/>
      <c r="N449" s="221"/>
      <c r="O449" s="221"/>
      <c r="P449" s="221"/>
      <c r="Q449" s="221"/>
      <c r="R449" s="221"/>
      <c r="S449" s="221"/>
      <c r="T449" s="221"/>
      <c r="U449" s="221"/>
      <c r="V449" s="221"/>
      <c r="W449" s="221"/>
      <c r="X449" s="221"/>
      <c r="Y449" s="212"/>
      <c r="Z449" s="212"/>
      <c r="AA449" s="212"/>
      <c r="AB449" s="212"/>
      <c r="AC449" s="212"/>
      <c r="AD449" s="212"/>
      <c r="AE449" s="212"/>
      <c r="AF449" s="212"/>
      <c r="AG449" s="212" t="s">
        <v>128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">
      <c r="A450" s="219"/>
      <c r="B450" s="220"/>
      <c r="C450" s="247" t="s">
        <v>587</v>
      </c>
      <c r="D450" s="222"/>
      <c r="E450" s="223">
        <v>329.71028000000001</v>
      </c>
      <c r="F450" s="221"/>
      <c r="G450" s="221"/>
      <c r="H450" s="221"/>
      <c r="I450" s="221"/>
      <c r="J450" s="221"/>
      <c r="K450" s="221"/>
      <c r="L450" s="221"/>
      <c r="M450" s="221"/>
      <c r="N450" s="221"/>
      <c r="O450" s="221"/>
      <c r="P450" s="221"/>
      <c r="Q450" s="221"/>
      <c r="R450" s="221"/>
      <c r="S450" s="221"/>
      <c r="T450" s="221"/>
      <c r="U450" s="221"/>
      <c r="V450" s="221"/>
      <c r="W450" s="221"/>
      <c r="X450" s="221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128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ht="22.5" outlineLevel="1" x14ac:dyDescent="0.2">
      <c r="A451" s="233">
        <v>89</v>
      </c>
      <c r="B451" s="234" t="s">
        <v>593</v>
      </c>
      <c r="C451" s="245" t="s">
        <v>594</v>
      </c>
      <c r="D451" s="235" t="s">
        <v>208</v>
      </c>
      <c r="E451" s="236">
        <v>4615.9438700000001</v>
      </c>
      <c r="F451" s="237"/>
      <c r="G451" s="238">
        <f>ROUND(E451*F451,2)</f>
        <v>0</v>
      </c>
      <c r="H451" s="237"/>
      <c r="I451" s="238">
        <f>ROUND(E451*H451,2)</f>
        <v>0</v>
      </c>
      <c r="J451" s="237"/>
      <c r="K451" s="238">
        <f>ROUND(E451*J451,2)</f>
        <v>0</v>
      </c>
      <c r="L451" s="238">
        <v>21</v>
      </c>
      <c r="M451" s="238">
        <f>G451*(1+L451/100)</f>
        <v>0</v>
      </c>
      <c r="N451" s="238">
        <v>0</v>
      </c>
      <c r="O451" s="238">
        <f>ROUND(E451*N451,2)</f>
        <v>0</v>
      </c>
      <c r="P451" s="238">
        <v>0</v>
      </c>
      <c r="Q451" s="238">
        <f>ROUND(E451*P451,2)</f>
        <v>0</v>
      </c>
      <c r="R451" s="238" t="s">
        <v>319</v>
      </c>
      <c r="S451" s="238" t="s">
        <v>121</v>
      </c>
      <c r="T451" s="239" t="s">
        <v>122</v>
      </c>
      <c r="U451" s="221">
        <v>0.105</v>
      </c>
      <c r="V451" s="221">
        <f>ROUND(E451*U451,2)</f>
        <v>484.67</v>
      </c>
      <c r="W451" s="221"/>
      <c r="X451" s="221" t="s">
        <v>582</v>
      </c>
      <c r="Y451" s="212"/>
      <c r="Z451" s="212"/>
      <c r="AA451" s="212"/>
      <c r="AB451" s="212"/>
      <c r="AC451" s="212"/>
      <c r="AD451" s="212"/>
      <c r="AE451" s="212"/>
      <c r="AF451" s="212"/>
      <c r="AG451" s="212" t="s">
        <v>583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1" x14ac:dyDescent="0.2">
      <c r="A452" s="219"/>
      <c r="B452" s="220"/>
      <c r="C452" s="247" t="s">
        <v>585</v>
      </c>
      <c r="D452" s="222"/>
      <c r="E452" s="223"/>
      <c r="F452" s="221"/>
      <c r="G452" s="221"/>
      <c r="H452" s="221"/>
      <c r="I452" s="221"/>
      <c r="J452" s="221"/>
      <c r="K452" s="221"/>
      <c r="L452" s="221"/>
      <c r="M452" s="221"/>
      <c r="N452" s="221"/>
      <c r="O452" s="221"/>
      <c r="P452" s="221"/>
      <c r="Q452" s="221"/>
      <c r="R452" s="221"/>
      <c r="S452" s="221"/>
      <c r="T452" s="221"/>
      <c r="U452" s="221"/>
      <c r="V452" s="221"/>
      <c r="W452" s="221"/>
      <c r="X452" s="221"/>
      <c r="Y452" s="212"/>
      <c r="Z452" s="212"/>
      <c r="AA452" s="212"/>
      <c r="AB452" s="212"/>
      <c r="AC452" s="212"/>
      <c r="AD452" s="212"/>
      <c r="AE452" s="212"/>
      <c r="AF452" s="212"/>
      <c r="AG452" s="212" t="s">
        <v>128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2">
      <c r="A453" s="219"/>
      <c r="B453" s="220"/>
      <c r="C453" s="247" t="s">
        <v>586</v>
      </c>
      <c r="D453" s="222"/>
      <c r="E453" s="223"/>
      <c r="F453" s="221"/>
      <c r="G453" s="221"/>
      <c r="H453" s="221"/>
      <c r="I453" s="221"/>
      <c r="J453" s="221"/>
      <c r="K453" s="221"/>
      <c r="L453" s="221"/>
      <c r="M453" s="221"/>
      <c r="N453" s="221"/>
      <c r="O453" s="221"/>
      <c r="P453" s="221"/>
      <c r="Q453" s="221"/>
      <c r="R453" s="221"/>
      <c r="S453" s="221"/>
      <c r="T453" s="221"/>
      <c r="U453" s="221"/>
      <c r="V453" s="221"/>
      <c r="W453" s="221"/>
      <c r="X453" s="221"/>
      <c r="Y453" s="212"/>
      <c r="Z453" s="212"/>
      <c r="AA453" s="212"/>
      <c r="AB453" s="212"/>
      <c r="AC453" s="212"/>
      <c r="AD453" s="212"/>
      <c r="AE453" s="212"/>
      <c r="AF453" s="212"/>
      <c r="AG453" s="212" t="s">
        <v>128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 x14ac:dyDescent="0.2">
      <c r="A454" s="219"/>
      <c r="B454" s="220"/>
      <c r="C454" s="247" t="s">
        <v>595</v>
      </c>
      <c r="D454" s="222"/>
      <c r="E454" s="223">
        <v>4615.9438700000001</v>
      </c>
      <c r="F454" s="221"/>
      <c r="G454" s="221"/>
      <c r="H454" s="221"/>
      <c r="I454" s="221"/>
      <c r="J454" s="221"/>
      <c r="K454" s="221"/>
      <c r="L454" s="221"/>
      <c r="M454" s="221"/>
      <c r="N454" s="221"/>
      <c r="O454" s="221"/>
      <c r="P454" s="221"/>
      <c r="Q454" s="221"/>
      <c r="R454" s="221"/>
      <c r="S454" s="221"/>
      <c r="T454" s="221"/>
      <c r="U454" s="221"/>
      <c r="V454" s="221"/>
      <c r="W454" s="221"/>
      <c r="X454" s="221"/>
      <c r="Y454" s="212"/>
      <c r="Z454" s="212"/>
      <c r="AA454" s="212"/>
      <c r="AB454" s="212"/>
      <c r="AC454" s="212"/>
      <c r="AD454" s="212"/>
      <c r="AE454" s="212"/>
      <c r="AF454" s="212"/>
      <c r="AG454" s="212" t="s">
        <v>128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x14ac:dyDescent="0.2">
      <c r="A455" s="227" t="s">
        <v>115</v>
      </c>
      <c r="B455" s="228" t="s">
        <v>87</v>
      </c>
      <c r="C455" s="244" t="s">
        <v>27</v>
      </c>
      <c r="D455" s="229"/>
      <c r="E455" s="230"/>
      <c r="F455" s="231"/>
      <c r="G455" s="231">
        <f>SUMIF(AG456:AG463,"&lt;&gt;NOR",G456:G463)</f>
        <v>0</v>
      </c>
      <c r="H455" s="231"/>
      <c r="I455" s="231">
        <f>SUM(I456:I463)</f>
        <v>0</v>
      </c>
      <c r="J455" s="231"/>
      <c r="K455" s="231">
        <f>SUM(K456:K463)</f>
        <v>0</v>
      </c>
      <c r="L455" s="231"/>
      <c r="M455" s="231">
        <f>SUM(M456:M463)</f>
        <v>0</v>
      </c>
      <c r="N455" s="231"/>
      <c r="O455" s="231">
        <f>SUM(O456:O463)</f>
        <v>0</v>
      </c>
      <c r="P455" s="231"/>
      <c r="Q455" s="231">
        <f>SUM(Q456:Q463)</f>
        <v>0</v>
      </c>
      <c r="R455" s="231"/>
      <c r="S455" s="231"/>
      <c r="T455" s="232"/>
      <c r="U455" s="226"/>
      <c r="V455" s="226">
        <f>SUM(V456:V463)</f>
        <v>0</v>
      </c>
      <c r="W455" s="226"/>
      <c r="X455" s="226"/>
      <c r="AG455" t="s">
        <v>116</v>
      </c>
    </row>
    <row r="456" spans="1:60" outlineLevel="1" x14ac:dyDescent="0.2">
      <c r="A456" s="233">
        <v>90</v>
      </c>
      <c r="B456" s="234" t="s">
        <v>596</v>
      </c>
      <c r="C456" s="245" t="s">
        <v>597</v>
      </c>
      <c r="D456" s="235" t="s">
        <v>598</v>
      </c>
      <c r="E456" s="236">
        <v>1</v>
      </c>
      <c r="F456" s="237"/>
      <c r="G456" s="238">
        <f>ROUND(E456*F456,2)</f>
        <v>0</v>
      </c>
      <c r="H456" s="237"/>
      <c r="I456" s="238">
        <f>ROUND(E456*H456,2)</f>
        <v>0</v>
      </c>
      <c r="J456" s="237"/>
      <c r="K456" s="238">
        <f>ROUND(E456*J456,2)</f>
        <v>0</v>
      </c>
      <c r="L456" s="238">
        <v>21</v>
      </c>
      <c r="M456" s="238">
        <f>G456*(1+L456/100)</f>
        <v>0</v>
      </c>
      <c r="N456" s="238">
        <v>0</v>
      </c>
      <c r="O456" s="238">
        <f>ROUND(E456*N456,2)</f>
        <v>0</v>
      </c>
      <c r="P456" s="238">
        <v>0</v>
      </c>
      <c r="Q456" s="238">
        <f>ROUND(E456*P456,2)</f>
        <v>0</v>
      </c>
      <c r="R456" s="238"/>
      <c r="S456" s="238" t="s">
        <v>121</v>
      </c>
      <c r="T456" s="239" t="s">
        <v>472</v>
      </c>
      <c r="U456" s="221">
        <v>0</v>
      </c>
      <c r="V456" s="221">
        <f>ROUND(E456*U456,2)</f>
        <v>0</v>
      </c>
      <c r="W456" s="221"/>
      <c r="X456" s="221" t="s">
        <v>599</v>
      </c>
      <c r="Y456" s="212"/>
      <c r="Z456" s="212"/>
      <c r="AA456" s="212"/>
      <c r="AB456" s="212"/>
      <c r="AC456" s="212"/>
      <c r="AD456" s="212"/>
      <c r="AE456" s="212"/>
      <c r="AF456" s="212"/>
      <c r="AG456" s="212" t="s">
        <v>600</v>
      </c>
      <c r="AH456" s="212"/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1" x14ac:dyDescent="0.2">
      <c r="A457" s="219"/>
      <c r="B457" s="220"/>
      <c r="C457" s="249" t="s">
        <v>601</v>
      </c>
      <c r="D457" s="242"/>
      <c r="E457" s="242"/>
      <c r="F457" s="242"/>
      <c r="G457" s="242"/>
      <c r="H457" s="221"/>
      <c r="I457" s="221"/>
      <c r="J457" s="221"/>
      <c r="K457" s="221"/>
      <c r="L457" s="221"/>
      <c r="M457" s="221"/>
      <c r="N457" s="221"/>
      <c r="O457" s="221"/>
      <c r="P457" s="221"/>
      <c r="Q457" s="221"/>
      <c r="R457" s="221"/>
      <c r="S457" s="221"/>
      <c r="T457" s="221"/>
      <c r="U457" s="221"/>
      <c r="V457" s="221"/>
      <c r="W457" s="221"/>
      <c r="X457" s="221"/>
      <c r="Y457" s="212"/>
      <c r="Z457" s="212"/>
      <c r="AA457" s="212"/>
      <c r="AB457" s="212"/>
      <c r="AC457" s="212"/>
      <c r="AD457" s="212"/>
      <c r="AE457" s="212"/>
      <c r="AF457" s="212"/>
      <c r="AG457" s="212" t="s">
        <v>197</v>
      </c>
      <c r="AH457" s="212"/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41" t="str">
        <f>C457</f>
        <v>Zaměření a vytýčení stávajících inženýrských sítí v místě stavby z hlediska jejich ochrany při provádění stavby.</v>
      </c>
      <c r="BB457" s="212"/>
      <c r="BC457" s="212"/>
      <c r="BD457" s="212"/>
      <c r="BE457" s="212"/>
      <c r="BF457" s="212"/>
      <c r="BG457" s="212"/>
      <c r="BH457" s="212"/>
    </row>
    <row r="458" spans="1:60" outlineLevel="1" x14ac:dyDescent="0.2">
      <c r="A458" s="233">
        <v>91</v>
      </c>
      <c r="B458" s="234" t="s">
        <v>602</v>
      </c>
      <c r="C458" s="245" t="s">
        <v>603</v>
      </c>
      <c r="D458" s="235" t="s">
        <v>598</v>
      </c>
      <c r="E458" s="236">
        <v>1</v>
      </c>
      <c r="F458" s="237"/>
      <c r="G458" s="238">
        <f>ROUND(E458*F458,2)</f>
        <v>0</v>
      </c>
      <c r="H458" s="237"/>
      <c r="I458" s="238">
        <f>ROUND(E458*H458,2)</f>
        <v>0</v>
      </c>
      <c r="J458" s="237"/>
      <c r="K458" s="238">
        <f>ROUND(E458*J458,2)</f>
        <v>0</v>
      </c>
      <c r="L458" s="238">
        <v>21</v>
      </c>
      <c r="M458" s="238">
        <f>G458*(1+L458/100)</f>
        <v>0</v>
      </c>
      <c r="N458" s="238">
        <v>0</v>
      </c>
      <c r="O458" s="238">
        <f>ROUND(E458*N458,2)</f>
        <v>0</v>
      </c>
      <c r="P458" s="238">
        <v>0</v>
      </c>
      <c r="Q458" s="238">
        <f>ROUND(E458*P458,2)</f>
        <v>0</v>
      </c>
      <c r="R458" s="238"/>
      <c r="S458" s="238" t="s">
        <v>121</v>
      </c>
      <c r="T458" s="239" t="s">
        <v>472</v>
      </c>
      <c r="U458" s="221">
        <v>0</v>
      </c>
      <c r="V458" s="221">
        <f>ROUND(E458*U458,2)</f>
        <v>0</v>
      </c>
      <c r="W458" s="221"/>
      <c r="X458" s="221" t="s">
        <v>599</v>
      </c>
      <c r="Y458" s="212"/>
      <c r="Z458" s="212"/>
      <c r="AA458" s="212"/>
      <c r="AB458" s="212"/>
      <c r="AC458" s="212"/>
      <c r="AD458" s="212"/>
      <c r="AE458" s="212"/>
      <c r="AF458" s="212"/>
      <c r="AG458" s="212" t="s">
        <v>604</v>
      </c>
      <c r="AH458" s="212"/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2">
      <c r="A459" s="219"/>
      <c r="B459" s="220"/>
      <c r="C459" s="249" t="s">
        <v>605</v>
      </c>
      <c r="D459" s="242"/>
      <c r="E459" s="242"/>
      <c r="F459" s="242"/>
      <c r="G459" s="242"/>
      <c r="H459" s="221"/>
      <c r="I459" s="221"/>
      <c r="J459" s="221"/>
      <c r="K459" s="221"/>
      <c r="L459" s="221"/>
      <c r="M459" s="221"/>
      <c r="N459" s="221"/>
      <c r="O459" s="221"/>
      <c r="P459" s="221"/>
      <c r="Q459" s="221"/>
      <c r="R459" s="221"/>
      <c r="S459" s="221"/>
      <c r="T459" s="221"/>
      <c r="U459" s="221"/>
      <c r="V459" s="221"/>
      <c r="W459" s="221"/>
      <c r="X459" s="221"/>
      <c r="Y459" s="212"/>
      <c r="Z459" s="212"/>
      <c r="AA459" s="212"/>
      <c r="AB459" s="212"/>
      <c r="AC459" s="212"/>
      <c r="AD459" s="212"/>
      <c r="AE459" s="212"/>
      <c r="AF459" s="212"/>
      <c r="AG459" s="212" t="s">
        <v>197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2">
      <c r="A460" s="233">
        <v>92</v>
      </c>
      <c r="B460" s="234" t="s">
        <v>606</v>
      </c>
      <c r="C460" s="245" t="s">
        <v>607</v>
      </c>
      <c r="D460" s="235" t="s">
        <v>598</v>
      </c>
      <c r="E460" s="236">
        <v>1</v>
      </c>
      <c r="F460" s="237"/>
      <c r="G460" s="238">
        <f>ROUND(E460*F460,2)</f>
        <v>0</v>
      </c>
      <c r="H460" s="237"/>
      <c r="I460" s="238">
        <f>ROUND(E460*H460,2)</f>
        <v>0</v>
      </c>
      <c r="J460" s="237"/>
      <c r="K460" s="238">
        <f>ROUND(E460*J460,2)</f>
        <v>0</v>
      </c>
      <c r="L460" s="238">
        <v>21</v>
      </c>
      <c r="M460" s="238">
        <f>G460*(1+L460/100)</f>
        <v>0</v>
      </c>
      <c r="N460" s="238">
        <v>0</v>
      </c>
      <c r="O460" s="238">
        <f>ROUND(E460*N460,2)</f>
        <v>0</v>
      </c>
      <c r="P460" s="238">
        <v>0</v>
      </c>
      <c r="Q460" s="238">
        <f>ROUND(E460*P460,2)</f>
        <v>0</v>
      </c>
      <c r="R460" s="238"/>
      <c r="S460" s="238" t="s">
        <v>121</v>
      </c>
      <c r="T460" s="239" t="s">
        <v>472</v>
      </c>
      <c r="U460" s="221">
        <v>0</v>
      </c>
      <c r="V460" s="221">
        <f>ROUND(E460*U460,2)</f>
        <v>0</v>
      </c>
      <c r="W460" s="221"/>
      <c r="X460" s="221" t="s">
        <v>599</v>
      </c>
      <c r="Y460" s="212"/>
      <c r="Z460" s="212"/>
      <c r="AA460" s="212"/>
      <c r="AB460" s="212"/>
      <c r="AC460" s="212"/>
      <c r="AD460" s="212"/>
      <c r="AE460" s="212"/>
      <c r="AF460" s="212"/>
      <c r="AG460" s="212" t="s">
        <v>604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 x14ac:dyDescent="0.2">
      <c r="A461" s="219"/>
      <c r="B461" s="220"/>
      <c r="C461" s="249" t="s">
        <v>608</v>
      </c>
      <c r="D461" s="242"/>
      <c r="E461" s="242"/>
      <c r="F461" s="242"/>
      <c r="G461" s="242"/>
      <c r="H461" s="221"/>
      <c r="I461" s="221"/>
      <c r="J461" s="221"/>
      <c r="K461" s="221"/>
      <c r="L461" s="221"/>
      <c r="M461" s="221"/>
      <c r="N461" s="221"/>
      <c r="O461" s="221"/>
      <c r="P461" s="221"/>
      <c r="Q461" s="221"/>
      <c r="R461" s="221"/>
      <c r="S461" s="221"/>
      <c r="T461" s="221"/>
      <c r="U461" s="221"/>
      <c r="V461" s="221"/>
      <c r="W461" s="221"/>
      <c r="X461" s="221"/>
      <c r="Y461" s="212"/>
      <c r="Z461" s="212"/>
      <c r="AA461" s="212"/>
      <c r="AB461" s="212"/>
      <c r="AC461" s="212"/>
      <c r="AD461" s="212"/>
      <c r="AE461" s="212"/>
      <c r="AF461" s="212"/>
      <c r="AG461" s="212" t="s">
        <v>197</v>
      </c>
      <c r="AH461" s="212"/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2">
      <c r="A462" s="233">
        <v>93</v>
      </c>
      <c r="B462" s="234" t="s">
        <v>609</v>
      </c>
      <c r="C462" s="245" t="s">
        <v>610</v>
      </c>
      <c r="D462" s="235" t="s">
        <v>598</v>
      </c>
      <c r="E462" s="236">
        <v>1</v>
      </c>
      <c r="F462" s="237"/>
      <c r="G462" s="238">
        <f>ROUND(E462*F462,2)</f>
        <v>0</v>
      </c>
      <c r="H462" s="237"/>
      <c r="I462" s="238">
        <f>ROUND(E462*H462,2)</f>
        <v>0</v>
      </c>
      <c r="J462" s="237"/>
      <c r="K462" s="238">
        <f>ROUND(E462*J462,2)</f>
        <v>0</v>
      </c>
      <c r="L462" s="238">
        <v>21</v>
      </c>
      <c r="M462" s="238">
        <f>G462*(1+L462/100)</f>
        <v>0</v>
      </c>
      <c r="N462" s="238">
        <v>0</v>
      </c>
      <c r="O462" s="238">
        <f>ROUND(E462*N462,2)</f>
        <v>0</v>
      </c>
      <c r="P462" s="238">
        <v>0</v>
      </c>
      <c r="Q462" s="238">
        <f>ROUND(E462*P462,2)</f>
        <v>0</v>
      </c>
      <c r="R462" s="238"/>
      <c r="S462" s="238" t="s">
        <v>217</v>
      </c>
      <c r="T462" s="239" t="s">
        <v>472</v>
      </c>
      <c r="U462" s="221">
        <v>0</v>
      </c>
      <c r="V462" s="221">
        <f>ROUND(E462*U462,2)</f>
        <v>0</v>
      </c>
      <c r="W462" s="221"/>
      <c r="X462" s="221" t="s">
        <v>599</v>
      </c>
      <c r="Y462" s="212"/>
      <c r="Z462" s="212"/>
      <c r="AA462" s="212"/>
      <c r="AB462" s="212"/>
      <c r="AC462" s="212"/>
      <c r="AD462" s="212"/>
      <c r="AE462" s="212"/>
      <c r="AF462" s="212"/>
      <c r="AG462" s="212" t="s">
        <v>600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ht="22.5" outlineLevel="1" x14ac:dyDescent="0.2">
      <c r="A463" s="219"/>
      <c r="B463" s="220"/>
      <c r="C463" s="249" t="s">
        <v>611</v>
      </c>
      <c r="D463" s="242"/>
      <c r="E463" s="242"/>
      <c r="F463" s="242"/>
      <c r="G463" s="242"/>
      <c r="H463" s="221"/>
      <c r="I463" s="221"/>
      <c r="J463" s="221"/>
      <c r="K463" s="221"/>
      <c r="L463" s="221"/>
      <c r="M463" s="221"/>
      <c r="N463" s="221"/>
      <c r="O463" s="221"/>
      <c r="P463" s="221"/>
      <c r="Q463" s="221"/>
      <c r="R463" s="221"/>
      <c r="S463" s="221"/>
      <c r="T463" s="221"/>
      <c r="U463" s="221"/>
      <c r="V463" s="221"/>
      <c r="W463" s="221"/>
      <c r="X463" s="221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197</v>
      </c>
      <c r="AH463" s="212"/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41" t="str">
        <f>C463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463" s="212"/>
      <c r="BC463" s="212"/>
      <c r="BD463" s="212"/>
      <c r="BE463" s="212"/>
      <c r="BF463" s="212"/>
      <c r="BG463" s="212"/>
      <c r="BH463" s="212"/>
    </row>
    <row r="464" spans="1:60" x14ac:dyDescent="0.2">
      <c r="A464" s="227" t="s">
        <v>115</v>
      </c>
      <c r="B464" s="228" t="s">
        <v>88</v>
      </c>
      <c r="C464" s="244" t="s">
        <v>28</v>
      </c>
      <c r="D464" s="229"/>
      <c r="E464" s="230"/>
      <c r="F464" s="231"/>
      <c r="G464" s="231">
        <f>SUMIF(AG465:AG472,"&lt;&gt;NOR",G465:G472)</f>
        <v>0</v>
      </c>
      <c r="H464" s="231"/>
      <c r="I464" s="231">
        <f>SUM(I465:I472)</f>
        <v>0</v>
      </c>
      <c r="J464" s="231"/>
      <c r="K464" s="231">
        <f>SUM(K465:K472)</f>
        <v>0</v>
      </c>
      <c r="L464" s="231"/>
      <c r="M464" s="231">
        <f>SUM(M465:M472)</f>
        <v>0</v>
      </c>
      <c r="N464" s="231"/>
      <c r="O464" s="231">
        <f>SUM(O465:O472)</f>
        <v>0</v>
      </c>
      <c r="P464" s="231"/>
      <c r="Q464" s="231">
        <f>SUM(Q465:Q472)</f>
        <v>0</v>
      </c>
      <c r="R464" s="231"/>
      <c r="S464" s="231"/>
      <c r="T464" s="232"/>
      <c r="U464" s="226"/>
      <c r="V464" s="226">
        <f>SUM(V465:V472)</f>
        <v>0</v>
      </c>
      <c r="W464" s="226"/>
      <c r="X464" s="226"/>
      <c r="AG464" t="s">
        <v>116</v>
      </c>
    </row>
    <row r="465" spans="1:60" outlineLevel="1" x14ac:dyDescent="0.2">
      <c r="A465" s="233">
        <v>94</v>
      </c>
      <c r="B465" s="234" t="s">
        <v>612</v>
      </c>
      <c r="C465" s="245" t="s">
        <v>613</v>
      </c>
      <c r="D465" s="235" t="s">
        <v>598</v>
      </c>
      <c r="E465" s="236">
        <v>1</v>
      </c>
      <c r="F465" s="237"/>
      <c r="G465" s="238">
        <f>ROUND(E465*F465,2)</f>
        <v>0</v>
      </c>
      <c r="H465" s="237"/>
      <c r="I465" s="238">
        <f>ROUND(E465*H465,2)</f>
        <v>0</v>
      </c>
      <c r="J465" s="237"/>
      <c r="K465" s="238">
        <f>ROUND(E465*J465,2)</f>
        <v>0</v>
      </c>
      <c r="L465" s="238">
        <v>21</v>
      </c>
      <c r="M465" s="238">
        <f>G465*(1+L465/100)</f>
        <v>0</v>
      </c>
      <c r="N465" s="238">
        <v>0</v>
      </c>
      <c r="O465" s="238">
        <f>ROUND(E465*N465,2)</f>
        <v>0</v>
      </c>
      <c r="P465" s="238">
        <v>0</v>
      </c>
      <c r="Q465" s="238">
        <f>ROUND(E465*P465,2)</f>
        <v>0</v>
      </c>
      <c r="R465" s="238"/>
      <c r="S465" s="238" t="s">
        <v>121</v>
      </c>
      <c r="T465" s="239" t="s">
        <v>472</v>
      </c>
      <c r="U465" s="221">
        <v>0</v>
      </c>
      <c r="V465" s="221">
        <f>ROUND(E465*U465,2)</f>
        <v>0</v>
      </c>
      <c r="W465" s="221"/>
      <c r="X465" s="221" t="s">
        <v>599</v>
      </c>
      <c r="Y465" s="212"/>
      <c r="Z465" s="212"/>
      <c r="AA465" s="212"/>
      <c r="AB465" s="212"/>
      <c r="AC465" s="212"/>
      <c r="AD465" s="212"/>
      <c r="AE465" s="212"/>
      <c r="AF465" s="212"/>
      <c r="AG465" s="212" t="s">
        <v>600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ht="33.75" outlineLevel="1" x14ac:dyDescent="0.2">
      <c r="A466" s="219"/>
      <c r="B466" s="220"/>
      <c r="C466" s="249" t="s">
        <v>614</v>
      </c>
      <c r="D466" s="242"/>
      <c r="E466" s="242"/>
      <c r="F466" s="242"/>
      <c r="G466" s="242"/>
      <c r="H466" s="221"/>
      <c r="I466" s="221"/>
      <c r="J466" s="221"/>
      <c r="K466" s="221"/>
      <c r="L466" s="221"/>
      <c r="M466" s="221"/>
      <c r="N466" s="221"/>
      <c r="O466" s="221"/>
      <c r="P466" s="221"/>
      <c r="Q466" s="221"/>
      <c r="R466" s="221"/>
      <c r="S466" s="221"/>
      <c r="T466" s="221"/>
      <c r="U466" s="221"/>
      <c r="V466" s="221"/>
      <c r="W466" s="221"/>
      <c r="X466" s="221"/>
      <c r="Y466" s="212"/>
      <c r="Z466" s="212"/>
      <c r="AA466" s="212"/>
      <c r="AB466" s="212"/>
      <c r="AC466" s="212"/>
      <c r="AD466" s="212"/>
      <c r="AE466" s="212"/>
      <c r="AF466" s="212"/>
      <c r="AG466" s="212" t="s">
        <v>197</v>
      </c>
      <c r="AH466" s="212"/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41" t="str">
        <f>C466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466" s="212"/>
      <c r="BC466" s="212"/>
      <c r="BD466" s="212"/>
      <c r="BE466" s="212"/>
      <c r="BF466" s="212"/>
      <c r="BG466" s="212"/>
      <c r="BH466" s="212"/>
    </row>
    <row r="467" spans="1:60" outlineLevel="1" x14ac:dyDescent="0.2">
      <c r="A467" s="233">
        <v>95</v>
      </c>
      <c r="B467" s="234" t="s">
        <v>615</v>
      </c>
      <c r="C467" s="245" t="s">
        <v>616</v>
      </c>
      <c r="D467" s="235" t="s">
        <v>598</v>
      </c>
      <c r="E467" s="236">
        <v>1</v>
      </c>
      <c r="F467" s="237"/>
      <c r="G467" s="238">
        <f>ROUND(E467*F467,2)</f>
        <v>0</v>
      </c>
      <c r="H467" s="237"/>
      <c r="I467" s="238">
        <f>ROUND(E467*H467,2)</f>
        <v>0</v>
      </c>
      <c r="J467" s="237"/>
      <c r="K467" s="238">
        <f>ROUND(E467*J467,2)</f>
        <v>0</v>
      </c>
      <c r="L467" s="238">
        <v>21</v>
      </c>
      <c r="M467" s="238">
        <f>G467*(1+L467/100)</f>
        <v>0</v>
      </c>
      <c r="N467" s="238">
        <v>0</v>
      </c>
      <c r="O467" s="238">
        <f>ROUND(E467*N467,2)</f>
        <v>0</v>
      </c>
      <c r="P467" s="238">
        <v>0</v>
      </c>
      <c r="Q467" s="238">
        <f>ROUND(E467*P467,2)</f>
        <v>0</v>
      </c>
      <c r="R467" s="238"/>
      <c r="S467" s="238" t="s">
        <v>121</v>
      </c>
      <c r="T467" s="239" t="s">
        <v>472</v>
      </c>
      <c r="U467" s="221">
        <v>0</v>
      </c>
      <c r="V467" s="221">
        <f>ROUND(E467*U467,2)</f>
        <v>0</v>
      </c>
      <c r="W467" s="221"/>
      <c r="X467" s="221" t="s">
        <v>599</v>
      </c>
      <c r="Y467" s="212"/>
      <c r="Z467" s="212"/>
      <c r="AA467" s="212"/>
      <c r="AB467" s="212"/>
      <c r="AC467" s="212"/>
      <c r="AD467" s="212"/>
      <c r="AE467" s="212"/>
      <c r="AF467" s="212"/>
      <c r="AG467" s="212" t="s">
        <v>600</v>
      </c>
      <c r="AH467" s="212"/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ht="22.5" outlineLevel="1" x14ac:dyDescent="0.2">
      <c r="A468" s="219"/>
      <c r="B468" s="220"/>
      <c r="C468" s="249" t="s">
        <v>617</v>
      </c>
      <c r="D468" s="242"/>
      <c r="E468" s="242"/>
      <c r="F468" s="242"/>
      <c r="G468" s="242"/>
      <c r="H468" s="221"/>
      <c r="I468" s="221"/>
      <c r="J468" s="221"/>
      <c r="K468" s="221"/>
      <c r="L468" s="221"/>
      <c r="M468" s="221"/>
      <c r="N468" s="221"/>
      <c r="O468" s="221"/>
      <c r="P468" s="221"/>
      <c r="Q468" s="221"/>
      <c r="R468" s="221"/>
      <c r="S468" s="221"/>
      <c r="T468" s="221"/>
      <c r="U468" s="221"/>
      <c r="V468" s="221"/>
      <c r="W468" s="221"/>
      <c r="X468" s="221"/>
      <c r="Y468" s="212"/>
      <c r="Z468" s="212"/>
      <c r="AA468" s="212"/>
      <c r="AB468" s="212"/>
      <c r="AC468" s="212"/>
      <c r="AD468" s="212"/>
      <c r="AE468" s="212"/>
      <c r="AF468" s="212"/>
      <c r="AG468" s="212" t="s">
        <v>197</v>
      </c>
      <c r="AH468" s="212"/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41" t="str">
        <f>C468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468" s="212"/>
      <c r="BC468" s="212"/>
      <c r="BD468" s="212"/>
      <c r="BE468" s="212"/>
      <c r="BF468" s="212"/>
      <c r="BG468" s="212"/>
      <c r="BH468" s="212"/>
    </row>
    <row r="469" spans="1:60" outlineLevel="1" x14ac:dyDescent="0.2">
      <c r="A469" s="233">
        <v>96</v>
      </c>
      <c r="B469" s="234" t="s">
        <v>618</v>
      </c>
      <c r="C469" s="245" t="s">
        <v>619</v>
      </c>
      <c r="D469" s="235" t="s">
        <v>598</v>
      </c>
      <c r="E469" s="236">
        <v>1</v>
      </c>
      <c r="F469" s="237"/>
      <c r="G469" s="238">
        <f>ROUND(E469*F469,2)</f>
        <v>0</v>
      </c>
      <c r="H469" s="237"/>
      <c r="I469" s="238">
        <f>ROUND(E469*H469,2)</f>
        <v>0</v>
      </c>
      <c r="J469" s="237"/>
      <c r="K469" s="238">
        <f>ROUND(E469*J469,2)</f>
        <v>0</v>
      </c>
      <c r="L469" s="238">
        <v>21</v>
      </c>
      <c r="M469" s="238">
        <f>G469*(1+L469/100)</f>
        <v>0</v>
      </c>
      <c r="N469" s="238">
        <v>0</v>
      </c>
      <c r="O469" s="238">
        <f>ROUND(E469*N469,2)</f>
        <v>0</v>
      </c>
      <c r="P469" s="238">
        <v>0</v>
      </c>
      <c r="Q469" s="238">
        <f>ROUND(E469*P469,2)</f>
        <v>0</v>
      </c>
      <c r="R469" s="238"/>
      <c r="S469" s="238" t="s">
        <v>121</v>
      </c>
      <c r="T469" s="239" t="s">
        <v>472</v>
      </c>
      <c r="U469" s="221">
        <v>0</v>
      </c>
      <c r="V469" s="221">
        <f>ROUND(E469*U469,2)</f>
        <v>0</v>
      </c>
      <c r="W469" s="221"/>
      <c r="X469" s="221" t="s">
        <v>599</v>
      </c>
      <c r="Y469" s="212"/>
      <c r="Z469" s="212"/>
      <c r="AA469" s="212"/>
      <c r="AB469" s="212"/>
      <c r="AC469" s="212"/>
      <c r="AD469" s="212"/>
      <c r="AE469" s="212"/>
      <c r="AF469" s="212"/>
      <c r="AG469" s="212" t="s">
        <v>600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 x14ac:dyDescent="0.2">
      <c r="A470" s="219"/>
      <c r="B470" s="220"/>
      <c r="C470" s="249" t="s">
        <v>620</v>
      </c>
      <c r="D470" s="242"/>
      <c r="E470" s="242"/>
      <c r="F470" s="242"/>
      <c r="G470" s="242"/>
      <c r="H470" s="221"/>
      <c r="I470" s="221"/>
      <c r="J470" s="221"/>
      <c r="K470" s="221"/>
      <c r="L470" s="221"/>
      <c r="M470" s="221"/>
      <c r="N470" s="221"/>
      <c r="O470" s="221"/>
      <c r="P470" s="221"/>
      <c r="Q470" s="221"/>
      <c r="R470" s="221"/>
      <c r="S470" s="221"/>
      <c r="T470" s="221"/>
      <c r="U470" s="221"/>
      <c r="V470" s="221"/>
      <c r="W470" s="221"/>
      <c r="X470" s="221"/>
      <c r="Y470" s="212"/>
      <c r="Z470" s="212"/>
      <c r="AA470" s="212"/>
      <c r="AB470" s="212"/>
      <c r="AC470" s="212"/>
      <c r="AD470" s="212"/>
      <c r="AE470" s="212"/>
      <c r="AF470" s="212"/>
      <c r="AG470" s="212" t="s">
        <v>197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41" t="str">
        <f>C470</f>
        <v>Náklady na vyhotovení dokumentace skutečného provedení stavby a její předání objednateli v požadované formě a požadovaném počtu.</v>
      </c>
      <c r="BB470" s="212"/>
      <c r="BC470" s="212"/>
      <c r="BD470" s="212"/>
      <c r="BE470" s="212"/>
      <c r="BF470" s="212"/>
      <c r="BG470" s="212"/>
      <c r="BH470" s="212"/>
    </row>
    <row r="471" spans="1:60" outlineLevel="1" x14ac:dyDescent="0.2">
      <c r="A471" s="233">
        <v>97</v>
      </c>
      <c r="B471" s="234" t="s">
        <v>621</v>
      </c>
      <c r="C471" s="245" t="s">
        <v>622</v>
      </c>
      <c r="D471" s="235" t="s">
        <v>598</v>
      </c>
      <c r="E471" s="236">
        <v>1</v>
      </c>
      <c r="F471" s="237"/>
      <c r="G471" s="238">
        <f>ROUND(E471*F471,2)</f>
        <v>0</v>
      </c>
      <c r="H471" s="237"/>
      <c r="I471" s="238">
        <f>ROUND(E471*H471,2)</f>
        <v>0</v>
      </c>
      <c r="J471" s="237"/>
      <c r="K471" s="238">
        <f>ROUND(E471*J471,2)</f>
        <v>0</v>
      </c>
      <c r="L471" s="238">
        <v>21</v>
      </c>
      <c r="M471" s="238">
        <f>G471*(1+L471/100)</f>
        <v>0</v>
      </c>
      <c r="N471" s="238">
        <v>0</v>
      </c>
      <c r="O471" s="238">
        <f>ROUND(E471*N471,2)</f>
        <v>0</v>
      </c>
      <c r="P471" s="238">
        <v>0</v>
      </c>
      <c r="Q471" s="238">
        <f>ROUND(E471*P471,2)</f>
        <v>0</v>
      </c>
      <c r="R471" s="238"/>
      <c r="S471" s="238" t="s">
        <v>121</v>
      </c>
      <c r="T471" s="239" t="s">
        <v>472</v>
      </c>
      <c r="U471" s="221">
        <v>0</v>
      </c>
      <c r="V471" s="221">
        <f>ROUND(E471*U471,2)</f>
        <v>0</v>
      </c>
      <c r="W471" s="221"/>
      <c r="X471" s="221" t="s">
        <v>599</v>
      </c>
      <c r="Y471" s="212"/>
      <c r="Z471" s="212"/>
      <c r="AA471" s="212"/>
      <c r="AB471" s="212"/>
      <c r="AC471" s="212"/>
      <c r="AD471" s="212"/>
      <c r="AE471" s="212"/>
      <c r="AF471" s="212"/>
      <c r="AG471" s="212" t="s">
        <v>600</v>
      </c>
      <c r="AH471" s="212"/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 x14ac:dyDescent="0.2">
      <c r="A472" s="219"/>
      <c r="B472" s="220"/>
      <c r="C472" s="249" t="s">
        <v>623</v>
      </c>
      <c r="D472" s="242"/>
      <c r="E472" s="242"/>
      <c r="F472" s="242"/>
      <c r="G472" s="242"/>
      <c r="H472" s="221"/>
      <c r="I472" s="221"/>
      <c r="J472" s="221"/>
      <c r="K472" s="221"/>
      <c r="L472" s="221"/>
      <c r="M472" s="221"/>
      <c r="N472" s="221"/>
      <c r="O472" s="221"/>
      <c r="P472" s="221"/>
      <c r="Q472" s="221"/>
      <c r="R472" s="221"/>
      <c r="S472" s="221"/>
      <c r="T472" s="221"/>
      <c r="U472" s="221"/>
      <c r="V472" s="221"/>
      <c r="W472" s="221"/>
      <c r="X472" s="221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197</v>
      </c>
      <c r="AH472" s="212"/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41" t="str">
        <f>C472</f>
        <v>Náklady na provedení skutečného zaměření stavby v rozsahu nezbytném pro zápis změny do katastru nemovitostí.</v>
      </c>
      <c r="BB472" s="212"/>
      <c r="BC472" s="212"/>
      <c r="BD472" s="212"/>
      <c r="BE472" s="212"/>
      <c r="BF472" s="212"/>
      <c r="BG472" s="212"/>
      <c r="BH472" s="212"/>
    </row>
    <row r="473" spans="1:60" x14ac:dyDescent="0.2">
      <c r="A473" s="3"/>
      <c r="B473" s="4"/>
      <c r="C473" s="250"/>
      <c r="D473" s="6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AE473">
        <v>15</v>
      </c>
      <c r="AF473">
        <v>21</v>
      </c>
      <c r="AG473" t="s">
        <v>102</v>
      </c>
    </row>
    <row r="474" spans="1:60" x14ac:dyDescent="0.2">
      <c r="A474" s="215"/>
      <c r="B474" s="216" t="s">
        <v>29</v>
      </c>
      <c r="C474" s="251"/>
      <c r="D474" s="217"/>
      <c r="E474" s="218"/>
      <c r="F474" s="218"/>
      <c r="G474" s="243">
        <f>G8+G89+G98+G131+G163+G186+G193+G250+G257+G263+G290+G433+G455+G464</f>
        <v>0</v>
      </c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AE474">
        <f>SUMIF(L7:L472,AE473,G7:G472)</f>
        <v>0</v>
      </c>
      <c r="AF474">
        <f>SUMIF(L7:L472,AF473,G7:G472)</f>
        <v>0</v>
      </c>
      <c r="AG474" t="s">
        <v>624</v>
      </c>
    </row>
    <row r="475" spans="1:60" x14ac:dyDescent="0.2">
      <c r="C475" s="252"/>
      <c r="D475" s="10"/>
      <c r="AG475" t="s">
        <v>625</v>
      </c>
    </row>
    <row r="476" spans="1:60" x14ac:dyDescent="0.2">
      <c r="D476" s="10"/>
    </row>
    <row r="477" spans="1:60" x14ac:dyDescent="0.2">
      <c r="D477" s="10"/>
    </row>
    <row r="478" spans="1:60" x14ac:dyDescent="0.2">
      <c r="D478" s="10"/>
    </row>
    <row r="479" spans="1:60" x14ac:dyDescent="0.2">
      <c r="D479" s="10"/>
    </row>
    <row r="480" spans="1:60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CivYPfEnsxKx8YwniaE2n8EHy7kOs6WujFr4BZRRQojp9IGSrjSnVPddDWsZuvXL66b+nJ50ap/1hCFwcsCIQ==" saltValue="aWGRqhEx3guO+cjgZ8qzig==" spinCount="100000" sheet="1"/>
  <mergeCells count="42">
    <mergeCell ref="C461:G461"/>
    <mergeCell ref="C463:G463"/>
    <mergeCell ref="C466:G466"/>
    <mergeCell ref="C468:G468"/>
    <mergeCell ref="C470:G470"/>
    <mergeCell ref="C472:G472"/>
    <mergeCell ref="C286:G286"/>
    <mergeCell ref="C345:G345"/>
    <mergeCell ref="C429:G429"/>
    <mergeCell ref="C439:G439"/>
    <mergeCell ref="C457:G457"/>
    <mergeCell ref="C459:G459"/>
    <mergeCell ref="C195:G195"/>
    <mergeCell ref="C207:G207"/>
    <mergeCell ref="C214:G214"/>
    <mergeCell ref="C223:G223"/>
    <mergeCell ref="C248:G248"/>
    <mergeCell ref="C259:G259"/>
    <mergeCell ref="C151:G151"/>
    <mergeCell ref="C154:G154"/>
    <mergeCell ref="C165:G165"/>
    <mergeCell ref="C168:G168"/>
    <mergeCell ref="C188:G188"/>
    <mergeCell ref="C191:G191"/>
    <mergeCell ref="C91:G91"/>
    <mergeCell ref="C95:G95"/>
    <mergeCell ref="C121:G121"/>
    <mergeCell ref="C133:G133"/>
    <mergeCell ref="C142:G142"/>
    <mergeCell ref="C146:G146"/>
    <mergeCell ref="C37:G37"/>
    <mergeCell ref="C42:G42"/>
    <mergeCell ref="C47:G47"/>
    <mergeCell ref="C53:G53"/>
    <mergeCell ref="C75:G75"/>
    <mergeCell ref="C78:G78"/>
    <mergeCell ref="A1:G1"/>
    <mergeCell ref="C2:G2"/>
    <mergeCell ref="C3:G3"/>
    <mergeCell ref="C4:G4"/>
    <mergeCell ref="C10:G10"/>
    <mergeCell ref="C23:G2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Svoboda</dc:creator>
  <cp:lastModifiedBy>Pavel Svoboda</cp:lastModifiedBy>
  <cp:lastPrinted>2019-03-19T12:27:02Z</cp:lastPrinted>
  <dcterms:created xsi:type="dcterms:W3CDTF">2009-04-08T07:15:50Z</dcterms:created>
  <dcterms:modified xsi:type="dcterms:W3CDTF">2019-12-02T10:25:02Z</dcterms:modified>
</cp:coreProperties>
</file>