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ace\Z Wamp In\Zakázky 20\10 20 Hřitě ZŠ Košaře\Rozpočet\"/>
    </mc:Choice>
  </mc:AlternateContent>
  <xr:revisionPtr revIDLastSave="0" documentId="8_{17A2A48B-0790-46DD-AA40-15DCBC371ACF}" xr6:coauthVersionLast="45" xr6:coauthVersionMax="45" xr10:uidLastSave="{00000000-0000-0000-0000-000000000000}"/>
  <bookViews>
    <workbookView xWindow="4800" yWindow="660" windowWidth="20400" windowHeight="15780" activeTab="2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Pol'!$A$1:$X$246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238" i="12" l="1"/>
  <c r="BA236" i="12"/>
  <c r="BA233" i="12"/>
  <c r="BA231" i="12"/>
  <c r="BA229" i="12"/>
  <c r="BA227" i="12"/>
  <c r="BA225" i="12"/>
  <c r="BA210" i="12"/>
  <c r="BA80" i="12"/>
  <c r="BA76" i="12"/>
  <c r="BA71" i="12"/>
  <c r="BA46" i="12"/>
  <c r="G9" i="12"/>
  <c r="M9" i="12" s="1"/>
  <c r="I9" i="12"/>
  <c r="K9" i="12"/>
  <c r="O9" i="12"/>
  <c r="Q9" i="12"/>
  <c r="V9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V20" i="12"/>
  <c r="G25" i="12"/>
  <c r="G8" i="12" s="1"/>
  <c r="I25" i="12"/>
  <c r="K25" i="12"/>
  <c r="O25" i="12"/>
  <c r="Q25" i="12"/>
  <c r="V25" i="12"/>
  <c r="G29" i="12"/>
  <c r="I29" i="12"/>
  <c r="K29" i="12"/>
  <c r="M29" i="12"/>
  <c r="O29" i="12"/>
  <c r="Q29" i="12"/>
  <c r="V29" i="12"/>
  <c r="G33" i="12"/>
  <c r="M33" i="12" s="1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70" i="12"/>
  <c r="M70" i="12" s="1"/>
  <c r="I70" i="12"/>
  <c r="K70" i="12"/>
  <c r="O70" i="12"/>
  <c r="Q70" i="12"/>
  <c r="V70" i="12"/>
  <c r="G75" i="12"/>
  <c r="M75" i="12" s="1"/>
  <c r="I75" i="12"/>
  <c r="K75" i="12"/>
  <c r="O75" i="12"/>
  <c r="Q75" i="12"/>
  <c r="V75" i="12"/>
  <c r="G79" i="12"/>
  <c r="I79" i="12"/>
  <c r="K79" i="12"/>
  <c r="M79" i="12"/>
  <c r="O79" i="12"/>
  <c r="Q79" i="12"/>
  <c r="V79" i="12"/>
  <c r="G85" i="12"/>
  <c r="M85" i="12" s="1"/>
  <c r="I85" i="12"/>
  <c r="K85" i="12"/>
  <c r="O85" i="12"/>
  <c r="Q85" i="12"/>
  <c r="V85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5" i="12"/>
  <c r="M115" i="12" s="1"/>
  <c r="I115" i="12"/>
  <c r="K115" i="12"/>
  <c r="O115" i="12"/>
  <c r="Q115" i="12"/>
  <c r="V115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I122" i="12"/>
  <c r="K122" i="12"/>
  <c r="M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38" i="12"/>
  <c r="M138" i="12" s="1"/>
  <c r="I138" i="12"/>
  <c r="K138" i="12"/>
  <c r="O138" i="12"/>
  <c r="Q138" i="12"/>
  <c r="V138" i="12"/>
  <c r="G148" i="12"/>
  <c r="M148" i="12" s="1"/>
  <c r="I148" i="12"/>
  <c r="K148" i="12"/>
  <c r="O148" i="12"/>
  <c r="Q148" i="12"/>
  <c r="V148" i="12"/>
  <c r="G151" i="12"/>
  <c r="M151" i="12" s="1"/>
  <c r="I151" i="12"/>
  <c r="K151" i="12"/>
  <c r="O151" i="12"/>
  <c r="Q151" i="12"/>
  <c r="V151" i="12"/>
  <c r="G153" i="12"/>
  <c r="I153" i="12"/>
  <c r="K153" i="12"/>
  <c r="M153" i="12"/>
  <c r="O153" i="12"/>
  <c r="Q153" i="12"/>
  <c r="V153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I158" i="12"/>
  <c r="K158" i="12"/>
  <c r="M158" i="12"/>
  <c r="O158" i="12"/>
  <c r="Q158" i="12"/>
  <c r="V158" i="12"/>
  <c r="G161" i="12"/>
  <c r="M161" i="12" s="1"/>
  <c r="I161" i="12"/>
  <c r="K161" i="12"/>
  <c r="O161" i="12"/>
  <c r="Q161" i="12"/>
  <c r="V161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I165" i="12"/>
  <c r="K165" i="12"/>
  <c r="M165" i="12"/>
  <c r="O165" i="12"/>
  <c r="Q165" i="12"/>
  <c r="V165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72" i="12"/>
  <c r="M172" i="12" s="1"/>
  <c r="I172" i="12"/>
  <c r="K172" i="12"/>
  <c r="O172" i="12"/>
  <c r="Q172" i="12"/>
  <c r="V172" i="12"/>
  <c r="G175" i="12"/>
  <c r="I175" i="12"/>
  <c r="K175" i="12"/>
  <c r="M175" i="12"/>
  <c r="O175" i="12"/>
  <c r="Q175" i="12"/>
  <c r="V175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I185" i="12"/>
  <c r="K185" i="12"/>
  <c r="M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I189" i="12"/>
  <c r="K189" i="12"/>
  <c r="M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3" i="12"/>
  <c r="G192" i="12" s="1"/>
  <c r="I58" i="1" s="1"/>
  <c r="I193" i="12"/>
  <c r="K193" i="12"/>
  <c r="O193" i="12"/>
  <c r="Q193" i="12"/>
  <c r="V193" i="12"/>
  <c r="G196" i="12"/>
  <c r="M196" i="12" s="1"/>
  <c r="I196" i="12"/>
  <c r="K196" i="12"/>
  <c r="O196" i="12"/>
  <c r="Q196" i="12"/>
  <c r="V196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2" i="12"/>
  <c r="M202" i="12" s="1"/>
  <c r="I202" i="12"/>
  <c r="K202" i="12"/>
  <c r="O202" i="12"/>
  <c r="Q202" i="12"/>
  <c r="V202" i="12"/>
  <c r="G204" i="12"/>
  <c r="M204" i="12" s="1"/>
  <c r="I204" i="12"/>
  <c r="K204" i="12"/>
  <c r="O204" i="12"/>
  <c r="Q204" i="12"/>
  <c r="V204" i="12"/>
  <c r="G207" i="12"/>
  <c r="M207" i="12" s="1"/>
  <c r="I207" i="12"/>
  <c r="K207" i="12"/>
  <c r="O207" i="12"/>
  <c r="Q207" i="12"/>
  <c r="V207" i="12"/>
  <c r="G209" i="12"/>
  <c r="I209" i="12"/>
  <c r="K209" i="12"/>
  <c r="M209" i="12"/>
  <c r="O209" i="12"/>
  <c r="Q209" i="12"/>
  <c r="V209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8" i="12"/>
  <c r="I218" i="12"/>
  <c r="K218" i="12"/>
  <c r="M218" i="12"/>
  <c r="O218" i="12"/>
  <c r="Q218" i="12"/>
  <c r="V218" i="12"/>
  <c r="G221" i="12"/>
  <c r="M221" i="12" s="1"/>
  <c r="M220" i="12" s="1"/>
  <c r="I221" i="12"/>
  <c r="I220" i="12" s="1"/>
  <c r="K221" i="12"/>
  <c r="K220" i="12" s="1"/>
  <c r="O221" i="12"/>
  <c r="O220" i="12" s="1"/>
  <c r="Q221" i="12"/>
  <c r="Q220" i="12" s="1"/>
  <c r="V221" i="12"/>
  <c r="V220" i="12" s="1"/>
  <c r="G223" i="12"/>
  <c r="M223" i="12" s="1"/>
  <c r="I223" i="12"/>
  <c r="K223" i="12"/>
  <c r="O223" i="12"/>
  <c r="Q223" i="12"/>
  <c r="V223" i="12"/>
  <c r="V222" i="12" s="1"/>
  <c r="G226" i="12"/>
  <c r="I226" i="12"/>
  <c r="K226" i="12"/>
  <c r="M226" i="12"/>
  <c r="O226" i="12"/>
  <c r="Q226" i="12"/>
  <c r="V226" i="12"/>
  <c r="G228" i="12"/>
  <c r="M228" i="12" s="1"/>
  <c r="I228" i="12"/>
  <c r="K228" i="12"/>
  <c r="O228" i="12"/>
  <c r="Q228" i="12"/>
  <c r="V228" i="12"/>
  <c r="G230" i="12"/>
  <c r="M230" i="12" s="1"/>
  <c r="I230" i="12"/>
  <c r="K230" i="12"/>
  <c r="O230" i="12"/>
  <c r="Q230" i="12"/>
  <c r="V230" i="12"/>
  <c r="G232" i="12"/>
  <c r="M232" i="12" s="1"/>
  <c r="I232" i="12"/>
  <c r="K232" i="12"/>
  <c r="O232" i="12"/>
  <c r="Q232" i="12"/>
  <c r="V232" i="12"/>
  <c r="G235" i="12"/>
  <c r="M235" i="12" s="1"/>
  <c r="I235" i="12"/>
  <c r="I234" i="12" s="1"/>
  <c r="K235" i="12"/>
  <c r="O235" i="12"/>
  <c r="Q235" i="12"/>
  <c r="V235" i="12"/>
  <c r="G237" i="12"/>
  <c r="M237" i="12" s="1"/>
  <c r="I237" i="12"/>
  <c r="K237" i="12"/>
  <c r="O237" i="12"/>
  <c r="Q237" i="12"/>
  <c r="V237" i="12"/>
  <c r="AE240" i="12"/>
  <c r="F42" i="1" s="1"/>
  <c r="I18" i="1"/>
  <c r="I17" i="1"/>
  <c r="H40" i="1"/>
  <c r="AF240" i="12" l="1"/>
  <c r="G42" i="1" s="1"/>
  <c r="H42" i="1" s="1"/>
  <c r="I42" i="1" s="1"/>
  <c r="K222" i="12"/>
  <c r="I192" i="12"/>
  <c r="K182" i="12"/>
  <c r="O147" i="12"/>
  <c r="Q110" i="12"/>
  <c r="Q84" i="12"/>
  <c r="V35" i="12"/>
  <c r="I35" i="12"/>
  <c r="F41" i="1"/>
  <c r="I50" i="1"/>
  <c r="K234" i="12"/>
  <c r="Q234" i="12"/>
  <c r="I222" i="12"/>
  <c r="Q192" i="12"/>
  <c r="M193" i="12"/>
  <c r="V182" i="12"/>
  <c r="I182" i="12"/>
  <c r="I160" i="12"/>
  <c r="O110" i="12"/>
  <c r="O84" i="12"/>
  <c r="I63" i="12"/>
  <c r="Q35" i="12"/>
  <c r="O8" i="12"/>
  <c r="V234" i="12"/>
  <c r="O234" i="12"/>
  <c r="Q222" i="12"/>
  <c r="Q182" i="12"/>
  <c r="K160" i="12"/>
  <c r="Q160" i="12"/>
  <c r="I147" i="12"/>
  <c r="K110" i="12"/>
  <c r="K84" i="12"/>
  <c r="K63" i="12"/>
  <c r="Q63" i="12"/>
  <c r="O35" i="12"/>
  <c r="V8" i="12"/>
  <c r="K8" i="12"/>
  <c r="F39" i="1"/>
  <c r="O192" i="12"/>
  <c r="V147" i="12"/>
  <c r="O222" i="12"/>
  <c r="G222" i="12"/>
  <c r="I60" i="1" s="1"/>
  <c r="I19" i="1" s="1"/>
  <c r="V192" i="12"/>
  <c r="K192" i="12"/>
  <c r="O182" i="12"/>
  <c r="V160" i="12"/>
  <c r="O160" i="12"/>
  <c r="K147" i="12"/>
  <c r="Q147" i="12"/>
  <c r="V110" i="12"/>
  <c r="I110" i="12"/>
  <c r="V84" i="12"/>
  <c r="I84" i="12"/>
  <c r="V63" i="12"/>
  <c r="O63" i="12"/>
  <c r="K35" i="12"/>
  <c r="Q8" i="12"/>
  <c r="I8" i="12"/>
  <c r="M110" i="12"/>
  <c r="M84" i="12"/>
  <c r="M234" i="12"/>
  <c r="M192" i="12"/>
  <c r="M35" i="12"/>
  <c r="M182" i="12"/>
  <c r="M160" i="12"/>
  <c r="M63" i="12"/>
  <c r="M222" i="12"/>
  <c r="M147" i="12"/>
  <c r="M25" i="12"/>
  <c r="M8" i="12" s="1"/>
  <c r="G234" i="12"/>
  <c r="I61" i="1" s="1"/>
  <c r="I20" i="1" s="1"/>
  <c r="G220" i="12"/>
  <c r="I59" i="1" s="1"/>
  <c r="G160" i="12"/>
  <c r="I56" i="1" s="1"/>
  <c r="G147" i="12"/>
  <c r="I55" i="1" s="1"/>
  <c r="G63" i="12"/>
  <c r="I52" i="1" s="1"/>
  <c r="G182" i="12"/>
  <c r="I57" i="1" s="1"/>
  <c r="G110" i="12"/>
  <c r="I54" i="1" s="1"/>
  <c r="G84" i="12"/>
  <c r="I53" i="1" s="1"/>
  <c r="G35" i="12"/>
  <c r="I51" i="1" s="1"/>
  <c r="J28" i="1"/>
  <c r="J26" i="1"/>
  <c r="G38" i="1"/>
  <c r="F38" i="1"/>
  <c r="J23" i="1"/>
  <c r="J24" i="1"/>
  <c r="J25" i="1"/>
  <c r="J27" i="1"/>
  <c r="E24" i="1"/>
  <c r="E26" i="1"/>
  <c r="G39" i="1" l="1"/>
  <c r="G43" i="1" s="1"/>
  <c r="G25" i="1" s="1"/>
  <c r="A25" i="1" s="1"/>
  <c r="G26" i="1" s="1"/>
  <c r="G41" i="1"/>
  <c r="H41" i="1" s="1"/>
  <c r="I41" i="1" s="1"/>
  <c r="F43" i="1"/>
  <c r="H39" i="1"/>
  <c r="A26" i="1"/>
  <c r="I16" i="1"/>
  <c r="I21" i="1" s="1"/>
  <c r="I62" i="1"/>
  <c r="G240" i="12"/>
  <c r="I39" i="1" l="1"/>
  <c r="I43" i="1" s="1"/>
  <c r="H43" i="1"/>
  <c r="J61" i="1"/>
  <c r="J56" i="1"/>
  <c r="J53" i="1"/>
  <c r="J50" i="1"/>
  <c r="J58" i="1"/>
  <c r="J55" i="1"/>
  <c r="J52" i="1"/>
  <c r="J60" i="1"/>
  <c r="J57" i="1"/>
  <c r="J54" i="1"/>
  <c r="J51" i="1"/>
  <c r="J59" i="1"/>
  <c r="G28" i="1"/>
  <c r="G23" i="1"/>
  <c r="A23" i="1" s="1"/>
  <c r="G24" i="1" s="1"/>
  <c r="A27" i="1" s="1"/>
  <c r="J62" i="1" l="1"/>
  <c r="A24" i="1"/>
  <c r="J41" i="1"/>
  <c r="J39" i="1"/>
  <c r="J43" i="1" s="1"/>
  <c r="J42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<sst xmlns="http://schemas.openxmlformats.org/spreadsheetml/2006/main" count="1142" uniqueCount="442">
  <si>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</si>
  <si>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</si>
  <si>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</si>
  <si>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</si>
  <si>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</si>
  <si>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</si>
  <si>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</si>
  <si>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</si>
  <si>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</si>
  <si>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</si>
  <si>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</si>
  <si>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</si>
  <si>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</si>
  <si>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</si>
  <si>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</si>
  <si>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</si>
  <si>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</si>
  <si>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</si>
  <si>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</si>
  <si>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</si>
  <si>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</si>
  <si>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</si>
  <si>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</si>
  <si>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</si>
  <si>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</si>
  <si>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</si>
  <si>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</si>
  <si>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</si>
  <si>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</si>
  <si>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</si>
  <si>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</si>
  <si>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</si>
  <si>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</si>
  <si>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</si>
  <si>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</si>
  <si>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</si>
  <si>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</si>
  <si>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</si>
  <si>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</si>
  <si>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</si>
  <si>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</si>
  <si>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</si>
  <si>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Rekonstrukce venkovního hřiště"Pojďme všichni sportovat"</t>
  </si>
  <si>
    <t>Objekt:</t>
  </si>
  <si>
    <t>Rozpočet:</t>
  </si>
  <si>
    <t>W536</t>
  </si>
  <si>
    <t>Rekonstrukce venkovního hřiště ZŠ Košaře O-Dubina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</si>
  <si>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</si>
  <si>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</si>
  <si>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</si>
  <si>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</si>
  <si>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</si>
  <si>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</si>
  <si>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</si>
  <si>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</si>
  <si>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</si>
  <si>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</si>
  <si>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</si>
  <si>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</si>
  <si>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46</t>
  </si>
  <si>
    <t>Zpevněné plochy</t>
  </si>
  <si>
    <t>581</t>
  </si>
  <si>
    <t>Kryty a povrchy ostatní</t>
  </si>
  <si>
    <t>9</t>
  </si>
  <si>
    <t>Ostatní konstrukce, bourání</t>
  </si>
  <si>
    <t>915</t>
  </si>
  <si>
    <t>Oplocení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</si>
  <si>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</si>
  <si>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</si>
  <si>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</si>
  <si>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</si>
  <si>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</si>
  <si>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</si>
  <si>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</si>
  <si>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</si>
  <si>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</si>
  <si>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</si>
  <si>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</si>
  <si>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</si>
  <si>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</si>
  <si>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</si>
  <si>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</si>
  <si>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</si>
  <si>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</si>
  <si>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</si>
  <si>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</si>
  <si>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</si>
  <si>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</si>
  <si>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</si>
  <si>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</si>
  <si>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</si>
  <si>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</si>
  <si>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</si>
  <si>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</si>
  <si>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</si>
  <si>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</si>
  <si>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</si>
  <si>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</si>
  <si>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</si>
  <si>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</si>
  <si>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</si>
  <si>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</si>
  <si>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</si>
  <si>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122201101R00</t>
  </si>
  <si>
    <t>Odkopávky a  prokopávky nezapažené v hornině 3_x000D_
 do 100 m3</t>
  </si>
  <si>
    <t>m3</t>
  </si>
  <si>
    <t>800-1</t>
  </si>
  <si>
    <t>RTS 20/ I</t>
  </si>
  <si>
    <t>Práce</t>
  </si>
  <si>
    <t>POL1_</t>
  </si>
  <si>
    <t>s přehozením výkopku na vzdálenost do 3 m nebo s naložením na dopravní prostředek,</t>
  </si>
  <si>
    <t>SPI</t>
  </si>
  <si>
    <t>D.4 : 111,8*0,25</t>
  </si>
  <si>
    <t>VV</t>
  </si>
  <si>
    <t>26,4*0,25</t>
  </si>
  <si>
    <t>24,8*0,3</t>
  </si>
  <si>
    <t>46,2*0,3</t>
  </si>
  <si>
    <t>TZ pro odvod vody : 17,9*0,12</t>
  </si>
  <si>
    <t>C.1 : 37,9*0,175</t>
  </si>
  <si>
    <t>122201109R00</t>
  </si>
  <si>
    <t>Odkopávky a  prokopávky nezapažené v hornině 3_x000D_
 příplatek k cenám za lepivost horniny</t>
  </si>
  <si>
    <t>Odkaz na mn. položky pořadí 1 : 64,63050*0,5</t>
  </si>
  <si>
    <t>139601102R00</t>
  </si>
  <si>
    <t>Ruční výkop jam, rýh a šachet v hornině 3</t>
  </si>
  <si>
    <t>s přehozením na vzdálenost do 5 m nebo s naložením na ruční dopravní prostředek</t>
  </si>
  <si>
    <t>D.3 : 0,5*0,5*1,05*6+0,5*0,8*1,05*2</t>
  </si>
  <si>
    <t>0,4*0,75*0,8+0,6*0,6*0,8</t>
  </si>
  <si>
    <t>D.2 : 0,4*0,4*0,9*22+0,8*0,5*1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</si>
  <si>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</si>
  <si>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</si>
  <si>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</si>
  <si>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64,63+6,511</t>
  </si>
  <si>
    <t>-9,48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</si>
  <si>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</si>
  <si>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</si>
  <si>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</si>
  <si>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</si>
  <si>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hutnění do 25MPa</t>
  </si>
  <si>
    <t>POP</t>
  </si>
  <si>
    <t>D.4 : 111,8+26,4+24,8+46,2</t>
  </si>
  <si>
    <t>199000005R00</t>
  </si>
  <si>
    <t>Poplatky za skládku zeminy 1- 4, skupina 17 05 04 z Katalogu odpadů</t>
  </si>
  <si>
    <t>t</t>
  </si>
  <si>
    <t>Indiv</t>
  </si>
  <si>
    <t>Odkaz na mn. položky pořadí 4 : 61,66100*1,85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</si>
  <si>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</si>
  <si>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</si>
  <si>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</si>
  <si>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63,2*0,15</t>
  </si>
  <si>
    <t>162201210R00</t>
  </si>
  <si>
    <t>Vodorovné přemístění výkopku nošením příplatek za každých dalších 10 m_x000D_
 z horniny 1 až 4, kolečkem</t>
  </si>
  <si>
    <t>167101101R00</t>
  </si>
  <si>
    <t>Nakládání, skládání, překládání neulehlého výkopku nakládání výkopku_x000D_
 do 100 m3, z horniny 1 až 4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</si>
  <si>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</si>
  <si>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</si>
  <si>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</si>
  <si>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</si>
  <si>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C.2 : 63,2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</si>
  <si>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</si>
  <si>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</si>
  <si>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</si>
  <si>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182001121R00</t>
  </si>
  <si>
    <t>Plošná úprava terénu při nerovnostech terénu přes 100 do 150 mm, v rovině nebo na svahu do 1:5</t>
  </si>
  <si>
    <t>s urovnáním povrchu, bez doplnění ornice, v hornině 1 až 4,</t>
  </si>
  <si>
    <t>vč.svahování 0-30cm : 63,2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</si>
  <si>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</si>
  <si>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</si>
  <si>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</si>
  <si>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</si>
  <si>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</si>
  <si>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</si>
  <si>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63,2*2</t>
  </si>
  <si>
    <t>183403161R00</t>
  </si>
  <si>
    <t>Obdělávání půdy válením, v rovině nebo na svahu 1:5</t>
  </si>
  <si>
    <t>185802113R00</t>
  </si>
  <si>
    <t>Hnojení umělým hnojivem naširoko, v rovině nebo na svahu do 1:5</t>
  </si>
  <si>
    <t>půdy nebo trávníku s rozprostřením nebo s rozdělením hnojiva,</t>
  </si>
  <si>
    <t>63,2*50*0,001*0,001</t>
  </si>
  <si>
    <t>00572400R</t>
  </si>
  <si>
    <t>směs travní parková, pro běžnou zátěž</t>
  </si>
  <si>
    <t>kg</t>
  </si>
  <si>
    <t>SPCM</t>
  </si>
  <si>
    <t>Specifikace</t>
  </si>
  <si>
    <t>POL3_</t>
  </si>
  <si>
    <t>63,2*30*0,001</t>
  </si>
  <si>
    <t>25191158R</t>
  </si>
  <si>
    <t>hnojivo dusíkaté</t>
  </si>
  <si>
    <t>Kg</t>
  </si>
  <si>
    <t>910101</t>
  </si>
  <si>
    <t>Zabezpečení, očištění a uvedení poškozených míst do původního stavu po provedení stavební činnosti</t>
  </si>
  <si>
    <t>Vlastní</t>
  </si>
  <si>
    <t>275313611R00</t>
  </si>
  <si>
    <t>Beton základových patek prostý třídy C 16/20</t>
  </si>
  <si>
    <t>801-1</t>
  </si>
  <si>
    <t>D.3 : 0,5*0,5*1,0*6+0,5*0,8*1,0*2</t>
  </si>
  <si>
    <t>D.2 : 0,4*0,4*0,8*22+0,8*0,5*1</t>
  </si>
  <si>
    <t>Mezisoučet</t>
  </si>
  <si>
    <t>6,044*0,035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</si>
  <si>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</si>
  <si>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</si>
  <si>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</si>
  <si>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D.3 : 0,5*4*0,15*6+(0,5+0,8)*2*0,15*2</t>
  </si>
  <si>
    <t>(0,4+0,75)*2*0,15+0,6*4*0,15</t>
  </si>
  <si>
    <t>D.2 : 0,4*4*0,15*22+(0,8+0,5)*2*0,15</t>
  </si>
  <si>
    <t>275351216R00</t>
  </si>
  <si>
    <t>Bednění stěn základových patek odstranění</t>
  </si>
  <si>
    <t>Včetně očištění, vytřídění a uložení bednícího materiálu.</t>
  </si>
  <si>
    <t>Odkaz na mn. položky pořadí 22 : 8,95500</t>
  </si>
  <si>
    <t>631571003R00</t>
  </si>
  <si>
    <t>Násyp pod podlahy z kameniva z kameniva_x000D_
 ze štěrkopísku 0-32 pro zpevnění podkladu</t>
  </si>
  <si>
    <t>pod mazaniny a dlažby, popř. na plochých střechách, vodorovný nebo ve spádu, s udusáním a urovnáním povrchu,</t>
  </si>
  <si>
    <t>D.3 : 0,5*0,5*0,15*6+0,5*0,8*0,15*2</t>
  </si>
  <si>
    <t>0,4*0,75*0,15+0,6*0,6*0,15</t>
  </si>
  <si>
    <t>D.2 : 0,4*0,4*0,15*22+0,4*0,5*0,15</t>
  </si>
  <si>
    <t>564801111R00</t>
  </si>
  <si>
    <t>Podklad ze štěrkodrti s rozprostřením a zhutněním frakce 0-22 mm, tloušťka po zhutnění 30 mm</t>
  </si>
  <si>
    <t>822-1</t>
  </si>
  <si>
    <t>fr.0-4mm</t>
  </si>
  <si>
    <t>C.2 : 26,3</t>
  </si>
  <si>
    <t>17,1+14,5+80,3</t>
  </si>
  <si>
    <t>564831112RT2</t>
  </si>
  <si>
    <t>Podklad ze štěrkodrti s rozprostřením a zhutněním frakce 0-32 mm, tloušťka po zhutnění 110 mm</t>
  </si>
  <si>
    <t>C.2 : 46,2</t>
  </si>
  <si>
    <t>564841112R00</t>
  </si>
  <si>
    <t>Podklad ze štěrkodrti s rozprostřením a zhutněním frakce 0-63 mm, tloušťka po zhutnění 130 mm</t>
  </si>
  <si>
    <t>skl.A+ : 48,4</t>
  </si>
  <si>
    <t>564841112RT2</t>
  </si>
  <si>
    <t>Podklad ze štěrkodrti s rozprostřením a zhutněním frakce 0-32 mm, tloušťka po zhutnění 130 mm</t>
  </si>
  <si>
    <t>C.2 : 24,8</t>
  </si>
  <si>
    <t>564851113RT2</t>
  </si>
  <si>
    <t>Podklad ze štěrkodrti s rozprostřením a zhutněním frakce 0-32 mm, tloušťka po zhutnění 170 mm</t>
  </si>
  <si>
    <t>564851114RT2</t>
  </si>
  <si>
    <t>Podklad ze štěrkodrti s rozprostřením a zhutněním frakce 0-32 mm, tloušťka po zhutnění 180 mm</t>
  </si>
  <si>
    <t>564851115RT2</t>
  </si>
  <si>
    <t>Podklad ze štěrkodrti s rozprostřením a zhutněním frakce 0-32 mm, tloušťka po zhutnění 190 mm</t>
  </si>
  <si>
    <t>C.2 : 17,1+14,5+80,3</t>
  </si>
  <si>
    <t>567211110R00</t>
  </si>
  <si>
    <t>Podklad z prostého betonu třídy I., tloušťky 100 mm</t>
  </si>
  <si>
    <t>C.2 : 46,2+24,8</t>
  </si>
  <si>
    <t>632902211R00</t>
  </si>
  <si>
    <t xml:space="preserve">Příprava zatvrdlého povrchu mazanin cementovým mlékem s  plastifikační přísadou </t>
  </si>
  <si>
    <t>801-4</t>
  </si>
  <si>
    <t>pro cementový potěr,</t>
  </si>
  <si>
    <t>504,5</t>
  </si>
  <si>
    <t>460101</t>
  </si>
  <si>
    <t>Dod+mont očištění a vyspravení stávající plochy vč.spár a nerovností po odstranění afaltu</t>
  </si>
  <si>
    <t>632412150R91</t>
  </si>
  <si>
    <t>Potěr ze suchých směsí, ruční zpracování, tl. 30-90 mm ve spádu  vč.penetrace</t>
  </si>
  <si>
    <t>skl. A : 504,5</t>
  </si>
  <si>
    <t>5810001</t>
  </si>
  <si>
    <t>Dod+mont očištění plochy</t>
  </si>
  <si>
    <t>5810002</t>
  </si>
  <si>
    <t>Dod+mont penetrace podkladu PU primerem</t>
  </si>
  <si>
    <t>5810003</t>
  </si>
  <si>
    <t>Dod+mont certifikovaný bezpečný povrch EPDM tl.11mm vč.lajnování a grafiky</t>
  </si>
  <si>
    <t>504,5+48,4</t>
  </si>
  <si>
    <t>58100031</t>
  </si>
  <si>
    <t>Dod+mont SBR granulát tl.25mm</t>
  </si>
  <si>
    <t>5810004</t>
  </si>
  <si>
    <t>Dod+mont certifikovaný bezpečný povrch EPDM tl.10mm vč. grafiky</t>
  </si>
  <si>
    <t>C.2 : 46,2+24,8+26,3+17,1+14,5+80,3</t>
  </si>
  <si>
    <t>58100041</t>
  </si>
  <si>
    <t>Dod+mont SBR granulát tl.40mm</t>
  </si>
  <si>
    <t>58100042</t>
  </si>
  <si>
    <t>Dod+mont SBR granulát tl.60mm</t>
  </si>
  <si>
    <t>58100043</t>
  </si>
  <si>
    <t>Dod+mont SBR granulát tl.80mm</t>
  </si>
  <si>
    <t>58102</t>
  </si>
  <si>
    <t>Volejbalové sloupky vč.pouzdra a víčka vč.dopravy a přesunů</t>
  </si>
  <si>
    <t>pár</t>
  </si>
  <si>
    <t>Volejbalové sloupky do pouzder pár 102 mm</t>
  </si>
  <si>
    <t>ocelové (ZINEK). Sloupky jsou určeny pro</t>
  </si>
  <si>
    <t>venkovní prostředí, povrchová úprava žárový</t>
  </si>
  <si>
    <t>zinek, profil sloupků 102 mm, tloušťka</t>
  </si>
  <si>
    <t>sloupku 2 mm, výška horní části 255 cm,</t>
  </si>
  <si>
    <t>výška spodní části (zapuštění do pouzder) 30</t>
  </si>
  <si>
    <t>cm, celková délka sloupku 285 cm. Sada</t>
  </si>
  <si>
    <t>obsahuje: 2 ks sloupků, objímku s</t>
  </si>
  <si>
    <t>kolovrátkem, 3 ks objímek s háčkem, objímku</t>
  </si>
  <si>
    <t>s kolečkem, 2 ks pouzder, 2 ks víček. Je</t>
  </si>
  <si>
    <t>možné použít i na nohejbal.</t>
  </si>
  <si>
    <t>58103</t>
  </si>
  <si>
    <t>Volejbalová síť</t>
  </si>
  <si>
    <t>ks</t>
  </si>
  <si>
    <t>Síť na volejbal černá s lankem zesílená 3 mm</t>
  </si>
  <si>
    <t>určena pro běžné, opakující se použití</t>
  </si>
  <si>
    <t>Složení: síť je vyrobena z polyamidové</t>
  </si>
  <si>
    <t>síťoviny černé barvy s čtvercovými oky,</t>
  </si>
  <si>
    <t>velikost oka 100mm, síla síťoviny 3mm, síť je</t>
  </si>
  <si>
    <t>obšita v horní části tkaným olypropylénovým</t>
  </si>
  <si>
    <t>popruhem o šíři 50mm. s ocelovým lankem</t>
  </si>
  <si>
    <t>o síle 3,15mm a délce 11,5m</t>
  </si>
  <si>
    <t>916561111R00</t>
  </si>
  <si>
    <t>Osazení záhonového obrubníku betonového do lože z betonu prostého C 12/15, s boční opěrou z betonu prostého</t>
  </si>
  <si>
    <t>m</t>
  </si>
  <si>
    <t>se zřízením lože z betonu prostého C 12/15 tl. 80-100 mm</t>
  </si>
  <si>
    <t>102,4+1</t>
  </si>
  <si>
    <t>90101</t>
  </si>
  <si>
    <t>Demontáž a zpětná montáž okapového chodníku z bet. dlažby 500/500 vč.lože tl.100mm</t>
  </si>
  <si>
    <t>bm</t>
  </si>
  <si>
    <t>C.1 : 13,7</t>
  </si>
  <si>
    <t>90102</t>
  </si>
  <si>
    <t>Dod+mont zpětné položení dlažby vč. lože - chodník</t>
  </si>
  <si>
    <t>C.2 : 4,9</t>
  </si>
  <si>
    <t>90103</t>
  </si>
  <si>
    <t>Přemístění původní branky vč.basket.koše viz .v.č. D.1 vč.kotev a kotvení vč.demontáže</t>
  </si>
  <si>
    <t>90104</t>
  </si>
  <si>
    <t>Demont a zpětná montáž branky vč.koše</t>
  </si>
  <si>
    <t>90105</t>
  </si>
  <si>
    <t>Dod+mont gumový obrubník 40/250mm</t>
  </si>
  <si>
    <t>59217331R</t>
  </si>
  <si>
    <t>obrubník zahradní materiál beton; l = 1000,0 mm; š = 50,0 mm; h = 200,0 mm; barva šedá</t>
  </si>
  <si>
    <t>kus</t>
  </si>
  <si>
    <t>Odkaz na mn. položky pořadí 46 : 103,40000*1,02</t>
  </si>
  <si>
    <t>91501</t>
  </si>
  <si>
    <t>Dod+mont ocel.sloupek oplocení 76x3mm vč.kloboučku,držáku napínacího drátu,kot.desky300/300/10mm, vč.kotev a kotvení vč. povrchové úpravy</t>
  </si>
  <si>
    <t>D.3 : 8</t>
  </si>
  <si>
    <t>91502</t>
  </si>
  <si>
    <t>Dod+mont ocel.vpěra oplocení 76x3mm vč.úchytů, vč.kotev a kotvení vč. povrchové úpravy       dl.3300mm</t>
  </si>
  <si>
    <t>915021</t>
  </si>
  <si>
    <t>Dod+mont ocel.vpěra oplocení 76x3mm vč.úchytů, vč.kotev a kotvení vč. povrchové úpravy       dl.2800mm</t>
  </si>
  <si>
    <t>91505</t>
  </si>
  <si>
    <t>Dod+mont vázací drát ZN</t>
  </si>
  <si>
    <t>17,82*4</t>
  </si>
  <si>
    <t>91506</t>
  </si>
  <si>
    <t>Dod+mont polypropylenová síť 45x45x3mm zelená vč.obvodových ,pomocných lan,instalačního materiálu, výšky 3,0m</t>
  </si>
  <si>
    <t>915201</t>
  </si>
  <si>
    <t>Oprava a repase stávajícího oplocení - betonová podezdívka v.350mm š.200mm</t>
  </si>
  <si>
    <t>očištění tlakovou vodou+ruční dočištění</t>
  </si>
  <si>
    <t>sanace poškozených částí do 10% délky vč.nutného otlučení</t>
  </si>
  <si>
    <t>hydrofobní nátěr</t>
  </si>
  <si>
    <t>915202</t>
  </si>
  <si>
    <t>Oprava a repase stávajícího oplocení - doplnění zákrytových desek</t>
  </si>
  <si>
    <t>dod+mont</t>
  </si>
  <si>
    <t>vč.montážního materiálu</t>
  </si>
  <si>
    <t>915203</t>
  </si>
  <si>
    <t>Oprava a repase stávajícího oplocení - nátěry</t>
  </si>
  <si>
    <t>odstranění stávajících nátěrů</t>
  </si>
  <si>
    <t>očištění a odmaštění</t>
  </si>
  <si>
    <t>nové nátěry - 1x z+2x e</t>
  </si>
  <si>
    <t>vč.pomocného lešení</t>
  </si>
  <si>
    <t>svislé profily a branky : 105*1,8*2</t>
  </si>
  <si>
    <t>přípočet pro sloupky výšky 4m : 44</t>
  </si>
  <si>
    <t>9501</t>
  </si>
  <si>
    <t>Dod+mont velký lanový park WOOD-kombinace zahrada  5x2,6x2,4m</t>
  </si>
  <si>
    <t>9502</t>
  </si>
  <si>
    <t>Dod+mont cvičení Street Workout - sedy,lehy  2,1x1,1x1m</t>
  </si>
  <si>
    <t>9503</t>
  </si>
  <si>
    <t>Dod+mont hupačka Steel - ptačí hnízdo 3,3x2,4x2,4m</t>
  </si>
  <si>
    <t>9504</t>
  </si>
  <si>
    <t>Dod+mont houpačka Steeel - dvoumístná</t>
  </si>
  <si>
    <t>9505</t>
  </si>
  <si>
    <t>Dod+mont hrazda dvojitá nerez 2,6x0,2x1,4m</t>
  </si>
  <si>
    <t>9506</t>
  </si>
  <si>
    <t>Dod+mont lavička 0,4x2m</t>
  </si>
  <si>
    <t>9507</t>
  </si>
  <si>
    <t>Dod+mont 2D tvary-skákací panák obdélníky 2,2x0,85x0,01</t>
  </si>
  <si>
    <t>9508</t>
  </si>
  <si>
    <t>Dod+mont 2D tvary-skok daleký 2,45x0,8x0,01</t>
  </si>
  <si>
    <t>9509</t>
  </si>
  <si>
    <t>Dod+mont 2D tvary-lidské stopy  0,28x0,1x0,01m</t>
  </si>
  <si>
    <t>113106121R00</t>
  </si>
  <si>
    <t>Rozebrání komunikací pro pěší s jakýmkoliv ložem a výplní spár_x000D_
 z betonových nebo kameninových dlaždic nebo tvarovek</t>
  </si>
  <si>
    <t>s přemístěním hmot na skládku na vzdálenost do 3 m nebo s naložením na dopravní prostředek</t>
  </si>
  <si>
    <t>C.1 : 4,9</t>
  </si>
  <si>
    <t>113107512R00</t>
  </si>
  <si>
    <t>Odstranění podkladů nebo krytů z kameniva hrubého drceného, v ploše jednotlivě do 50 m2, tloušťka vrstvy 120 mm</t>
  </si>
  <si>
    <t>C.1 : 28,9</t>
  </si>
  <si>
    <t>113107520R00</t>
  </si>
  <si>
    <t>Odstranění podkladů nebo krytů z kameniva hrubého drceného, v ploše jednotlivě do 50 m2, tloušťka vrstvy 200 mm</t>
  </si>
  <si>
    <t>113108305R00</t>
  </si>
  <si>
    <t>Odstranění podkladů nebo krytů živičných, v ploše jednotlivě do 50 m2, tloušťka vrstvy 50 mm</t>
  </si>
  <si>
    <t>113108405R00</t>
  </si>
  <si>
    <t>Odstranění podkladů nebo krytů živičných, v ploše jednotlivě nad 50 m2, tloušťka vrstvy 50 mm</t>
  </si>
  <si>
    <t>C.1 : 549,4</t>
  </si>
  <si>
    <t>113109313R00</t>
  </si>
  <si>
    <t>Odstranění podkladů nebo krytů z betonu prostého, v ploše jednotlivě do 50 m2, tloušťka vrstvy 130 mm</t>
  </si>
  <si>
    <t>C.1 : 6,5</t>
  </si>
  <si>
    <t>28,9</t>
  </si>
  <si>
    <t>113109413R00</t>
  </si>
  <si>
    <t>Odstranění podkladů nebo krytů z betonu prostého, v ploše jednotlivě nad 50 m2, tloušťka vrstvy 130 mm</t>
  </si>
  <si>
    <t>C.1 : 37,9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</si>
  <si>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</si>
  <si>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</si>
  <si>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</si>
  <si>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C.1 : 97,2</t>
  </si>
  <si>
    <t>34,5</t>
  </si>
  <si>
    <t>6,4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</si>
  <si>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</si>
  <si>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</si>
  <si>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</si>
  <si>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</si>
  <si>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</si>
  <si>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</si>
  <si>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</si>
  <si>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</si>
  <si>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</si>
  <si>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979990001R00</t>
  </si>
  <si>
    <t>Poplatek za skládku stavební suti, skupina 17 09 04 z Katalogu odpadů</t>
  </si>
  <si>
    <t>801-3</t>
  </si>
  <si>
    <t>stavební a směsný odpad všech kategorií</t>
  </si>
  <si>
    <t>998227111R00</t>
  </si>
  <si>
    <t xml:space="preserve">Přesun hmot, plochy pro tělovýchovu umělý sportovní povrch z dílců,  </t>
  </si>
  <si>
    <t>Přesun hmot</t>
  </si>
  <si>
    <t>POL7_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</si>
  <si>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</si>
  <si>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</si>
  <si>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</si>
  <si>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</si>
  <si>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</si>
  <si>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</si>
  <si>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</si>
  <si>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</si>
  <si>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</si>
  <si>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</si>
  <si>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</si>
  <si>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</si>
  <si>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</si>
  <si>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</si>
  <si>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</si>
  <si>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</si>
  <si>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</si>
  <si>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</si>
  <si>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</si>
  <si>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</si>
  <si>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</si>
  <si>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</si>
  <si>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</si>
  <si>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</si>
  <si>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</si>
  <si>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</si>
  <si>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JKSO:</t>
  </si>
  <si>
    <t>823.3</t>
  </si>
  <si>
    <t>Plochy pro tělovýchovu nekryté</t>
  </si>
  <si>
    <t>JKSO</t>
  </si>
  <si>
    <t xml:space="preserve"> m2</t>
  </si>
  <si>
    <t>kryt z jiných materiálů</t>
  </si>
  <si>
    <t>JKSOChar</t>
  </si>
  <si>
    <t>ostatní stavební akce</t>
  </si>
  <si>
    <t>JKSOAkce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</si>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</sst>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5"/>
  <sheetViews>
    <sheetView showGridLines="0" topLeftCell="B1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8" t="s">
        <v>39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7" t="s">
        <v>22</v>
      </c>
      <c r="C2" s="78"/>
      <c r="D2" s="79" t="s">
        <v>45</v>
      </c>
      <c r="E2" s="234" t="s">
        <v>46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80" t="s">
        <v>43</v>
      </c>
      <c r="C3" s="78"/>
      <c r="D3" s="81" t="s">
        <v>41</v>
      </c>
      <c r="E3" s="237" t="s">
        <v>42</v>
      </c>
      <c r="F3" s="238"/>
      <c r="G3" s="238"/>
      <c r="H3" s="238"/>
      <c r="I3" s="238"/>
      <c r="J3" s="239"/>
    </row>
    <row r="4" spans="1:15" ht="23.25" customHeight="1" x14ac:dyDescent="0.2">
      <c r="A4" s="76">
        <v>5978</v>
      </c>
      <c r="B4" s="82" t="s">
        <v>44</v>
      </c>
      <c r="C4" s="83"/>
      <c r="D4" s="84" t="s">
        <v>41</v>
      </c>
      <c r="E4" s="217" t="s">
        <v>42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40</v>
      </c>
      <c r="D5" s="222"/>
      <c r="E5" s="223"/>
      <c r="F5" s="223"/>
      <c r="G5" s="223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1"/>
      <c r="E11" s="241"/>
      <c r="F11" s="241"/>
      <c r="G11" s="241"/>
      <c r="H11" s="18" t="s">
        <v>38</v>
      </c>
      <c r="I11" s="86"/>
      <c r="J11" s="8"/>
    </row>
    <row r="12" spans="1:15" ht="15.75" customHeight="1" x14ac:dyDescent="0.2">
      <c r="A12" s="2"/>
      <c r="B12" s="28"/>
      <c r="C12" s="55"/>
      <c r="D12" s="216"/>
      <c r="E12" s="216"/>
      <c r="F12" s="216"/>
      <c r="G12" s="216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0"/>
      <c r="F15" s="240"/>
      <c r="G15" s="242"/>
      <c r="H15" s="242"/>
      <c r="I15" s="242" t="s">
        <v>29</v>
      </c>
      <c r="J15" s="243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SUMIF(F50:F61,A16,I50:I61)+SUMIF(F50:F61,"PSU",I50:I61)</f>
        <v>0</v>
      </c>
      <c r="J16" s="207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SUMIF(F50:F61,A17,I50:I61)</f>
        <v>0</v>
      </c>
      <c r="J17" s="207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SUMIF(F50:F61,A18,I50:I61)</f>
        <v>0</v>
      </c>
      <c r="J18" s="207"/>
    </row>
    <row r="19" spans="1:10" ht="23.25" customHeight="1" x14ac:dyDescent="0.2">
      <c r="A19" s="139" t="s">
        <v>73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SUMIF(F50:F61,A19,I50:I61)</f>
        <v>0</v>
      </c>
      <c r="J19" s="207"/>
    </row>
    <row r="20" spans="1:10" ht="23.25" customHeight="1" x14ac:dyDescent="0.2">
      <c r="A20" s="139" t="s">
        <v>74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SUMIF(F50:F61,A20,I50:I61)</f>
        <v>0</v>
      </c>
      <c r="J20" s="207"/>
    </row>
    <row r="21" spans="1:10" ht="23.25" customHeight="1" x14ac:dyDescent="0.2">
      <c r="A21" s="2"/>
      <c r="B21" s="48" t="s">
        <v>29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1">
        <f>A25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3">
        <f>CenaCelkem-(ZakladDPHSni+DPHSni+ZakladDPHZakl+DPHZakl)</f>
        <v>0</v>
      </c>
      <c r="H27" s="233"/>
      <c r="I27" s="233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1">
        <f>ZakladDPHSniVypocet+ZakladDPHZaklVypocet</f>
        <v>0</v>
      </c>
      <c r="H28" s="211"/>
      <c r="I28" s="211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0">
        <f>A27</f>
        <v>0</v>
      </c>
      <c r="H29" s="210"/>
      <c r="I29" s="210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 x14ac:dyDescent="0.2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47</v>
      </c>
      <c r="C39" s="195"/>
      <c r="D39" s="195"/>
      <c r="E39" s="195"/>
      <c r="F39" s="100">
        <f>'01 01 Pol'!AE240</f>
        <v>0</v>
      </c>
      <c r="G39" s="101">
        <f>'01 01 Pol'!AF240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96" t="s">
        <v>48</v>
      </c>
      <c r="D40" s="196"/>
      <c r="E40" s="196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41</v>
      </c>
      <c r="C41" s="196" t="s">
        <v>42</v>
      </c>
      <c r="D41" s="196"/>
      <c r="E41" s="196"/>
      <c r="F41" s="105">
        <f>'01 01 Pol'!AE240</f>
        <v>0</v>
      </c>
      <c r="G41" s="106">
        <f>'01 01 Pol'!AF240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41</v>
      </c>
      <c r="C42" s="195" t="s">
        <v>42</v>
      </c>
      <c r="D42" s="195"/>
      <c r="E42" s="195"/>
      <c r="F42" s="109">
        <f>'01 01 Pol'!AE240</f>
        <v>0</v>
      </c>
      <c r="G42" s="102">
        <f>'01 01 Pol'!AF240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7" t="s">
        <v>49</v>
      </c>
      <c r="C43" s="198"/>
      <c r="D43" s="198"/>
      <c r="E43" s="199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51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52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53</v>
      </c>
      <c r="C50" s="193" t="s">
        <v>54</v>
      </c>
      <c r="D50" s="194"/>
      <c r="E50" s="194"/>
      <c r="F50" s="135" t="s">
        <v>24</v>
      </c>
      <c r="G50" s="136"/>
      <c r="H50" s="136"/>
      <c r="I50" s="136">
        <f>'01 01 Pol'!G8</f>
        <v>0</v>
      </c>
      <c r="J50" s="133" t="str">
        <f>IF(I62=0,"",I50/I62*100)</f>
        <v/>
      </c>
    </row>
    <row r="51" spans="1:10" ht="36.75" customHeight="1" x14ac:dyDescent="0.2">
      <c r="A51" s="124"/>
      <c r="B51" s="129" t="s">
        <v>55</v>
      </c>
      <c r="C51" s="193" t="s">
        <v>56</v>
      </c>
      <c r="D51" s="194"/>
      <c r="E51" s="194"/>
      <c r="F51" s="135" t="s">
        <v>24</v>
      </c>
      <c r="G51" s="136"/>
      <c r="H51" s="136"/>
      <c r="I51" s="136">
        <f>'01 01 Pol'!G35</f>
        <v>0</v>
      </c>
      <c r="J51" s="133" t="str">
        <f>IF(I62=0,"",I51/I62*100)</f>
        <v/>
      </c>
    </row>
    <row r="52" spans="1:10" ht="36.75" customHeight="1" x14ac:dyDescent="0.2">
      <c r="A52" s="124"/>
      <c r="B52" s="129" t="s">
        <v>57</v>
      </c>
      <c r="C52" s="193" t="s">
        <v>58</v>
      </c>
      <c r="D52" s="194"/>
      <c r="E52" s="194"/>
      <c r="F52" s="135" t="s">
        <v>24</v>
      </c>
      <c r="G52" s="136"/>
      <c r="H52" s="136"/>
      <c r="I52" s="136">
        <f>'01 01 Pol'!G63</f>
        <v>0</v>
      </c>
      <c r="J52" s="133" t="str">
        <f>IF(I62=0,"",I52/I62*100)</f>
        <v/>
      </c>
    </row>
    <row r="53" spans="1:10" ht="36.75" customHeight="1" x14ac:dyDescent="0.2">
      <c r="A53" s="124"/>
      <c r="B53" s="129" t="s">
        <v>59</v>
      </c>
      <c r="C53" s="193" t="s">
        <v>60</v>
      </c>
      <c r="D53" s="194"/>
      <c r="E53" s="194"/>
      <c r="F53" s="135" t="s">
        <v>24</v>
      </c>
      <c r="G53" s="136"/>
      <c r="H53" s="136"/>
      <c r="I53" s="136">
        <f>'01 01 Pol'!G84</f>
        <v>0</v>
      </c>
      <c r="J53" s="133" t="str">
        <f>IF(I62=0,"",I53/I62*100)</f>
        <v/>
      </c>
    </row>
    <row r="54" spans="1:10" ht="36.75" customHeight="1" x14ac:dyDescent="0.2">
      <c r="A54" s="124"/>
      <c r="B54" s="129" t="s">
        <v>61</v>
      </c>
      <c r="C54" s="193" t="s">
        <v>62</v>
      </c>
      <c r="D54" s="194"/>
      <c r="E54" s="194"/>
      <c r="F54" s="135" t="s">
        <v>24</v>
      </c>
      <c r="G54" s="136"/>
      <c r="H54" s="136"/>
      <c r="I54" s="136">
        <f>'01 01 Pol'!G110</f>
        <v>0</v>
      </c>
      <c r="J54" s="133" t="str">
        <f>IF(I62=0,"",I54/I62*100)</f>
        <v/>
      </c>
    </row>
    <row r="55" spans="1:10" ht="36.75" customHeight="1" x14ac:dyDescent="0.2">
      <c r="A55" s="124"/>
      <c r="B55" s="129" t="s">
        <v>63</v>
      </c>
      <c r="C55" s="193" t="s">
        <v>64</v>
      </c>
      <c r="D55" s="194"/>
      <c r="E55" s="194"/>
      <c r="F55" s="135" t="s">
        <v>24</v>
      </c>
      <c r="G55" s="136"/>
      <c r="H55" s="136"/>
      <c r="I55" s="136">
        <f>'01 01 Pol'!G147</f>
        <v>0</v>
      </c>
      <c r="J55" s="133" t="str">
        <f>IF(I62=0,"",I55/I62*100)</f>
        <v/>
      </c>
    </row>
    <row r="56" spans="1:10" ht="36.75" customHeight="1" x14ac:dyDescent="0.2">
      <c r="A56" s="124"/>
      <c r="B56" s="129" t="s">
        <v>65</v>
      </c>
      <c r="C56" s="193" t="s">
        <v>66</v>
      </c>
      <c r="D56" s="194"/>
      <c r="E56" s="194"/>
      <c r="F56" s="135" t="s">
        <v>24</v>
      </c>
      <c r="G56" s="136"/>
      <c r="H56" s="136"/>
      <c r="I56" s="136">
        <f>'01 01 Pol'!G160</f>
        <v>0</v>
      </c>
      <c r="J56" s="133" t="str">
        <f>IF(I62=0,"",I56/I62*100)</f>
        <v/>
      </c>
    </row>
    <row r="57" spans="1:10" ht="36.75" customHeight="1" x14ac:dyDescent="0.2">
      <c r="A57" s="124"/>
      <c r="B57" s="129" t="s">
        <v>67</v>
      </c>
      <c r="C57" s="193" t="s">
        <v>68</v>
      </c>
      <c r="D57" s="194"/>
      <c r="E57" s="194"/>
      <c r="F57" s="135" t="s">
        <v>24</v>
      </c>
      <c r="G57" s="136"/>
      <c r="H57" s="136"/>
      <c r="I57" s="136">
        <f>'01 01 Pol'!G182</f>
        <v>0</v>
      </c>
      <c r="J57" s="133" t="str">
        <f>IF(I62=0,"",I57/I62*100)</f>
        <v/>
      </c>
    </row>
    <row r="58" spans="1:10" ht="36.75" customHeight="1" x14ac:dyDescent="0.2">
      <c r="A58" s="124"/>
      <c r="B58" s="129" t="s">
        <v>69</v>
      </c>
      <c r="C58" s="193" t="s">
        <v>70</v>
      </c>
      <c r="D58" s="194"/>
      <c r="E58" s="194"/>
      <c r="F58" s="135" t="s">
        <v>24</v>
      </c>
      <c r="G58" s="136"/>
      <c r="H58" s="136"/>
      <c r="I58" s="136">
        <f>'01 01 Pol'!G192</f>
        <v>0</v>
      </c>
      <c r="J58" s="133" t="str">
        <f>IF(I62=0,"",I58/I62*100)</f>
        <v/>
      </c>
    </row>
    <row r="59" spans="1:10" ht="36.75" customHeight="1" x14ac:dyDescent="0.2">
      <c r="A59" s="124"/>
      <c r="B59" s="129" t="s">
        <v>71</v>
      </c>
      <c r="C59" s="193" t="s">
        <v>72</v>
      </c>
      <c r="D59" s="194"/>
      <c r="E59" s="194"/>
      <c r="F59" s="135" t="s">
        <v>24</v>
      </c>
      <c r="G59" s="136"/>
      <c r="H59" s="136"/>
      <c r="I59" s="136">
        <f>'01 01 Pol'!G220</f>
        <v>0</v>
      </c>
      <c r="J59" s="133" t="str">
        <f>IF(I62=0,"",I59/I62*100)</f>
        <v/>
      </c>
    </row>
    <row r="60" spans="1:10" ht="36.75" customHeight="1" x14ac:dyDescent="0.2">
      <c r="A60" s="124"/>
      <c r="B60" s="129" t="s">
        <v>73</v>
      </c>
      <c r="C60" s="193" t="s">
        <v>27</v>
      </c>
      <c r="D60" s="194"/>
      <c r="E60" s="194"/>
      <c r="F60" s="135" t="s">
        <v>73</v>
      </c>
      <c r="G60" s="136"/>
      <c r="H60" s="136"/>
      <c r="I60" s="136">
        <f>'01 01 Pol'!G222</f>
        <v>0</v>
      </c>
      <c r="J60" s="133" t="str">
        <f>IF(I62=0,"",I60/I62*100)</f>
        <v/>
      </c>
    </row>
    <row r="61" spans="1:10" ht="36.75" customHeight="1" x14ac:dyDescent="0.2">
      <c r="A61" s="124"/>
      <c r="B61" s="129" t="s">
        <v>74</v>
      </c>
      <c r="C61" s="193" t="s">
        <v>28</v>
      </c>
      <c r="D61" s="194"/>
      <c r="E61" s="194"/>
      <c r="F61" s="135" t="s">
        <v>74</v>
      </c>
      <c r="G61" s="136"/>
      <c r="H61" s="136"/>
      <c r="I61" s="136">
        <f>'01 01 Pol'!G234</f>
        <v>0</v>
      </c>
      <c r="J61" s="133" t="str">
        <f>IF(I62=0,"",I61/I62*100)</f>
        <v/>
      </c>
    </row>
    <row r="62" spans="1:10" ht="25.5" customHeight="1" x14ac:dyDescent="0.2">
      <c r="A62" s="125"/>
      <c r="B62" s="130" t="s">
        <v>1</v>
      </c>
      <c r="C62" s="131"/>
      <c r="D62" s="132"/>
      <c r="E62" s="132"/>
      <c r="F62" s="137"/>
      <c r="G62" s="138"/>
      <c r="H62" s="138"/>
      <c r="I62" s="138">
        <f>SUM(I50:I61)</f>
        <v>0</v>
      </c>
      <c r="J62" s="134">
        <f>SUM(J50:J61)</f>
        <v>0</v>
      </c>
    </row>
    <row r="63" spans="1:10" x14ac:dyDescent="0.2">
      <c r="F63" s="87"/>
      <c r="G63" s="87"/>
      <c r="H63" s="87"/>
      <c r="I63" s="87"/>
      <c r="J63" s="88"/>
    </row>
    <row r="64" spans="1:10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</sheetData>
  <sheetProtection password="94F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 x14ac:dyDescent="0.2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 x14ac:dyDescent="0.2">
      <c r="A4" s="50" t="s">
        <v>9</v>
      </c>
      <c r="B4" s="49"/>
      <c r="C4" s="247"/>
      <c r="D4" s="247"/>
      <c r="E4" s="247"/>
      <c r="F4" s="247"/>
      <c r="G4" s="248"/>
    </row>
    <row r="5" spans="1:7" x14ac:dyDescent="0.2">
      <c r="B5" s="4"/>
      <c r="C5" s="5"/>
      <c r="D5" s="6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tabSelected="1" workbookViewId="0">
      <pane ySplit="7" topLeftCell="A167" activePane="bottomLeft" state="frozen"/>
      <selection pane="bottomLeft" activeCell="Z186" sqref="Z186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63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75</v>
      </c>
      <c r="B1" s="255"/>
      <c r="C1" s="255"/>
      <c r="D1" s="255"/>
      <c r="E1" s="255"/>
      <c r="F1" s="255"/>
      <c r="G1" s="255"/>
      <c r="AG1" t="s">
        <v>76</v>
      </c>
    </row>
    <row r="2" spans="1:60" ht="25.15" customHeight="1" x14ac:dyDescent="0.2">
      <c r="A2" s="140" t="s">
        <v>7</v>
      </c>
      <c r="B2" s="49" t="s">
        <v>45</v>
      </c>
      <c r="C2" s="256" t="s">
        <v>46</v>
      </c>
      <c r="D2" s="257"/>
      <c r="E2" s="257"/>
      <c r="F2" s="257"/>
      <c r="G2" s="258"/>
      <c r="AG2" t="s">
        <v>77</v>
      </c>
    </row>
    <row r="3" spans="1:60" ht="25.15" customHeight="1" x14ac:dyDescent="0.2">
      <c r="A3" s="140" t="s">
        <v>8</v>
      </c>
      <c r="B3" s="49" t="s">
        <v>41</v>
      </c>
      <c r="C3" s="256" t="s">
        <v>42</v>
      </c>
      <c r="D3" s="257"/>
      <c r="E3" s="257"/>
      <c r="F3" s="257"/>
      <c r="G3" s="258"/>
      <c r="AC3" s="122" t="s">
        <v>77</v>
      </c>
      <c r="AG3" t="s">
        <v>78</v>
      </c>
    </row>
    <row r="4" spans="1:60" ht="25.15" customHeight="1" x14ac:dyDescent="0.2">
      <c r="A4" s="141" t="s">
        <v>9</v>
      </c>
      <c r="B4" s="142" t="s">
        <v>41</v>
      </c>
      <c r="C4" s="259" t="s">
        <v>42</v>
      </c>
      <c r="D4" s="260"/>
      <c r="E4" s="260"/>
      <c r="F4" s="260"/>
      <c r="G4" s="261"/>
      <c r="AG4" t="s">
        <v>79</v>
      </c>
    </row>
    <row r="5" spans="1:60" x14ac:dyDescent="0.2">
      <c r="D5" s="10"/>
    </row>
    <row r="6" spans="1:60" ht="38.25" x14ac:dyDescent="0.2">
      <c r="A6" s="144" t="s">
        <v>80</v>
      </c>
      <c r="B6" s="146" t="s">
        <v>81</v>
      </c>
      <c r="C6" s="146" t="s">
        <v>82</v>
      </c>
      <c r="D6" s="145" t="s">
        <v>83</v>
      </c>
      <c r="E6" s="144" t="s">
        <v>84</v>
      </c>
      <c r="F6" s="143" t="s">
        <v>85</v>
      </c>
      <c r="G6" s="144" t="s">
        <v>29</v>
      </c>
      <c r="H6" s="147" t="s">
        <v>30</v>
      </c>
      <c r="I6" s="147" t="s">
        <v>86</v>
      </c>
      <c r="J6" s="147" t="s">
        <v>31</v>
      </c>
      <c r="K6" s="147" t="s">
        <v>87</v>
      </c>
      <c r="L6" s="147" t="s">
        <v>88</v>
      </c>
      <c r="M6" s="147" t="s">
        <v>89</v>
      </c>
      <c r="N6" s="147" t="s">
        <v>90</v>
      </c>
      <c r="O6" s="147" t="s">
        <v>91</v>
      </c>
      <c r="P6" s="147" t="s">
        <v>92</v>
      </c>
      <c r="Q6" s="147" t="s">
        <v>93</v>
      </c>
      <c r="R6" s="147" t="s">
        <v>94</v>
      </c>
      <c r="S6" s="147" t="s">
        <v>95</v>
      </c>
      <c r="T6" s="147" t="s">
        <v>96</v>
      </c>
      <c r="U6" s="147" t="s">
        <v>97</v>
      </c>
      <c r="V6" s="147" t="s">
        <v>98</v>
      </c>
      <c r="W6" s="147" t="s">
        <v>99</v>
      </c>
      <c r="X6" s="147" t="s">
        <v>100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101</v>
      </c>
      <c r="B8" s="164" t="s">
        <v>53</v>
      </c>
      <c r="C8" s="185" t="s">
        <v>54</v>
      </c>
      <c r="D8" s="165"/>
      <c r="E8" s="166"/>
      <c r="F8" s="167"/>
      <c r="G8" s="167">
        <f>SUMIF(AG9:AG34,"&lt;&gt;NOR",G9:G34)</f>
        <v>0</v>
      </c>
      <c r="H8" s="167"/>
      <c r="I8" s="167">
        <f>SUM(I9:I34)</f>
        <v>0</v>
      </c>
      <c r="J8" s="167"/>
      <c r="K8" s="167">
        <f>SUM(K9:K34)</f>
        <v>0</v>
      </c>
      <c r="L8" s="167"/>
      <c r="M8" s="167">
        <f>SUM(M9:M34)</f>
        <v>0</v>
      </c>
      <c r="N8" s="167"/>
      <c r="O8" s="167">
        <f>SUM(O9:O34)</f>
        <v>0</v>
      </c>
      <c r="P8" s="167"/>
      <c r="Q8" s="167">
        <f>SUM(Q9:Q34)</f>
        <v>0</v>
      </c>
      <c r="R8" s="167"/>
      <c r="S8" s="167"/>
      <c r="T8" s="168"/>
      <c r="U8" s="162"/>
      <c r="V8" s="162">
        <f>SUM(V9:V34)</f>
        <v>70.25</v>
      </c>
      <c r="W8" s="162"/>
      <c r="X8" s="162"/>
      <c r="AG8" t="s">
        <v>102</v>
      </c>
    </row>
    <row r="9" spans="1:60" ht="22.5" outlineLevel="1" x14ac:dyDescent="0.2">
      <c r="A9" s="169">
        <v>1</v>
      </c>
      <c r="B9" s="170" t="s">
        <v>103</v>
      </c>
      <c r="C9" s="186" t="s">
        <v>104</v>
      </c>
      <c r="D9" s="171" t="s">
        <v>105</v>
      </c>
      <c r="E9" s="172">
        <v>64.630499999999998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106</v>
      </c>
      <c r="S9" s="174" t="s">
        <v>107</v>
      </c>
      <c r="T9" s="175" t="s">
        <v>107</v>
      </c>
      <c r="U9" s="157">
        <v>0.36799999999999999</v>
      </c>
      <c r="V9" s="157">
        <f>ROUND(E9*U9,2)</f>
        <v>23.78</v>
      </c>
      <c r="W9" s="157"/>
      <c r="X9" s="157" t="s">
        <v>108</v>
      </c>
      <c r="Y9" s="148"/>
      <c r="Z9" s="148"/>
      <c r="AA9" s="148"/>
      <c r="AB9" s="148"/>
      <c r="AC9" s="148"/>
      <c r="AD9" s="148"/>
      <c r="AE9" s="148"/>
      <c r="AF9" s="148"/>
      <c r="AG9" s="148" t="s">
        <v>109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3" t="s">
        <v>110</v>
      </c>
      <c r="D10" s="254"/>
      <c r="E10" s="254"/>
      <c r="F10" s="254"/>
      <c r="G10" s="254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7" t="s">
        <v>112</v>
      </c>
      <c r="D11" s="158"/>
      <c r="E11" s="159">
        <v>27.95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114</v>
      </c>
      <c r="D12" s="158"/>
      <c r="E12" s="159">
        <v>6.6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115</v>
      </c>
      <c r="D13" s="158"/>
      <c r="E13" s="159">
        <v>7.44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113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7" t="s">
        <v>116</v>
      </c>
      <c r="D14" s="158"/>
      <c r="E14" s="159">
        <v>13.86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117</v>
      </c>
      <c r="D15" s="158"/>
      <c r="E15" s="159">
        <v>2.1480000000000001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7" t="s">
        <v>118</v>
      </c>
      <c r="D16" s="158"/>
      <c r="E16" s="159">
        <v>6.6325000000000003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9">
        <v>2</v>
      </c>
      <c r="B17" s="170" t="s">
        <v>119</v>
      </c>
      <c r="C17" s="186" t="s">
        <v>120</v>
      </c>
      <c r="D17" s="171" t="s">
        <v>105</v>
      </c>
      <c r="E17" s="172">
        <v>32.315249999999999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74">
        <v>0</v>
      </c>
      <c r="O17" s="174">
        <f>ROUND(E17*N17,2)</f>
        <v>0</v>
      </c>
      <c r="P17" s="174">
        <v>0</v>
      </c>
      <c r="Q17" s="174">
        <f>ROUND(E17*P17,2)</f>
        <v>0</v>
      </c>
      <c r="R17" s="174" t="s">
        <v>106</v>
      </c>
      <c r="S17" s="174" t="s">
        <v>107</v>
      </c>
      <c r="T17" s="175" t="s">
        <v>107</v>
      </c>
      <c r="U17" s="157">
        <v>5.8000000000000003E-2</v>
      </c>
      <c r="V17" s="157">
        <f>ROUND(E17*U17,2)</f>
        <v>1.87</v>
      </c>
      <c r="W17" s="157"/>
      <c r="X17" s="157" t="s">
        <v>108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53" t="s">
        <v>110</v>
      </c>
      <c r="D18" s="254"/>
      <c r="E18" s="254"/>
      <c r="F18" s="254"/>
      <c r="G18" s="254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7" t="s">
        <v>121</v>
      </c>
      <c r="D19" s="158"/>
      <c r="E19" s="159">
        <v>32.315249999999999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113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9">
        <v>3</v>
      </c>
      <c r="B20" s="170" t="s">
        <v>122</v>
      </c>
      <c r="C20" s="186" t="s">
        <v>123</v>
      </c>
      <c r="D20" s="171" t="s">
        <v>105</v>
      </c>
      <c r="E20" s="172">
        <v>6.5110000000000001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 t="s">
        <v>106</v>
      </c>
      <c r="S20" s="174" t="s">
        <v>107</v>
      </c>
      <c r="T20" s="175" t="s">
        <v>107</v>
      </c>
      <c r="U20" s="157">
        <v>3.5329999999999999</v>
      </c>
      <c r="V20" s="157">
        <f>ROUND(E20*U20,2)</f>
        <v>23</v>
      </c>
      <c r="W20" s="157"/>
      <c r="X20" s="157" t="s">
        <v>108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53" t="s">
        <v>124</v>
      </c>
      <c r="D21" s="254"/>
      <c r="E21" s="254"/>
      <c r="F21" s="254"/>
      <c r="G21" s="254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7" t="s">
        <v>125</v>
      </c>
      <c r="D22" s="158"/>
      <c r="E22" s="159">
        <v>2.415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113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126</v>
      </c>
      <c r="D23" s="158"/>
      <c r="E23" s="159">
        <v>0.52800000000000002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7" t="s">
        <v>127</v>
      </c>
      <c r="D24" s="158"/>
      <c r="E24" s="159">
        <v>3.5680000000000001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9">
        <v>4</v>
      </c>
      <c r="B25" s="170" t="s">
        <v>128</v>
      </c>
      <c r="C25" s="186" t="s">
        <v>129</v>
      </c>
      <c r="D25" s="171" t="s">
        <v>105</v>
      </c>
      <c r="E25" s="172">
        <v>61.661000000000001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74">
        <v>0</v>
      </c>
      <c r="O25" s="174">
        <f>ROUND(E25*N25,2)</f>
        <v>0</v>
      </c>
      <c r="P25" s="174">
        <v>0</v>
      </c>
      <c r="Q25" s="174">
        <f>ROUND(E25*P25,2)</f>
        <v>0</v>
      </c>
      <c r="R25" s="174" t="s">
        <v>106</v>
      </c>
      <c r="S25" s="174" t="s">
        <v>107</v>
      </c>
      <c r="T25" s="175" t="s">
        <v>107</v>
      </c>
      <c r="U25" s="157">
        <v>1.0999999999999999E-2</v>
      </c>
      <c r="V25" s="157">
        <f>ROUND(E25*U25,2)</f>
        <v>0.68</v>
      </c>
      <c r="W25" s="157"/>
      <c r="X25" s="157" t="s">
        <v>108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109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53" t="s">
        <v>130</v>
      </c>
      <c r="D26" s="254"/>
      <c r="E26" s="254"/>
      <c r="F26" s="254"/>
      <c r="G26" s="254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7" t="s">
        <v>131</v>
      </c>
      <c r="D27" s="158"/>
      <c r="E27" s="159">
        <v>71.141000000000005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113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7" t="s">
        <v>132</v>
      </c>
      <c r="D28" s="158"/>
      <c r="E28" s="159">
        <v>-9.48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5</v>
      </c>
      <c r="B29" s="170" t="s">
        <v>133</v>
      </c>
      <c r="C29" s="186" t="s">
        <v>134</v>
      </c>
      <c r="D29" s="171" t="s">
        <v>135</v>
      </c>
      <c r="E29" s="172">
        <v>209.2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4" t="s">
        <v>106</v>
      </c>
      <c r="S29" s="174" t="s">
        <v>107</v>
      </c>
      <c r="T29" s="175" t="s">
        <v>107</v>
      </c>
      <c r="U29" s="157">
        <v>0.1</v>
      </c>
      <c r="V29" s="157">
        <f>ROUND(E29*U29,2)</f>
        <v>20.92</v>
      </c>
      <c r="W29" s="157"/>
      <c r="X29" s="157" t="s">
        <v>108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109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253" t="s">
        <v>136</v>
      </c>
      <c r="D30" s="254"/>
      <c r="E30" s="254"/>
      <c r="F30" s="254"/>
      <c r="G30" s="254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51" t="s">
        <v>137</v>
      </c>
      <c r="D31" s="252"/>
      <c r="E31" s="252"/>
      <c r="F31" s="252"/>
      <c r="G31" s="252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138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7" t="s">
        <v>139</v>
      </c>
      <c r="D32" s="158"/>
      <c r="E32" s="159">
        <v>209.2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9">
        <v>6</v>
      </c>
      <c r="B33" s="170" t="s">
        <v>140</v>
      </c>
      <c r="C33" s="186" t="s">
        <v>141</v>
      </c>
      <c r="D33" s="171" t="s">
        <v>142</v>
      </c>
      <c r="E33" s="172">
        <v>114.07285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0</v>
      </c>
      <c r="O33" s="174">
        <f>ROUND(E33*N33,2)</f>
        <v>0</v>
      </c>
      <c r="P33" s="174">
        <v>0</v>
      </c>
      <c r="Q33" s="174">
        <f>ROUND(E33*P33,2)</f>
        <v>0</v>
      </c>
      <c r="R33" s="174" t="s">
        <v>106</v>
      </c>
      <c r="S33" s="174" t="s">
        <v>107</v>
      </c>
      <c r="T33" s="175" t="s">
        <v>143</v>
      </c>
      <c r="U33" s="157">
        <v>0</v>
      </c>
      <c r="V33" s="157">
        <f>ROUND(E33*U33,2)</f>
        <v>0</v>
      </c>
      <c r="W33" s="157"/>
      <c r="X33" s="157" t="s">
        <v>108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109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144</v>
      </c>
      <c r="D34" s="158"/>
      <c r="E34" s="159">
        <v>114.07285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113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3" t="s">
        <v>101</v>
      </c>
      <c r="B35" s="164" t="s">
        <v>55</v>
      </c>
      <c r="C35" s="185" t="s">
        <v>56</v>
      </c>
      <c r="D35" s="165"/>
      <c r="E35" s="166"/>
      <c r="F35" s="167"/>
      <c r="G35" s="167">
        <f>SUMIF(AG36:AG62,"&lt;&gt;NOR",G36:G62)</f>
        <v>0</v>
      </c>
      <c r="H35" s="167"/>
      <c r="I35" s="167">
        <f>SUM(I36:I62)</f>
        <v>0</v>
      </c>
      <c r="J35" s="167"/>
      <c r="K35" s="167">
        <f>SUM(K36:K62)</f>
        <v>0</v>
      </c>
      <c r="L35" s="167"/>
      <c r="M35" s="167">
        <f>SUM(M36:M62)</f>
        <v>0</v>
      </c>
      <c r="N35" s="167"/>
      <c r="O35" s="167">
        <f>SUM(O36:O62)</f>
        <v>0</v>
      </c>
      <c r="P35" s="167"/>
      <c r="Q35" s="167">
        <f>SUM(Q36:Q62)</f>
        <v>0</v>
      </c>
      <c r="R35" s="167"/>
      <c r="S35" s="167"/>
      <c r="T35" s="168"/>
      <c r="U35" s="162"/>
      <c r="V35" s="162">
        <f>SUM(V36:V62)</f>
        <v>40.300000000000004</v>
      </c>
      <c r="W35" s="162"/>
      <c r="X35" s="162"/>
      <c r="AG35" t="s">
        <v>102</v>
      </c>
    </row>
    <row r="36" spans="1:60" ht="22.5" outlineLevel="1" x14ac:dyDescent="0.2">
      <c r="A36" s="169">
        <v>7</v>
      </c>
      <c r="B36" s="170" t="s">
        <v>145</v>
      </c>
      <c r="C36" s="186" t="s">
        <v>146</v>
      </c>
      <c r="D36" s="171" t="s">
        <v>105</v>
      </c>
      <c r="E36" s="172">
        <v>9.48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4">
        <f>ROUND(E36*P36,2)</f>
        <v>0</v>
      </c>
      <c r="R36" s="174" t="s">
        <v>106</v>
      </c>
      <c r="S36" s="174" t="s">
        <v>107</v>
      </c>
      <c r="T36" s="175" t="s">
        <v>107</v>
      </c>
      <c r="U36" s="157">
        <v>0.66800000000000004</v>
      </c>
      <c r="V36" s="157">
        <f>ROUND(E36*U36,2)</f>
        <v>6.33</v>
      </c>
      <c r="W36" s="157"/>
      <c r="X36" s="157" t="s">
        <v>108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109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53" t="s">
        <v>147</v>
      </c>
      <c r="D37" s="254"/>
      <c r="E37" s="254"/>
      <c r="F37" s="254"/>
      <c r="G37" s="254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7" t="s">
        <v>148</v>
      </c>
      <c r="D38" s="158"/>
      <c r="E38" s="159">
        <v>9.48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113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69">
        <v>8</v>
      </c>
      <c r="B39" s="170" t="s">
        <v>149</v>
      </c>
      <c r="C39" s="186" t="s">
        <v>150</v>
      </c>
      <c r="D39" s="171" t="s">
        <v>105</v>
      </c>
      <c r="E39" s="172">
        <v>9.48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0</v>
      </c>
      <c r="O39" s="174">
        <f>ROUND(E39*N39,2)</f>
        <v>0</v>
      </c>
      <c r="P39" s="174">
        <v>0</v>
      </c>
      <c r="Q39" s="174">
        <f>ROUND(E39*P39,2)</f>
        <v>0</v>
      </c>
      <c r="R39" s="174" t="s">
        <v>106</v>
      </c>
      <c r="S39" s="174" t="s">
        <v>107</v>
      </c>
      <c r="T39" s="175" t="s">
        <v>107</v>
      </c>
      <c r="U39" s="157">
        <v>0.59099999999999997</v>
      </c>
      <c r="V39" s="157">
        <f>ROUND(E39*U39,2)</f>
        <v>5.6</v>
      </c>
      <c r="W39" s="157"/>
      <c r="X39" s="157" t="s">
        <v>108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109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53" t="s">
        <v>147</v>
      </c>
      <c r="D40" s="254"/>
      <c r="E40" s="254"/>
      <c r="F40" s="254"/>
      <c r="G40" s="254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6">
        <v>9</v>
      </c>
      <c r="B41" s="177" t="s">
        <v>151</v>
      </c>
      <c r="C41" s="188" t="s">
        <v>152</v>
      </c>
      <c r="D41" s="178" t="s">
        <v>105</v>
      </c>
      <c r="E41" s="179">
        <v>9.48</v>
      </c>
      <c r="F41" s="180"/>
      <c r="G41" s="181">
        <f>ROUND(E41*F41,2)</f>
        <v>0</v>
      </c>
      <c r="H41" s="180"/>
      <c r="I41" s="181">
        <f>ROUND(E41*H41,2)</f>
        <v>0</v>
      </c>
      <c r="J41" s="180"/>
      <c r="K41" s="181">
        <f>ROUND(E41*J41,2)</f>
        <v>0</v>
      </c>
      <c r="L41" s="181">
        <v>21</v>
      </c>
      <c r="M41" s="181">
        <f>G41*(1+L41/100)</f>
        <v>0</v>
      </c>
      <c r="N41" s="181">
        <v>0</v>
      </c>
      <c r="O41" s="181">
        <f>ROUND(E41*N41,2)</f>
        <v>0</v>
      </c>
      <c r="P41" s="181">
        <v>0</v>
      </c>
      <c r="Q41" s="181">
        <f>ROUND(E41*P41,2)</f>
        <v>0</v>
      </c>
      <c r="R41" s="181" t="s">
        <v>106</v>
      </c>
      <c r="S41" s="181" t="s">
        <v>107</v>
      </c>
      <c r="T41" s="182" t="s">
        <v>107</v>
      </c>
      <c r="U41" s="157">
        <v>0.65200000000000002</v>
      </c>
      <c r="V41" s="157">
        <f>ROUND(E41*U41,2)</f>
        <v>6.18</v>
      </c>
      <c r="W41" s="157"/>
      <c r="X41" s="157" t="s">
        <v>108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109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9">
        <v>10</v>
      </c>
      <c r="B42" s="170" t="s">
        <v>153</v>
      </c>
      <c r="C42" s="186" t="s">
        <v>154</v>
      </c>
      <c r="D42" s="171" t="s">
        <v>135</v>
      </c>
      <c r="E42" s="172">
        <v>63.2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74">
        <v>0</v>
      </c>
      <c r="O42" s="174">
        <f>ROUND(E42*N42,2)</f>
        <v>0</v>
      </c>
      <c r="P42" s="174">
        <v>0</v>
      </c>
      <c r="Q42" s="174">
        <f>ROUND(E42*P42,2)</f>
        <v>0</v>
      </c>
      <c r="R42" s="174" t="s">
        <v>155</v>
      </c>
      <c r="S42" s="174" t="s">
        <v>107</v>
      </c>
      <c r="T42" s="175" t="s">
        <v>107</v>
      </c>
      <c r="U42" s="157">
        <v>0.06</v>
      </c>
      <c r="V42" s="157">
        <f>ROUND(E42*U42,2)</f>
        <v>3.79</v>
      </c>
      <c r="W42" s="157"/>
      <c r="X42" s="157" t="s">
        <v>108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109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253" t="s">
        <v>156</v>
      </c>
      <c r="D43" s="254"/>
      <c r="E43" s="254"/>
      <c r="F43" s="254"/>
      <c r="G43" s="254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7" t="s">
        <v>157</v>
      </c>
      <c r="D44" s="158"/>
      <c r="E44" s="159">
        <v>63.2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113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69">
        <v>11</v>
      </c>
      <c r="B45" s="170" t="s">
        <v>158</v>
      </c>
      <c r="C45" s="186" t="s">
        <v>159</v>
      </c>
      <c r="D45" s="171" t="s">
        <v>135</v>
      </c>
      <c r="E45" s="172">
        <v>63.2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0</v>
      </c>
      <c r="O45" s="174">
        <f>ROUND(E45*N45,2)</f>
        <v>0</v>
      </c>
      <c r="P45" s="174">
        <v>0</v>
      </c>
      <c r="Q45" s="174">
        <f>ROUND(E45*P45,2)</f>
        <v>0</v>
      </c>
      <c r="R45" s="174" t="s">
        <v>106</v>
      </c>
      <c r="S45" s="174" t="s">
        <v>107</v>
      </c>
      <c r="T45" s="175" t="s">
        <v>107</v>
      </c>
      <c r="U45" s="157">
        <v>0.13</v>
      </c>
      <c r="V45" s="157">
        <f>ROUND(E45*U45,2)</f>
        <v>8.2200000000000006</v>
      </c>
      <c r="W45" s="157"/>
      <c r="X45" s="157" t="s">
        <v>108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109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55"/>
      <c r="B46" s="156"/>
      <c r="C46" s="253" t="s">
        <v>160</v>
      </c>
      <c r="D46" s="254"/>
      <c r="E46" s="254"/>
      <c r="F46" s="254"/>
      <c r="G46" s="254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83" t="str">
        <f>C46</f>
        <v>s případným nutným přemístěním hromad nebo dočasných skládek na místo potřeby ze vzdálenosti do 30 m, v rovině nebo ve svahu do 1 : 5,</v>
      </c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69">
        <v>12</v>
      </c>
      <c r="B47" s="170" t="s">
        <v>161</v>
      </c>
      <c r="C47" s="186" t="s">
        <v>162</v>
      </c>
      <c r="D47" s="171" t="s">
        <v>135</v>
      </c>
      <c r="E47" s="172">
        <v>63.2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0</v>
      </c>
      <c r="O47" s="174">
        <f>ROUND(E47*N47,2)</f>
        <v>0</v>
      </c>
      <c r="P47" s="174">
        <v>0</v>
      </c>
      <c r="Q47" s="174">
        <f>ROUND(E47*P47,2)</f>
        <v>0</v>
      </c>
      <c r="R47" s="174" t="s">
        <v>155</v>
      </c>
      <c r="S47" s="174" t="s">
        <v>107</v>
      </c>
      <c r="T47" s="175" t="s">
        <v>107</v>
      </c>
      <c r="U47" s="157">
        <v>0.126</v>
      </c>
      <c r="V47" s="157">
        <f>ROUND(E47*U47,2)</f>
        <v>7.96</v>
      </c>
      <c r="W47" s="157"/>
      <c r="X47" s="157" t="s">
        <v>108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109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53" t="s">
        <v>163</v>
      </c>
      <c r="D48" s="254"/>
      <c r="E48" s="254"/>
      <c r="F48" s="254"/>
      <c r="G48" s="254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7" t="s">
        <v>164</v>
      </c>
      <c r="D49" s="158"/>
      <c r="E49" s="159">
        <v>63.2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113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6">
        <v>13</v>
      </c>
      <c r="B50" s="177" t="s">
        <v>165</v>
      </c>
      <c r="C50" s="188" t="s">
        <v>166</v>
      </c>
      <c r="D50" s="178" t="s">
        <v>135</v>
      </c>
      <c r="E50" s="179">
        <v>63.2</v>
      </c>
      <c r="F50" s="180"/>
      <c r="G50" s="181">
        <f>ROUND(E50*F50,2)</f>
        <v>0</v>
      </c>
      <c r="H50" s="180"/>
      <c r="I50" s="181">
        <f>ROUND(E50*H50,2)</f>
        <v>0</v>
      </c>
      <c r="J50" s="180"/>
      <c r="K50" s="181">
        <f>ROUND(E50*J50,2)</f>
        <v>0</v>
      </c>
      <c r="L50" s="181">
        <v>21</v>
      </c>
      <c r="M50" s="181">
        <f>G50*(1+L50/100)</f>
        <v>0</v>
      </c>
      <c r="N50" s="181">
        <v>0</v>
      </c>
      <c r="O50" s="181">
        <f>ROUND(E50*N50,2)</f>
        <v>0</v>
      </c>
      <c r="P50" s="181">
        <v>0</v>
      </c>
      <c r="Q50" s="181">
        <f>ROUND(E50*P50,2)</f>
        <v>0</v>
      </c>
      <c r="R50" s="181" t="s">
        <v>155</v>
      </c>
      <c r="S50" s="181" t="s">
        <v>107</v>
      </c>
      <c r="T50" s="182" t="s">
        <v>107</v>
      </c>
      <c r="U50" s="157">
        <v>1E-3</v>
      </c>
      <c r="V50" s="157">
        <f>ROUND(E50*U50,2)</f>
        <v>0.06</v>
      </c>
      <c r="W50" s="157"/>
      <c r="X50" s="157" t="s">
        <v>108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109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6">
        <v>14</v>
      </c>
      <c r="B51" s="177" t="s">
        <v>167</v>
      </c>
      <c r="C51" s="188" t="s">
        <v>168</v>
      </c>
      <c r="D51" s="178" t="s">
        <v>135</v>
      </c>
      <c r="E51" s="179">
        <v>63.2</v>
      </c>
      <c r="F51" s="180"/>
      <c r="G51" s="181">
        <f>ROUND(E51*F51,2)</f>
        <v>0</v>
      </c>
      <c r="H51" s="180"/>
      <c r="I51" s="181">
        <f>ROUND(E51*H51,2)</f>
        <v>0</v>
      </c>
      <c r="J51" s="180"/>
      <c r="K51" s="181">
        <f>ROUND(E51*J51,2)</f>
        <v>0</v>
      </c>
      <c r="L51" s="181">
        <v>21</v>
      </c>
      <c r="M51" s="181">
        <f>G51*(1+L51/100)</f>
        <v>0</v>
      </c>
      <c r="N51" s="181">
        <v>0</v>
      </c>
      <c r="O51" s="181">
        <f>ROUND(E51*N51,2)</f>
        <v>0</v>
      </c>
      <c r="P51" s="181">
        <v>0</v>
      </c>
      <c r="Q51" s="181">
        <f>ROUND(E51*P51,2)</f>
        <v>0</v>
      </c>
      <c r="R51" s="181" t="s">
        <v>155</v>
      </c>
      <c r="S51" s="181" t="s">
        <v>107</v>
      </c>
      <c r="T51" s="182" t="s">
        <v>107</v>
      </c>
      <c r="U51" s="157">
        <v>1E-3</v>
      </c>
      <c r="V51" s="157">
        <f>ROUND(E51*U51,2)</f>
        <v>0.06</v>
      </c>
      <c r="W51" s="157"/>
      <c r="X51" s="157" t="s">
        <v>108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109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9">
        <v>15</v>
      </c>
      <c r="B52" s="170" t="s">
        <v>169</v>
      </c>
      <c r="C52" s="186" t="s">
        <v>170</v>
      </c>
      <c r="D52" s="171" t="s">
        <v>135</v>
      </c>
      <c r="E52" s="172">
        <v>126.4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0</v>
      </c>
      <c r="O52" s="174">
        <f>ROUND(E52*N52,2)</f>
        <v>0</v>
      </c>
      <c r="P52" s="174">
        <v>0</v>
      </c>
      <c r="Q52" s="174">
        <f>ROUND(E52*P52,2)</f>
        <v>0</v>
      </c>
      <c r="R52" s="174" t="s">
        <v>155</v>
      </c>
      <c r="S52" s="174" t="s">
        <v>107</v>
      </c>
      <c r="T52" s="175" t="s">
        <v>107</v>
      </c>
      <c r="U52" s="157">
        <v>1.4999999999999999E-2</v>
      </c>
      <c r="V52" s="157">
        <f>ROUND(E52*U52,2)</f>
        <v>1.9</v>
      </c>
      <c r="W52" s="157"/>
      <c r="X52" s="157" t="s">
        <v>108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109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7" t="s">
        <v>171</v>
      </c>
      <c r="D53" s="158"/>
      <c r="E53" s="159">
        <v>126.4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113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16</v>
      </c>
      <c r="B54" s="170" t="s">
        <v>172</v>
      </c>
      <c r="C54" s="186" t="s">
        <v>173</v>
      </c>
      <c r="D54" s="171" t="s">
        <v>135</v>
      </c>
      <c r="E54" s="172">
        <v>126.4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0</v>
      </c>
      <c r="O54" s="174">
        <f>ROUND(E54*N54,2)</f>
        <v>0</v>
      </c>
      <c r="P54" s="174">
        <v>0</v>
      </c>
      <c r="Q54" s="174">
        <f>ROUND(E54*P54,2)</f>
        <v>0</v>
      </c>
      <c r="R54" s="174" t="s">
        <v>155</v>
      </c>
      <c r="S54" s="174" t="s">
        <v>107</v>
      </c>
      <c r="T54" s="175" t="s">
        <v>107</v>
      </c>
      <c r="U54" s="157">
        <v>1E-3</v>
      </c>
      <c r="V54" s="157">
        <f>ROUND(E54*U54,2)</f>
        <v>0.13</v>
      </c>
      <c r="W54" s="157"/>
      <c r="X54" s="157" t="s">
        <v>108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109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171</v>
      </c>
      <c r="D55" s="158"/>
      <c r="E55" s="159">
        <v>126.4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113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69">
        <v>17</v>
      </c>
      <c r="B56" s="170" t="s">
        <v>174</v>
      </c>
      <c r="C56" s="186" t="s">
        <v>175</v>
      </c>
      <c r="D56" s="171" t="s">
        <v>142</v>
      </c>
      <c r="E56" s="172">
        <v>3.16E-3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21</v>
      </c>
      <c r="M56" s="174">
        <f>G56*(1+L56/100)</f>
        <v>0</v>
      </c>
      <c r="N56" s="174">
        <v>0</v>
      </c>
      <c r="O56" s="174">
        <f>ROUND(E56*N56,2)</f>
        <v>0</v>
      </c>
      <c r="P56" s="174">
        <v>0</v>
      </c>
      <c r="Q56" s="174">
        <f>ROUND(E56*P56,2)</f>
        <v>0</v>
      </c>
      <c r="R56" s="174" t="s">
        <v>155</v>
      </c>
      <c r="S56" s="174" t="s">
        <v>107</v>
      </c>
      <c r="T56" s="175" t="s">
        <v>107</v>
      </c>
      <c r="U56" s="157">
        <v>21.428999999999998</v>
      </c>
      <c r="V56" s="157">
        <f>ROUND(E56*U56,2)</f>
        <v>7.0000000000000007E-2</v>
      </c>
      <c r="W56" s="157"/>
      <c r="X56" s="157" t="s">
        <v>108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109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253" t="s">
        <v>176</v>
      </c>
      <c r="D57" s="254"/>
      <c r="E57" s="254"/>
      <c r="F57" s="254"/>
      <c r="G57" s="254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177</v>
      </c>
      <c r="D58" s="158"/>
      <c r="E58" s="159">
        <v>3.16E-3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113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9">
        <v>18</v>
      </c>
      <c r="B59" s="170" t="s">
        <v>178</v>
      </c>
      <c r="C59" s="186" t="s">
        <v>179</v>
      </c>
      <c r="D59" s="171" t="s">
        <v>180</v>
      </c>
      <c r="E59" s="172">
        <v>1.8959999999999999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4">
        <v>1E-3</v>
      </c>
      <c r="O59" s="174">
        <f>ROUND(E59*N59,2)</f>
        <v>0</v>
      </c>
      <c r="P59" s="174">
        <v>0</v>
      </c>
      <c r="Q59" s="174">
        <f>ROUND(E59*P59,2)</f>
        <v>0</v>
      </c>
      <c r="R59" s="174" t="s">
        <v>181</v>
      </c>
      <c r="S59" s="174" t="s">
        <v>107</v>
      </c>
      <c r="T59" s="175" t="s">
        <v>107</v>
      </c>
      <c r="U59" s="157">
        <v>0</v>
      </c>
      <c r="V59" s="157">
        <f>ROUND(E59*U59,2)</f>
        <v>0</v>
      </c>
      <c r="W59" s="157"/>
      <c r="X59" s="157" t="s">
        <v>182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183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184</v>
      </c>
      <c r="D60" s="158"/>
      <c r="E60" s="159">
        <v>1.8959999999999999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113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6">
        <v>19</v>
      </c>
      <c r="B61" s="177" t="s">
        <v>185</v>
      </c>
      <c r="C61" s="188" t="s">
        <v>186</v>
      </c>
      <c r="D61" s="178" t="s">
        <v>187</v>
      </c>
      <c r="E61" s="179">
        <v>4</v>
      </c>
      <c r="F61" s="180"/>
      <c r="G61" s="181">
        <f>ROUND(E61*F61,2)</f>
        <v>0</v>
      </c>
      <c r="H61" s="180"/>
      <c r="I61" s="181">
        <f>ROUND(E61*H61,2)</f>
        <v>0</v>
      </c>
      <c r="J61" s="180"/>
      <c r="K61" s="181">
        <f>ROUND(E61*J61,2)</f>
        <v>0</v>
      </c>
      <c r="L61" s="181">
        <v>21</v>
      </c>
      <c r="M61" s="181">
        <f>G61*(1+L61/100)</f>
        <v>0</v>
      </c>
      <c r="N61" s="181">
        <v>1E-3</v>
      </c>
      <c r="O61" s="181">
        <f>ROUND(E61*N61,2)</f>
        <v>0</v>
      </c>
      <c r="P61" s="181">
        <v>0</v>
      </c>
      <c r="Q61" s="181">
        <f>ROUND(E61*P61,2)</f>
        <v>0</v>
      </c>
      <c r="R61" s="181" t="s">
        <v>181</v>
      </c>
      <c r="S61" s="181" t="s">
        <v>107</v>
      </c>
      <c r="T61" s="182" t="s">
        <v>107</v>
      </c>
      <c r="U61" s="157">
        <v>0</v>
      </c>
      <c r="V61" s="157">
        <f>ROUND(E61*U61,2)</f>
        <v>0</v>
      </c>
      <c r="W61" s="157"/>
      <c r="X61" s="157" t="s">
        <v>182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183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76">
        <v>20</v>
      </c>
      <c r="B62" s="177" t="s">
        <v>188</v>
      </c>
      <c r="C62" s="188" t="s">
        <v>189</v>
      </c>
      <c r="D62" s="178" t="s">
        <v>135</v>
      </c>
      <c r="E62" s="179">
        <v>100</v>
      </c>
      <c r="F62" s="180"/>
      <c r="G62" s="181">
        <f>ROUND(E62*F62,2)</f>
        <v>0</v>
      </c>
      <c r="H62" s="180"/>
      <c r="I62" s="181">
        <f>ROUND(E62*H62,2)</f>
        <v>0</v>
      </c>
      <c r="J62" s="180"/>
      <c r="K62" s="181">
        <f>ROUND(E62*J62,2)</f>
        <v>0</v>
      </c>
      <c r="L62" s="181">
        <v>21</v>
      </c>
      <c r="M62" s="181">
        <f>G62*(1+L62/100)</f>
        <v>0</v>
      </c>
      <c r="N62" s="181">
        <v>0</v>
      </c>
      <c r="O62" s="181">
        <f>ROUND(E62*N62,2)</f>
        <v>0</v>
      </c>
      <c r="P62" s="181">
        <v>0</v>
      </c>
      <c r="Q62" s="181">
        <f>ROUND(E62*P62,2)</f>
        <v>0</v>
      </c>
      <c r="R62" s="181"/>
      <c r="S62" s="181" t="s">
        <v>190</v>
      </c>
      <c r="T62" s="182" t="s">
        <v>143</v>
      </c>
      <c r="U62" s="157">
        <v>0</v>
      </c>
      <c r="V62" s="157">
        <f>ROUND(E62*U62,2)</f>
        <v>0</v>
      </c>
      <c r="W62" s="157"/>
      <c r="X62" s="157" t="s">
        <v>182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183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63" t="s">
        <v>101</v>
      </c>
      <c r="B63" s="164" t="s">
        <v>57</v>
      </c>
      <c r="C63" s="185" t="s">
        <v>58</v>
      </c>
      <c r="D63" s="165"/>
      <c r="E63" s="166"/>
      <c r="F63" s="167"/>
      <c r="G63" s="167">
        <f>SUMIF(AG64:AG83,"&lt;&gt;NOR",G64:G83)</f>
        <v>0</v>
      </c>
      <c r="H63" s="167"/>
      <c r="I63" s="167">
        <f>SUM(I64:I83)</f>
        <v>0</v>
      </c>
      <c r="J63" s="167"/>
      <c r="K63" s="167">
        <f>SUM(K64:K83)</f>
        <v>0</v>
      </c>
      <c r="L63" s="167"/>
      <c r="M63" s="167">
        <f>SUM(M64:M83)</f>
        <v>0</v>
      </c>
      <c r="N63" s="167"/>
      <c r="O63" s="167">
        <f>SUM(O64:O83)</f>
        <v>17.990000000000002</v>
      </c>
      <c r="P63" s="167"/>
      <c r="Q63" s="167">
        <f>SUM(Q64:Q83)</f>
        <v>0</v>
      </c>
      <c r="R63" s="167"/>
      <c r="S63" s="167"/>
      <c r="T63" s="168"/>
      <c r="U63" s="162"/>
      <c r="V63" s="162">
        <f>SUM(V64:V83)</f>
        <v>17.09</v>
      </c>
      <c r="W63" s="162"/>
      <c r="X63" s="162"/>
      <c r="AG63" t="s">
        <v>102</v>
      </c>
    </row>
    <row r="64" spans="1:60" outlineLevel="1" x14ac:dyDescent="0.2">
      <c r="A64" s="169">
        <v>21</v>
      </c>
      <c r="B64" s="170" t="s">
        <v>191</v>
      </c>
      <c r="C64" s="186" t="s">
        <v>192</v>
      </c>
      <c r="D64" s="171" t="s">
        <v>105</v>
      </c>
      <c r="E64" s="172">
        <v>6.2555399999999999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4">
        <v>2.5249999999999999</v>
      </c>
      <c r="O64" s="174">
        <f>ROUND(E64*N64,2)</f>
        <v>15.8</v>
      </c>
      <c r="P64" s="174">
        <v>0</v>
      </c>
      <c r="Q64" s="174">
        <f>ROUND(E64*P64,2)</f>
        <v>0</v>
      </c>
      <c r="R64" s="174" t="s">
        <v>193</v>
      </c>
      <c r="S64" s="174" t="s">
        <v>107</v>
      </c>
      <c r="T64" s="175" t="s">
        <v>107</v>
      </c>
      <c r="U64" s="157">
        <v>0.47699999999999998</v>
      </c>
      <c r="V64" s="157">
        <f>ROUND(E64*U64,2)</f>
        <v>2.98</v>
      </c>
      <c r="W64" s="157"/>
      <c r="X64" s="157" t="s">
        <v>108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109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7" t="s">
        <v>194</v>
      </c>
      <c r="D65" s="158"/>
      <c r="E65" s="159">
        <v>2.2999999999999998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113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7" t="s">
        <v>126</v>
      </c>
      <c r="D66" s="158"/>
      <c r="E66" s="159">
        <v>0.52800000000000002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113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7" t="s">
        <v>195</v>
      </c>
      <c r="D67" s="158"/>
      <c r="E67" s="159">
        <v>3.2160000000000002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113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9" t="s">
        <v>196</v>
      </c>
      <c r="D68" s="160"/>
      <c r="E68" s="161">
        <v>6.0439999999999996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113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7" t="s">
        <v>197</v>
      </c>
      <c r="D69" s="158"/>
      <c r="E69" s="159">
        <v>0.21154000000000001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9">
        <v>22</v>
      </c>
      <c r="B70" s="170" t="s">
        <v>198</v>
      </c>
      <c r="C70" s="186" t="s">
        <v>199</v>
      </c>
      <c r="D70" s="171" t="s">
        <v>135</v>
      </c>
      <c r="E70" s="172">
        <v>8.9550000000000001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74">
        <v>3.9199999999999999E-2</v>
      </c>
      <c r="O70" s="174">
        <f>ROUND(E70*N70,2)</f>
        <v>0.35</v>
      </c>
      <c r="P70" s="174">
        <v>0</v>
      </c>
      <c r="Q70" s="174">
        <f>ROUND(E70*P70,2)</f>
        <v>0</v>
      </c>
      <c r="R70" s="174" t="s">
        <v>193</v>
      </c>
      <c r="S70" s="174" t="s">
        <v>107</v>
      </c>
      <c r="T70" s="175" t="s">
        <v>107</v>
      </c>
      <c r="U70" s="157">
        <v>1.05</v>
      </c>
      <c r="V70" s="157">
        <f>ROUND(E70*U70,2)</f>
        <v>9.4</v>
      </c>
      <c r="W70" s="157"/>
      <c r="X70" s="157" t="s">
        <v>108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109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55"/>
      <c r="B71" s="156"/>
      <c r="C71" s="253" t="s">
        <v>200</v>
      </c>
      <c r="D71" s="254"/>
      <c r="E71" s="254"/>
      <c r="F71" s="254"/>
      <c r="G71" s="254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111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83" t="str">
        <f>C71</f>
        <v>bednění svislé nebo šikmé (odkloněné), půdorysně přímé nebo zalomené, stěn základových patek ve volných nebo zapažených jámách, rýhách, šachtách, včetně případných vzpěr,</v>
      </c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7" t="s">
        <v>201</v>
      </c>
      <c r="D72" s="158"/>
      <c r="E72" s="159">
        <v>2.58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113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202</v>
      </c>
      <c r="D73" s="158"/>
      <c r="E73" s="159">
        <v>0.70499999999999996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203</v>
      </c>
      <c r="D74" s="158"/>
      <c r="E74" s="159">
        <v>5.67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113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9">
        <v>23</v>
      </c>
      <c r="B75" s="170" t="s">
        <v>204</v>
      </c>
      <c r="C75" s="186" t="s">
        <v>205</v>
      </c>
      <c r="D75" s="171" t="s">
        <v>135</v>
      </c>
      <c r="E75" s="172">
        <v>8.9550000000000001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0</v>
      </c>
      <c r="O75" s="174">
        <f>ROUND(E75*N75,2)</f>
        <v>0</v>
      </c>
      <c r="P75" s="174">
        <v>0</v>
      </c>
      <c r="Q75" s="174">
        <f>ROUND(E75*P75,2)</f>
        <v>0</v>
      </c>
      <c r="R75" s="174" t="s">
        <v>193</v>
      </c>
      <c r="S75" s="174" t="s">
        <v>107</v>
      </c>
      <c r="T75" s="175" t="s">
        <v>107</v>
      </c>
      <c r="U75" s="157">
        <v>0.32</v>
      </c>
      <c r="V75" s="157">
        <f>ROUND(E75*U75,2)</f>
        <v>2.87</v>
      </c>
      <c r="W75" s="157"/>
      <c r="X75" s="157" t="s">
        <v>108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109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55"/>
      <c r="B76" s="156"/>
      <c r="C76" s="253" t="s">
        <v>200</v>
      </c>
      <c r="D76" s="254"/>
      <c r="E76" s="254"/>
      <c r="F76" s="254"/>
      <c r="G76" s="254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111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83" t="str">
        <f>C76</f>
        <v>bednění svislé nebo šikmé (odkloněné), půdorysně přímé nebo zalomené, stěn základových patek ve volných nebo zapažených jámách, rýhách, šachtách, včetně případných vzpěr,</v>
      </c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251" t="s">
        <v>206</v>
      </c>
      <c r="D77" s="252"/>
      <c r="E77" s="252"/>
      <c r="F77" s="252"/>
      <c r="G77" s="252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138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7" t="s">
        <v>207</v>
      </c>
      <c r="D78" s="158"/>
      <c r="E78" s="159">
        <v>8.9550000000000001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113</v>
      </c>
      <c r="AH78" s="148">
        <v>5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69">
        <v>24</v>
      </c>
      <c r="B79" s="170" t="s">
        <v>208</v>
      </c>
      <c r="C79" s="186" t="s">
        <v>209</v>
      </c>
      <c r="D79" s="171" t="s">
        <v>105</v>
      </c>
      <c r="E79" s="172">
        <v>1.002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1.837</v>
      </c>
      <c r="O79" s="174">
        <f>ROUND(E79*N79,2)</f>
        <v>1.84</v>
      </c>
      <c r="P79" s="174">
        <v>0</v>
      </c>
      <c r="Q79" s="174">
        <f>ROUND(E79*P79,2)</f>
        <v>0</v>
      </c>
      <c r="R79" s="174" t="s">
        <v>193</v>
      </c>
      <c r="S79" s="174" t="s">
        <v>107</v>
      </c>
      <c r="T79" s="175" t="s">
        <v>107</v>
      </c>
      <c r="U79" s="157">
        <v>1.8360000000000001</v>
      </c>
      <c r="V79" s="157">
        <f>ROUND(E79*U79,2)</f>
        <v>1.84</v>
      </c>
      <c r="W79" s="157"/>
      <c r="X79" s="157" t="s">
        <v>108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109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253" t="s">
        <v>210</v>
      </c>
      <c r="D80" s="254"/>
      <c r="E80" s="254"/>
      <c r="F80" s="254"/>
      <c r="G80" s="254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111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83" t="str">
        <f>C80</f>
        <v>pod mazaniny a dlažby, popř. na plochých střechách, vodorovný nebo ve spádu, s udusáním a urovnáním povrchu,</v>
      </c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7" t="s">
        <v>211</v>
      </c>
      <c r="D81" s="158"/>
      <c r="E81" s="159">
        <v>0.34499999999999997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113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7" t="s">
        <v>212</v>
      </c>
      <c r="D82" s="158"/>
      <c r="E82" s="159">
        <v>9.9000000000000005E-2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113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213</v>
      </c>
      <c r="D83" s="158"/>
      <c r="E83" s="159">
        <v>0.55800000000000005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113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x14ac:dyDescent="0.2">
      <c r="A84" s="163" t="s">
        <v>101</v>
      </c>
      <c r="B84" s="164" t="s">
        <v>59</v>
      </c>
      <c r="C84" s="185" t="s">
        <v>60</v>
      </c>
      <c r="D84" s="165"/>
      <c r="E84" s="166"/>
      <c r="F84" s="167"/>
      <c r="G84" s="167">
        <f>SUMIF(AG85:AG109,"&lt;&gt;NOR",G85:G109)</f>
        <v>0</v>
      </c>
      <c r="H84" s="167"/>
      <c r="I84" s="167">
        <f>SUM(I85:I109)</f>
        <v>0</v>
      </c>
      <c r="J84" s="167"/>
      <c r="K84" s="167">
        <f>SUM(K85:K109)</f>
        <v>0</v>
      </c>
      <c r="L84" s="167"/>
      <c r="M84" s="167">
        <f>SUM(M85:M109)</f>
        <v>0</v>
      </c>
      <c r="N84" s="167"/>
      <c r="O84" s="167">
        <f>SUM(O85:O109)</f>
        <v>255.05</v>
      </c>
      <c r="P84" s="167"/>
      <c r="Q84" s="167">
        <f>SUM(Q85:Q109)</f>
        <v>0</v>
      </c>
      <c r="R84" s="167"/>
      <c r="S84" s="167"/>
      <c r="T84" s="168"/>
      <c r="U84" s="162"/>
      <c r="V84" s="162">
        <f>SUM(V85:V109)</f>
        <v>278.99</v>
      </c>
      <c r="W84" s="162"/>
      <c r="X84" s="162"/>
      <c r="AG84" t="s">
        <v>102</v>
      </c>
    </row>
    <row r="85" spans="1:60" ht="22.5" outlineLevel="1" x14ac:dyDescent="0.2">
      <c r="A85" s="169">
        <v>25</v>
      </c>
      <c r="B85" s="170" t="s">
        <v>214</v>
      </c>
      <c r="C85" s="186" t="s">
        <v>215</v>
      </c>
      <c r="D85" s="171" t="s">
        <v>135</v>
      </c>
      <c r="E85" s="172">
        <v>138.19999999999999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4">
        <v>7.5600000000000001E-2</v>
      </c>
      <c r="O85" s="174">
        <f>ROUND(E85*N85,2)</f>
        <v>10.45</v>
      </c>
      <c r="P85" s="174">
        <v>0</v>
      </c>
      <c r="Q85" s="174">
        <f>ROUND(E85*P85,2)</f>
        <v>0</v>
      </c>
      <c r="R85" s="174" t="s">
        <v>216</v>
      </c>
      <c r="S85" s="174" t="s">
        <v>107</v>
      </c>
      <c r="T85" s="175" t="s">
        <v>107</v>
      </c>
      <c r="U85" s="157">
        <v>2.5000000000000001E-2</v>
      </c>
      <c r="V85" s="157">
        <f>ROUND(E85*U85,2)</f>
        <v>3.46</v>
      </c>
      <c r="W85" s="157"/>
      <c r="X85" s="157" t="s">
        <v>108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109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249" t="s">
        <v>217</v>
      </c>
      <c r="D86" s="250"/>
      <c r="E86" s="250"/>
      <c r="F86" s="250"/>
      <c r="G86" s="250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138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7" t="s">
        <v>218</v>
      </c>
      <c r="D87" s="158"/>
      <c r="E87" s="159">
        <v>26.3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7" t="s">
        <v>219</v>
      </c>
      <c r="D88" s="158"/>
      <c r="E88" s="159">
        <v>111.9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113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69">
        <v>26</v>
      </c>
      <c r="B89" s="170" t="s">
        <v>220</v>
      </c>
      <c r="C89" s="186" t="s">
        <v>221</v>
      </c>
      <c r="D89" s="171" t="s">
        <v>135</v>
      </c>
      <c r="E89" s="172">
        <v>46.2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74">
        <v>0.2772</v>
      </c>
      <c r="O89" s="174">
        <f>ROUND(E89*N89,2)</f>
        <v>12.81</v>
      </c>
      <c r="P89" s="174">
        <v>0</v>
      </c>
      <c r="Q89" s="174">
        <f>ROUND(E89*P89,2)</f>
        <v>0</v>
      </c>
      <c r="R89" s="174" t="s">
        <v>216</v>
      </c>
      <c r="S89" s="174" t="s">
        <v>107</v>
      </c>
      <c r="T89" s="175" t="s">
        <v>107</v>
      </c>
      <c r="U89" s="157">
        <v>2.3E-2</v>
      </c>
      <c r="V89" s="157">
        <f>ROUND(E89*U89,2)</f>
        <v>1.06</v>
      </c>
      <c r="W89" s="157"/>
      <c r="X89" s="157" t="s">
        <v>108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109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7" t="s">
        <v>222</v>
      </c>
      <c r="D90" s="158"/>
      <c r="E90" s="159">
        <v>46.2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113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1" x14ac:dyDescent="0.2">
      <c r="A91" s="169">
        <v>27</v>
      </c>
      <c r="B91" s="170" t="s">
        <v>223</v>
      </c>
      <c r="C91" s="186" t="s">
        <v>224</v>
      </c>
      <c r="D91" s="171" t="s">
        <v>135</v>
      </c>
      <c r="E91" s="172">
        <v>48.4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74">
        <v>0.3276</v>
      </c>
      <c r="O91" s="174">
        <f>ROUND(E91*N91,2)</f>
        <v>15.86</v>
      </c>
      <c r="P91" s="174">
        <v>0</v>
      </c>
      <c r="Q91" s="174">
        <f>ROUND(E91*P91,2)</f>
        <v>0</v>
      </c>
      <c r="R91" s="174" t="s">
        <v>216</v>
      </c>
      <c r="S91" s="174" t="s">
        <v>107</v>
      </c>
      <c r="T91" s="175" t="s">
        <v>107</v>
      </c>
      <c r="U91" s="157">
        <v>2.5999999999999999E-2</v>
      </c>
      <c r="V91" s="157">
        <f>ROUND(E91*U91,2)</f>
        <v>1.26</v>
      </c>
      <c r="W91" s="157"/>
      <c r="X91" s="157" t="s">
        <v>108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109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249" t="s">
        <v>217</v>
      </c>
      <c r="D92" s="250"/>
      <c r="E92" s="250"/>
      <c r="F92" s="250"/>
      <c r="G92" s="250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138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7" t="s">
        <v>225</v>
      </c>
      <c r="D93" s="158"/>
      <c r="E93" s="159">
        <v>48.4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113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69">
        <v>28</v>
      </c>
      <c r="B94" s="170" t="s">
        <v>226</v>
      </c>
      <c r="C94" s="186" t="s">
        <v>227</v>
      </c>
      <c r="D94" s="171" t="s">
        <v>135</v>
      </c>
      <c r="E94" s="172">
        <v>24.8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4">
        <v>0.3276</v>
      </c>
      <c r="O94" s="174">
        <f>ROUND(E94*N94,2)</f>
        <v>8.1199999999999992</v>
      </c>
      <c r="P94" s="174">
        <v>0</v>
      </c>
      <c r="Q94" s="174">
        <f>ROUND(E94*P94,2)</f>
        <v>0</v>
      </c>
      <c r="R94" s="174" t="s">
        <v>216</v>
      </c>
      <c r="S94" s="174" t="s">
        <v>107</v>
      </c>
      <c r="T94" s="175" t="s">
        <v>107</v>
      </c>
      <c r="U94" s="157">
        <v>2.5999999999999999E-2</v>
      </c>
      <c r="V94" s="157">
        <f>ROUND(E94*U94,2)</f>
        <v>0.64</v>
      </c>
      <c r="W94" s="157"/>
      <c r="X94" s="157" t="s">
        <v>108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109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7" t="s">
        <v>228</v>
      </c>
      <c r="D95" s="158"/>
      <c r="E95" s="159">
        <v>24.8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69">
        <v>29</v>
      </c>
      <c r="B96" s="170" t="s">
        <v>229</v>
      </c>
      <c r="C96" s="186" t="s">
        <v>230</v>
      </c>
      <c r="D96" s="171" t="s">
        <v>135</v>
      </c>
      <c r="E96" s="172">
        <v>26.3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0.4284</v>
      </c>
      <c r="O96" s="174">
        <f>ROUND(E96*N96,2)</f>
        <v>11.27</v>
      </c>
      <c r="P96" s="174">
        <v>0</v>
      </c>
      <c r="Q96" s="174">
        <f>ROUND(E96*P96,2)</f>
        <v>0</v>
      </c>
      <c r="R96" s="174" t="s">
        <v>216</v>
      </c>
      <c r="S96" s="174" t="s">
        <v>107</v>
      </c>
      <c r="T96" s="175" t="s">
        <v>107</v>
      </c>
      <c r="U96" s="157">
        <v>2.5999999999999999E-2</v>
      </c>
      <c r="V96" s="157">
        <f>ROUND(E96*U96,2)</f>
        <v>0.68</v>
      </c>
      <c r="W96" s="157"/>
      <c r="X96" s="157" t="s">
        <v>108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109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218</v>
      </c>
      <c r="D97" s="158"/>
      <c r="E97" s="159">
        <v>26.3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113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22.5" outlineLevel="1" x14ac:dyDescent="0.2">
      <c r="A98" s="169">
        <v>30</v>
      </c>
      <c r="B98" s="170" t="s">
        <v>231</v>
      </c>
      <c r="C98" s="186" t="s">
        <v>232</v>
      </c>
      <c r="D98" s="171" t="s">
        <v>135</v>
      </c>
      <c r="E98" s="172">
        <v>48.4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4">
        <v>0.4536</v>
      </c>
      <c r="O98" s="174">
        <f>ROUND(E98*N98,2)</f>
        <v>21.95</v>
      </c>
      <c r="P98" s="174">
        <v>0</v>
      </c>
      <c r="Q98" s="174">
        <f>ROUND(E98*P98,2)</f>
        <v>0</v>
      </c>
      <c r="R98" s="174" t="s">
        <v>216</v>
      </c>
      <c r="S98" s="174" t="s">
        <v>107</v>
      </c>
      <c r="T98" s="175" t="s">
        <v>107</v>
      </c>
      <c r="U98" s="157">
        <v>2.5999999999999999E-2</v>
      </c>
      <c r="V98" s="157">
        <f>ROUND(E98*U98,2)</f>
        <v>1.26</v>
      </c>
      <c r="W98" s="157"/>
      <c r="X98" s="157" t="s">
        <v>108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109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7" t="s">
        <v>225</v>
      </c>
      <c r="D99" s="158"/>
      <c r="E99" s="159">
        <v>48.4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113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69">
        <v>31</v>
      </c>
      <c r="B100" s="170" t="s">
        <v>233</v>
      </c>
      <c r="C100" s="186" t="s">
        <v>234</v>
      </c>
      <c r="D100" s="171" t="s">
        <v>135</v>
      </c>
      <c r="E100" s="172">
        <v>111.9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4">
        <v>0.4788</v>
      </c>
      <c r="O100" s="174">
        <f>ROUND(E100*N100,2)</f>
        <v>53.58</v>
      </c>
      <c r="P100" s="174">
        <v>0</v>
      </c>
      <c r="Q100" s="174">
        <f>ROUND(E100*P100,2)</f>
        <v>0</v>
      </c>
      <c r="R100" s="174" t="s">
        <v>216</v>
      </c>
      <c r="S100" s="174" t="s">
        <v>107</v>
      </c>
      <c r="T100" s="175" t="s">
        <v>107</v>
      </c>
      <c r="U100" s="157">
        <v>2.9000000000000001E-2</v>
      </c>
      <c r="V100" s="157">
        <f>ROUND(E100*U100,2)</f>
        <v>3.25</v>
      </c>
      <c r="W100" s="157"/>
      <c r="X100" s="157" t="s">
        <v>108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109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7" t="s">
        <v>235</v>
      </c>
      <c r="D101" s="158"/>
      <c r="E101" s="159">
        <v>111.9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113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69">
        <v>32</v>
      </c>
      <c r="B102" s="170" t="s">
        <v>236</v>
      </c>
      <c r="C102" s="186" t="s">
        <v>237</v>
      </c>
      <c r="D102" s="171" t="s">
        <v>135</v>
      </c>
      <c r="E102" s="172">
        <v>71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74">
        <v>0.25335999999999997</v>
      </c>
      <c r="O102" s="174">
        <f>ROUND(E102*N102,2)</f>
        <v>17.989999999999998</v>
      </c>
      <c r="P102" s="174">
        <v>0</v>
      </c>
      <c r="Q102" s="174">
        <f>ROUND(E102*P102,2)</f>
        <v>0</v>
      </c>
      <c r="R102" s="174" t="s">
        <v>216</v>
      </c>
      <c r="S102" s="174" t="s">
        <v>107</v>
      </c>
      <c r="T102" s="175" t="s">
        <v>107</v>
      </c>
      <c r="U102" s="157">
        <v>0.14199999999999999</v>
      </c>
      <c r="V102" s="157">
        <f>ROUND(E102*U102,2)</f>
        <v>10.08</v>
      </c>
      <c r="W102" s="157"/>
      <c r="X102" s="157" t="s">
        <v>108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109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7" t="s">
        <v>238</v>
      </c>
      <c r="D103" s="158"/>
      <c r="E103" s="159">
        <v>71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113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69">
        <v>33</v>
      </c>
      <c r="B104" s="170" t="s">
        <v>239</v>
      </c>
      <c r="C104" s="186" t="s">
        <v>240</v>
      </c>
      <c r="D104" s="171" t="s">
        <v>135</v>
      </c>
      <c r="E104" s="172">
        <v>504.5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4.1999999999999997E-3</v>
      </c>
      <c r="O104" s="174">
        <f>ROUND(E104*N104,2)</f>
        <v>2.12</v>
      </c>
      <c r="P104" s="174">
        <v>0</v>
      </c>
      <c r="Q104" s="174">
        <f>ROUND(E104*P104,2)</f>
        <v>0</v>
      </c>
      <c r="R104" s="174" t="s">
        <v>241</v>
      </c>
      <c r="S104" s="174" t="s">
        <v>107</v>
      </c>
      <c r="T104" s="175" t="s">
        <v>107</v>
      </c>
      <c r="U104" s="157">
        <v>0.04</v>
      </c>
      <c r="V104" s="157">
        <f>ROUND(E104*U104,2)</f>
        <v>20.18</v>
      </c>
      <c r="W104" s="157"/>
      <c r="X104" s="157" t="s">
        <v>108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109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253" t="s">
        <v>242</v>
      </c>
      <c r="D105" s="254"/>
      <c r="E105" s="254"/>
      <c r="F105" s="254"/>
      <c r="G105" s="254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111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243</v>
      </c>
      <c r="D106" s="158"/>
      <c r="E106" s="159">
        <v>504.5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113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ht="22.5" outlineLevel="1" x14ac:dyDescent="0.2">
      <c r="A107" s="176">
        <v>34</v>
      </c>
      <c r="B107" s="177" t="s">
        <v>244</v>
      </c>
      <c r="C107" s="188" t="s">
        <v>245</v>
      </c>
      <c r="D107" s="178" t="s">
        <v>135</v>
      </c>
      <c r="E107" s="179">
        <v>504.5</v>
      </c>
      <c r="F107" s="180"/>
      <c r="G107" s="181">
        <f>ROUND(E107*F107,2)</f>
        <v>0</v>
      </c>
      <c r="H107" s="180"/>
      <c r="I107" s="181">
        <f>ROUND(E107*H107,2)</f>
        <v>0</v>
      </c>
      <c r="J107" s="180"/>
      <c r="K107" s="181">
        <f>ROUND(E107*J107,2)</f>
        <v>0</v>
      </c>
      <c r="L107" s="181">
        <v>21</v>
      </c>
      <c r="M107" s="181">
        <f>G107*(1+L107/100)</f>
        <v>0</v>
      </c>
      <c r="N107" s="181">
        <v>0.1</v>
      </c>
      <c r="O107" s="181">
        <f>ROUND(E107*N107,2)</f>
        <v>50.45</v>
      </c>
      <c r="P107" s="181">
        <v>0</v>
      </c>
      <c r="Q107" s="181">
        <f>ROUND(E107*P107,2)</f>
        <v>0</v>
      </c>
      <c r="R107" s="181"/>
      <c r="S107" s="181" t="s">
        <v>190</v>
      </c>
      <c r="T107" s="182" t="s">
        <v>143</v>
      </c>
      <c r="U107" s="157">
        <v>0</v>
      </c>
      <c r="V107" s="157">
        <f>ROUND(E107*U107,2)</f>
        <v>0</v>
      </c>
      <c r="W107" s="157"/>
      <c r="X107" s="157" t="s">
        <v>108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109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9">
        <v>35</v>
      </c>
      <c r="B108" s="170" t="s">
        <v>246</v>
      </c>
      <c r="C108" s="186" t="s">
        <v>247</v>
      </c>
      <c r="D108" s="171" t="s">
        <v>135</v>
      </c>
      <c r="E108" s="172">
        <v>504.5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74">
        <v>0.1</v>
      </c>
      <c r="O108" s="174">
        <f>ROUND(E108*N108,2)</f>
        <v>50.45</v>
      </c>
      <c r="P108" s="174">
        <v>0</v>
      </c>
      <c r="Q108" s="174">
        <f>ROUND(E108*P108,2)</f>
        <v>0</v>
      </c>
      <c r="R108" s="174"/>
      <c r="S108" s="174" t="s">
        <v>190</v>
      </c>
      <c r="T108" s="175" t="s">
        <v>107</v>
      </c>
      <c r="U108" s="157">
        <v>0.47</v>
      </c>
      <c r="V108" s="157">
        <f>ROUND(E108*U108,2)</f>
        <v>237.12</v>
      </c>
      <c r="W108" s="157"/>
      <c r="X108" s="157" t="s">
        <v>108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109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248</v>
      </c>
      <c r="D109" s="158"/>
      <c r="E109" s="159">
        <v>504.5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113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3" t="s">
        <v>101</v>
      </c>
      <c r="B110" s="164" t="s">
        <v>61</v>
      </c>
      <c r="C110" s="185" t="s">
        <v>62</v>
      </c>
      <c r="D110" s="165"/>
      <c r="E110" s="166"/>
      <c r="F110" s="167"/>
      <c r="G110" s="167">
        <f>SUMIF(AG111:AG146,"&lt;&gt;NOR",G111:G146)</f>
        <v>0</v>
      </c>
      <c r="H110" s="167"/>
      <c r="I110" s="167">
        <f>SUM(I111:I146)</f>
        <v>0</v>
      </c>
      <c r="J110" s="167"/>
      <c r="K110" s="167">
        <f>SUM(K111:K146)</f>
        <v>0</v>
      </c>
      <c r="L110" s="167"/>
      <c r="M110" s="167">
        <f>SUM(M111:M146)</f>
        <v>0</v>
      </c>
      <c r="N110" s="167"/>
      <c r="O110" s="167">
        <f>SUM(O111:O146)</f>
        <v>0</v>
      </c>
      <c r="P110" s="167"/>
      <c r="Q110" s="167">
        <f>SUM(Q111:Q146)</f>
        <v>0</v>
      </c>
      <c r="R110" s="167"/>
      <c r="S110" s="167"/>
      <c r="T110" s="168"/>
      <c r="U110" s="162"/>
      <c r="V110" s="162">
        <f>SUM(V111:V146)</f>
        <v>0</v>
      </c>
      <c r="W110" s="162"/>
      <c r="X110" s="162"/>
      <c r="AG110" t="s">
        <v>102</v>
      </c>
    </row>
    <row r="111" spans="1:60" outlineLevel="1" x14ac:dyDescent="0.2">
      <c r="A111" s="176">
        <v>36</v>
      </c>
      <c r="B111" s="177" t="s">
        <v>249</v>
      </c>
      <c r="C111" s="188" t="s">
        <v>250</v>
      </c>
      <c r="D111" s="178" t="s">
        <v>135</v>
      </c>
      <c r="E111" s="179">
        <v>504.5</v>
      </c>
      <c r="F111" s="180"/>
      <c r="G111" s="181">
        <f>ROUND(E111*F111,2)</f>
        <v>0</v>
      </c>
      <c r="H111" s="180"/>
      <c r="I111" s="181">
        <f>ROUND(E111*H111,2)</f>
        <v>0</v>
      </c>
      <c r="J111" s="180"/>
      <c r="K111" s="181">
        <f>ROUND(E111*J111,2)</f>
        <v>0</v>
      </c>
      <c r="L111" s="181">
        <v>21</v>
      </c>
      <c r="M111" s="181">
        <f>G111*(1+L111/100)</f>
        <v>0</v>
      </c>
      <c r="N111" s="181">
        <v>0</v>
      </c>
      <c r="O111" s="181">
        <f>ROUND(E111*N111,2)</f>
        <v>0</v>
      </c>
      <c r="P111" s="181">
        <v>0</v>
      </c>
      <c r="Q111" s="181">
        <f>ROUND(E111*P111,2)</f>
        <v>0</v>
      </c>
      <c r="R111" s="181"/>
      <c r="S111" s="181" t="s">
        <v>190</v>
      </c>
      <c r="T111" s="182" t="s">
        <v>143</v>
      </c>
      <c r="U111" s="157">
        <v>0</v>
      </c>
      <c r="V111" s="157">
        <f>ROUND(E111*U111,2)</f>
        <v>0</v>
      </c>
      <c r="W111" s="157"/>
      <c r="X111" s="157" t="s">
        <v>108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109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6">
        <v>37</v>
      </c>
      <c r="B112" s="177" t="s">
        <v>251</v>
      </c>
      <c r="C112" s="188" t="s">
        <v>252</v>
      </c>
      <c r="D112" s="178" t="s">
        <v>135</v>
      </c>
      <c r="E112" s="179">
        <v>504.5</v>
      </c>
      <c r="F112" s="180"/>
      <c r="G112" s="181">
        <f>ROUND(E112*F112,2)</f>
        <v>0</v>
      </c>
      <c r="H112" s="180"/>
      <c r="I112" s="181">
        <f>ROUND(E112*H112,2)</f>
        <v>0</v>
      </c>
      <c r="J112" s="180"/>
      <c r="K112" s="181">
        <f>ROUND(E112*J112,2)</f>
        <v>0</v>
      </c>
      <c r="L112" s="181">
        <v>21</v>
      </c>
      <c r="M112" s="181">
        <f>G112*(1+L112/100)</f>
        <v>0</v>
      </c>
      <c r="N112" s="181">
        <v>0</v>
      </c>
      <c r="O112" s="181">
        <f>ROUND(E112*N112,2)</f>
        <v>0</v>
      </c>
      <c r="P112" s="181">
        <v>0</v>
      </c>
      <c r="Q112" s="181">
        <f>ROUND(E112*P112,2)</f>
        <v>0</v>
      </c>
      <c r="R112" s="181"/>
      <c r="S112" s="181" t="s">
        <v>190</v>
      </c>
      <c r="T112" s="182" t="s">
        <v>143</v>
      </c>
      <c r="U112" s="157">
        <v>0</v>
      </c>
      <c r="V112" s="157">
        <f>ROUND(E112*U112,2)</f>
        <v>0</v>
      </c>
      <c r="W112" s="157"/>
      <c r="X112" s="157" t="s">
        <v>108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109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69">
        <v>38</v>
      </c>
      <c r="B113" s="170" t="s">
        <v>253</v>
      </c>
      <c r="C113" s="186" t="s">
        <v>254</v>
      </c>
      <c r="D113" s="171" t="s">
        <v>135</v>
      </c>
      <c r="E113" s="172">
        <v>552.9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21</v>
      </c>
      <c r="M113" s="174">
        <f>G113*(1+L113/100)</f>
        <v>0</v>
      </c>
      <c r="N113" s="174">
        <v>0</v>
      </c>
      <c r="O113" s="174">
        <f>ROUND(E113*N113,2)</f>
        <v>0</v>
      </c>
      <c r="P113" s="174">
        <v>0</v>
      </c>
      <c r="Q113" s="174">
        <f>ROUND(E113*P113,2)</f>
        <v>0</v>
      </c>
      <c r="R113" s="174"/>
      <c r="S113" s="174" t="s">
        <v>190</v>
      </c>
      <c r="T113" s="175" t="s">
        <v>143</v>
      </c>
      <c r="U113" s="157">
        <v>0</v>
      </c>
      <c r="V113" s="157">
        <f>ROUND(E113*U113,2)</f>
        <v>0</v>
      </c>
      <c r="W113" s="157"/>
      <c r="X113" s="157" t="s">
        <v>108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109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7" t="s">
        <v>255</v>
      </c>
      <c r="D114" s="158"/>
      <c r="E114" s="159">
        <v>552.9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113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69">
        <v>39</v>
      </c>
      <c r="B115" s="170" t="s">
        <v>256</v>
      </c>
      <c r="C115" s="186" t="s">
        <v>257</v>
      </c>
      <c r="D115" s="171" t="s">
        <v>135</v>
      </c>
      <c r="E115" s="172">
        <v>160.30000000000001</v>
      </c>
      <c r="F115" s="173"/>
      <c r="G115" s="174">
        <f>ROUND(E115*F115,2)</f>
        <v>0</v>
      </c>
      <c r="H115" s="173"/>
      <c r="I115" s="174">
        <f>ROUND(E115*H115,2)</f>
        <v>0</v>
      </c>
      <c r="J115" s="173"/>
      <c r="K115" s="174">
        <f>ROUND(E115*J115,2)</f>
        <v>0</v>
      </c>
      <c r="L115" s="174">
        <v>21</v>
      </c>
      <c r="M115" s="174">
        <f>G115*(1+L115/100)</f>
        <v>0</v>
      </c>
      <c r="N115" s="174">
        <v>0</v>
      </c>
      <c r="O115" s="174">
        <f>ROUND(E115*N115,2)</f>
        <v>0</v>
      </c>
      <c r="P115" s="174">
        <v>0</v>
      </c>
      <c r="Q115" s="174">
        <f>ROUND(E115*P115,2)</f>
        <v>0</v>
      </c>
      <c r="R115" s="174"/>
      <c r="S115" s="174" t="s">
        <v>190</v>
      </c>
      <c r="T115" s="175" t="s">
        <v>143</v>
      </c>
      <c r="U115" s="157">
        <v>0</v>
      </c>
      <c r="V115" s="157">
        <f>ROUND(E115*U115,2)</f>
        <v>0</v>
      </c>
      <c r="W115" s="157"/>
      <c r="X115" s="157" t="s">
        <v>108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109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7" t="s">
        <v>225</v>
      </c>
      <c r="D116" s="158"/>
      <c r="E116" s="159">
        <v>48.4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113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7" t="s">
        <v>235</v>
      </c>
      <c r="D117" s="158"/>
      <c r="E117" s="159">
        <v>111.9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113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69">
        <v>40</v>
      </c>
      <c r="B118" s="170" t="s">
        <v>258</v>
      </c>
      <c r="C118" s="186" t="s">
        <v>259</v>
      </c>
      <c r="D118" s="171" t="s">
        <v>135</v>
      </c>
      <c r="E118" s="172">
        <v>209.2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74">
        <v>0</v>
      </c>
      <c r="O118" s="174">
        <f>ROUND(E118*N118,2)</f>
        <v>0</v>
      </c>
      <c r="P118" s="174">
        <v>0</v>
      </c>
      <c r="Q118" s="174">
        <f>ROUND(E118*P118,2)</f>
        <v>0</v>
      </c>
      <c r="R118" s="174"/>
      <c r="S118" s="174" t="s">
        <v>190</v>
      </c>
      <c r="T118" s="175" t="s">
        <v>143</v>
      </c>
      <c r="U118" s="157">
        <v>0</v>
      </c>
      <c r="V118" s="157">
        <f>ROUND(E118*U118,2)</f>
        <v>0</v>
      </c>
      <c r="W118" s="157"/>
      <c r="X118" s="157" t="s">
        <v>108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109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260</v>
      </c>
      <c r="D119" s="158"/>
      <c r="E119" s="159">
        <v>209.2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113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69">
        <v>41</v>
      </c>
      <c r="B120" s="170" t="s">
        <v>261</v>
      </c>
      <c r="C120" s="186" t="s">
        <v>262</v>
      </c>
      <c r="D120" s="171" t="s">
        <v>135</v>
      </c>
      <c r="E120" s="172">
        <v>26.3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4">
        <v>0</v>
      </c>
      <c r="O120" s="174">
        <f>ROUND(E120*N120,2)</f>
        <v>0</v>
      </c>
      <c r="P120" s="174">
        <v>0</v>
      </c>
      <c r="Q120" s="174">
        <f>ROUND(E120*P120,2)</f>
        <v>0</v>
      </c>
      <c r="R120" s="174"/>
      <c r="S120" s="174" t="s">
        <v>190</v>
      </c>
      <c r="T120" s="175" t="s">
        <v>143</v>
      </c>
      <c r="U120" s="157">
        <v>0</v>
      </c>
      <c r="V120" s="157">
        <f>ROUND(E120*U120,2)</f>
        <v>0</v>
      </c>
      <c r="W120" s="157"/>
      <c r="X120" s="157" t="s">
        <v>108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109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7" t="s">
        <v>218</v>
      </c>
      <c r="D121" s="158"/>
      <c r="E121" s="159">
        <v>26.3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113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69">
        <v>42</v>
      </c>
      <c r="B122" s="170" t="s">
        <v>263</v>
      </c>
      <c r="C122" s="186" t="s">
        <v>264</v>
      </c>
      <c r="D122" s="171" t="s">
        <v>135</v>
      </c>
      <c r="E122" s="172">
        <v>24.8</v>
      </c>
      <c r="F122" s="173"/>
      <c r="G122" s="174">
        <f>ROUND(E122*F122,2)</f>
        <v>0</v>
      </c>
      <c r="H122" s="173"/>
      <c r="I122" s="174">
        <f>ROUND(E122*H122,2)</f>
        <v>0</v>
      </c>
      <c r="J122" s="173"/>
      <c r="K122" s="174">
        <f>ROUND(E122*J122,2)</f>
        <v>0</v>
      </c>
      <c r="L122" s="174">
        <v>21</v>
      </c>
      <c r="M122" s="174">
        <f>G122*(1+L122/100)</f>
        <v>0</v>
      </c>
      <c r="N122" s="174">
        <v>0</v>
      </c>
      <c r="O122" s="174">
        <f>ROUND(E122*N122,2)</f>
        <v>0</v>
      </c>
      <c r="P122" s="174">
        <v>0</v>
      </c>
      <c r="Q122" s="174">
        <f>ROUND(E122*P122,2)</f>
        <v>0</v>
      </c>
      <c r="R122" s="174"/>
      <c r="S122" s="174" t="s">
        <v>190</v>
      </c>
      <c r="T122" s="175" t="s">
        <v>143</v>
      </c>
      <c r="U122" s="157">
        <v>0</v>
      </c>
      <c r="V122" s="157">
        <f>ROUND(E122*U122,2)</f>
        <v>0</v>
      </c>
      <c r="W122" s="157"/>
      <c r="X122" s="157" t="s">
        <v>108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109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7" t="s">
        <v>228</v>
      </c>
      <c r="D123" s="158"/>
      <c r="E123" s="159">
        <v>24.8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113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69">
        <v>43</v>
      </c>
      <c r="B124" s="170" t="s">
        <v>265</v>
      </c>
      <c r="C124" s="186" t="s">
        <v>266</v>
      </c>
      <c r="D124" s="171" t="s">
        <v>135</v>
      </c>
      <c r="E124" s="172">
        <v>46.2</v>
      </c>
      <c r="F124" s="173"/>
      <c r="G124" s="174">
        <f>ROUND(E124*F124,2)</f>
        <v>0</v>
      </c>
      <c r="H124" s="173"/>
      <c r="I124" s="174">
        <f>ROUND(E124*H124,2)</f>
        <v>0</v>
      </c>
      <c r="J124" s="173"/>
      <c r="K124" s="174">
        <f>ROUND(E124*J124,2)</f>
        <v>0</v>
      </c>
      <c r="L124" s="174">
        <v>21</v>
      </c>
      <c r="M124" s="174">
        <f>G124*(1+L124/100)</f>
        <v>0</v>
      </c>
      <c r="N124" s="174">
        <v>0</v>
      </c>
      <c r="O124" s="174">
        <f>ROUND(E124*N124,2)</f>
        <v>0</v>
      </c>
      <c r="P124" s="174">
        <v>0</v>
      </c>
      <c r="Q124" s="174">
        <f>ROUND(E124*P124,2)</f>
        <v>0</v>
      </c>
      <c r="R124" s="174"/>
      <c r="S124" s="174" t="s">
        <v>190</v>
      </c>
      <c r="T124" s="175" t="s">
        <v>143</v>
      </c>
      <c r="U124" s="157">
        <v>0</v>
      </c>
      <c r="V124" s="157">
        <f>ROUND(E124*U124,2)</f>
        <v>0</v>
      </c>
      <c r="W124" s="157"/>
      <c r="X124" s="157" t="s">
        <v>108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109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7" t="s">
        <v>222</v>
      </c>
      <c r="D125" s="158"/>
      <c r="E125" s="159">
        <v>46.2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113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69">
        <v>44</v>
      </c>
      <c r="B126" s="170" t="s">
        <v>267</v>
      </c>
      <c r="C126" s="186" t="s">
        <v>268</v>
      </c>
      <c r="D126" s="171" t="s">
        <v>269</v>
      </c>
      <c r="E126" s="172">
        <v>1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21</v>
      </c>
      <c r="M126" s="174">
        <f>G126*(1+L126/100)</f>
        <v>0</v>
      </c>
      <c r="N126" s="174">
        <v>0</v>
      </c>
      <c r="O126" s="174">
        <f>ROUND(E126*N126,2)</f>
        <v>0</v>
      </c>
      <c r="P126" s="174">
        <v>0</v>
      </c>
      <c r="Q126" s="174">
        <f>ROUND(E126*P126,2)</f>
        <v>0</v>
      </c>
      <c r="R126" s="174"/>
      <c r="S126" s="174" t="s">
        <v>190</v>
      </c>
      <c r="T126" s="175" t="s">
        <v>143</v>
      </c>
      <c r="U126" s="157">
        <v>0</v>
      </c>
      <c r="V126" s="157">
        <f>ROUND(E126*U126,2)</f>
        <v>0</v>
      </c>
      <c r="W126" s="157"/>
      <c r="X126" s="157" t="s">
        <v>108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109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249" t="s">
        <v>270</v>
      </c>
      <c r="D127" s="250"/>
      <c r="E127" s="250"/>
      <c r="F127" s="250"/>
      <c r="G127" s="250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138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51" t="s">
        <v>271</v>
      </c>
      <c r="D128" s="252"/>
      <c r="E128" s="252"/>
      <c r="F128" s="252"/>
      <c r="G128" s="252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138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251" t="s">
        <v>272</v>
      </c>
      <c r="D129" s="252"/>
      <c r="E129" s="252"/>
      <c r="F129" s="252"/>
      <c r="G129" s="252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138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251" t="s">
        <v>273</v>
      </c>
      <c r="D130" s="252"/>
      <c r="E130" s="252"/>
      <c r="F130" s="252"/>
      <c r="G130" s="252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138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251" t="s">
        <v>274</v>
      </c>
      <c r="D131" s="252"/>
      <c r="E131" s="252"/>
      <c r="F131" s="252"/>
      <c r="G131" s="252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138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51" t="s">
        <v>275</v>
      </c>
      <c r="D132" s="252"/>
      <c r="E132" s="252"/>
      <c r="F132" s="252"/>
      <c r="G132" s="252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138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251" t="s">
        <v>276</v>
      </c>
      <c r="D133" s="252"/>
      <c r="E133" s="252"/>
      <c r="F133" s="252"/>
      <c r="G133" s="252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138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251" t="s">
        <v>277</v>
      </c>
      <c r="D134" s="252"/>
      <c r="E134" s="252"/>
      <c r="F134" s="252"/>
      <c r="G134" s="252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138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251" t="s">
        <v>278</v>
      </c>
      <c r="D135" s="252"/>
      <c r="E135" s="252"/>
      <c r="F135" s="252"/>
      <c r="G135" s="252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138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251" t="s">
        <v>279</v>
      </c>
      <c r="D136" s="252"/>
      <c r="E136" s="252"/>
      <c r="F136" s="252"/>
      <c r="G136" s="252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138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251" t="s">
        <v>280</v>
      </c>
      <c r="D137" s="252"/>
      <c r="E137" s="252"/>
      <c r="F137" s="252"/>
      <c r="G137" s="252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138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69">
        <v>45</v>
      </c>
      <c r="B138" s="170" t="s">
        <v>281</v>
      </c>
      <c r="C138" s="186" t="s">
        <v>282</v>
      </c>
      <c r="D138" s="171" t="s">
        <v>283</v>
      </c>
      <c r="E138" s="172">
        <v>1</v>
      </c>
      <c r="F138" s="173"/>
      <c r="G138" s="174">
        <f>ROUND(E138*F138,2)</f>
        <v>0</v>
      </c>
      <c r="H138" s="173"/>
      <c r="I138" s="174">
        <f>ROUND(E138*H138,2)</f>
        <v>0</v>
      </c>
      <c r="J138" s="173"/>
      <c r="K138" s="174">
        <f>ROUND(E138*J138,2)</f>
        <v>0</v>
      </c>
      <c r="L138" s="174">
        <v>21</v>
      </c>
      <c r="M138" s="174">
        <f>G138*(1+L138/100)</f>
        <v>0</v>
      </c>
      <c r="N138" s="174">
        <v>0</v>
      </c>
      <c r="O138" s="174">
        <f>ROUND(E138*N138,2)</f>
        <v>0</v>
      </c>
      <c r="P138" s="174">
        <v>0</v>
      </c>
      <c r="Q138" s="174">
        <f>ROUND(E138*P138,2)</f>
        <v>0</v>
      </c>
      <c r="R138" s="174"/>
      <c r="S138" s="174" t="s">
        <v>190</v>
      </c>
      <c r="T138" s="175" t="s">
        <v>143</v>
      </c>
      <c r="U138" s="157">
        <v>0</v>
      </c>
      <c r="V138" s="157">
        <f>ROUND(E138*U138,2)</f>
        <v>0</v>
      </c>
      <c r="W138" s="157"/>
      <c r="X138" s="157" t="s">
        <v>108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109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249" t="s">
        <v>284</v>
      </c>
      <c r="D139" s="250"/>
      <c r="E139" s="250"/>
      <c r="F139" s="250"/>
      <c r="G139" s="250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138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251" t="s">
        <v>285</v>
      </c>
      <c r="D140" s="252"/>
      <c r="E140" s="252"/>
      <c r="F140" s="252"/>
      <c r="G140" s="252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138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251" t="s">
        <v>286</v>
      </c>
      <c r="D141" s="252"/>
      <c r="E141" s="252"/>
      <c r="F141" s="252"/>
      <c r="G141" s="252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138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251" t="s">
        <v>287</v>
      </c>
      <c r="D142" s="252"/>
      <c r="E142" s="252"/>
      <c r="F142" s="252"/>
      <c r="G142" s="252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138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251" t="s">
        <v>288</v>
      </c>
      <c r="D143" s="252"/>
      <c r="E143" s="252"/>
      <c r="F143" s="252"/>
      <c r="G143" s="252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138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251" t="s">
        <v>289</v>
      </c>
      <c r="D144" s="252"/>
      <c r="E144" s="252"/>
      <c r="F144" s="252"/>
      <c r="G144" s="252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138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251" t="s">
        <v>290</v>
      </c>
      <c r="D145" s="252"/>
      <c r="E145" s="252"/>
      <c r="F145" s="252"/>
      <c r="G145" s="252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138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251" t="s">
        <v>291</v>
      </c>
      <c r="D146" s="252"/>
      <c r="E146" s="252"/>
      <c r="F146" s="252"/>
      <c r="G146" s="252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138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x14ac:dyDescent="0.2">
      <c r="A147" s="163" t="s">
        <v>101</v>
      </c>
      <c r="B147" s="164" t="s">
        <v>63</v>
      </c>
      <c r="C147" s="185" t="s">
        <v>64</v>
      </c>
      <c r="D147" s="165"/>
      <c r="E147" s="166"/>
      <c r="F147" s="167"/>
      <c r="G147" s="167">
        <f>SUMIF(AG148:AG159,"&lt;&gt;NOR",G148:G159)</f>
        <v>0</v>
      </c>
      <c r="H147" s="167"/>
      <c r="I147" s="167">
        <f>SUM(I148:I159)</f>
        <v>0</v>
      </c>
      <c r="J147" s="167"/>
      <c r="K147" s="167">
        <f>SUM(K148:K159)</f>
        <v>0</v>
      </c>
      <c r="L147" s="167"/>
      <c r="M147" s="167">
        <f>SUM(M148:M159)</f>
        <v>0</v>
      </c>
      <c r="N147" s="167"/>
      <c r="O147" s="167">
        <f>SUM(O148:O159)</f>
        <v>15.96</v>
      </c>
      <c r="P147" s="167"/>
      <c r="Q147" s="167">
        <f>SUM(Q148:Q159)</f>
        <v>0</v>
      </c>
      <c r="R147" s="167"/>
      <c r="S147" s="167"/>
      <c r="T147" s="168"/>
      <c r="U147" s="162"/>
      <c r="V147" s="162">
        <f>SUM(V148:V159)</f>
        <v>14.48</v>
      </c>
      <c r="W147" s="162"/>
      <c r="X147" s="162"/>
      <c r="AG147" t="s">
        <v>102</v>
      </c>
    </row>
    <row r="148" spans="1:60" ht="22.5" outlineLevel="1" x14ac:dyDescent="0.2">
      <c r="A148" s="169">
        <v>46</v>
      </c>
      <c r="B148" s="170" t="s">
        <v>292</v>
      </c>
      <c r="C148" s="186" t="s">
        <v>293</v>
      </c>
      <c r="D148" s="171" t="s">
        <v>294</v>
      </c>
      <c r="E148" s="172">
        <v>103.4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74">
        <v>0.10249999999999999</v>
      </c>
      <c r="O148" s="174">
        <f>ROUND(E148*N148,2)</f>
        <v>10.6</v>
      </c>
      <c r="P148" s="174">
        <v>0</v>
      </c>
      <c r="Q148" s="174">
        <f>ROUND(E148*P148,2)</f>
        <v>0</v>
      </c>
      <c r="R148" s="174" t="s">
        <v>216</v>
      </c>
      <c r="S148" s="174" t="s">
        <v>107</v>
      </c>
      <c r="T148" s="175" t="s">
        <v>107</v>
      </c>
      <c r="U148" s="157">
        <v>0.14000000000000001</v>
      </c>
      <c r="V148" s="157">
        <f>ROUND(E148*U148,2)</f>
        <v>14.48</v>
      </c>
      <c r="W148" s="157"/>
      <c r="X148" s="157" t="s">
        <v>108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109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253" t="s">
        <v>295</v>
      </c>
      <c r="D149" s="254"/>
      <c r="E149" s="254"/>
      <c r="F149" s="254"/>
      <c r="G149" s="254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111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7" t="s">
        <v>296</v>
      </c>
      <c r="D150" s="158"/>
      <c r="E150" s="159">
        <v>103.4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113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9">
        <v>47</v>
      </c>
      <c r="B151" s="170" t="s">
        <v>297</v>
      </c>
      <c r="C151" s="186" t="s">
        <v>298</v>
      </c>
      <c r="D151" s="171" t="s">
        <v>299</v>
      </c>
      <c r="E151" s="172">
        <v>13.7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74">
        <v>0.15</v>
      </c>
      <c r="O151" s="174">
        <f>ROUND(E151*N151,2)</f>
        <v>2.06</v>
      </c>
      <c r="P151" s="174">
        <v>0</v>
      </c>
      <c r="Q151" s="174">
        <f>ROUND(E151*P151,2)</f>
        <v>0</v>
      </c>
      <c r="R151" s="174"/>
      <c r="S151" s="174" t="s">
        <v>190</v>
      </c>
      <c r="T151" s="175" t="s">
        <v>143</v>
      </c>
      <c r="U151" s="157">
        <v>0</v>
      </c>
      <c r="V151" s="157">
        <f>ROUND(E151*U151,2)</f>
        <v>0</v>
      </c>
      <c r="W151" s="157"/>
      <c r="X151" s="157" t="s">
        <v>108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109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7" t="s">
        <v>300</v>
      </c>
      <c r="D152" s="158"/>
      <c r="E152" s="159">
        <v>13.7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113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69">
        <v>48</v>
      </c>
      <c r="B153" s="170" t="s">
        <v>301</v>
      </c>
      <c r="C153" s="186" t="s">
        <v>302</v>
      </c>
      <c r="D153" s="171" t="s">
        <v>135</v>
      </c>
      <c r="E153" s="172">
        <v>4.9000000000000004</v>
      </c>
      <c r="F153" s="173"/>
      <c r="G153" s="174">
        <f>ROUND(E153*F153,2)</f>
        <v>0</v>
      </c>
      <c r="H153" s="173"/>
      <c r="I153" s="174">
        <f>ROUND(E153*H153,2)</f>
        <v>0</v>
      </c>
      <c r="J153" s="173"/>
      <c r="K153" s="174">
        <f>ROUND(E153*J153,2)</f>
        <v>0</v>
      </c>
      <c r="L153" s="174">
        <v>21</v>
      </c>
      <c r="M153" s="174">
        <f>G153*(1+L153/100)</f>
        <v>0</v>
      </c>
      <c r="N153" s="174">
        <v>0.2</v>
      </c>
      <c r="O153" s="174">
        <f>ROUND(E153*N153,2)</f>
        <v>0.98</v>
      </c>
      <c r="P153" s="174">
        <v>0</v>
      </c>
      <c r="Q153" s="174">
        <f>ROUND(E153*P153,2)</f>
        <v>0</v>
      </c>
      <c r="R153" s="174"/>
      <c r="S153" s="174" t="s">
        <v>190</v>
      </c>
      <c r="T153" s="175" t="s">
        <v>143</v>
      </c>
      <c r="U153" s="157">
        <v>0</v>
      </c>
      <c r="V153" s="157">
        <f>ROUND(E153*U153,2)</f>
        <v>0</v>
      </c>
      <c r="W153" s="157"/>
      <c r="X153" s="157" t="s">
        <v>108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109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7" t="s">
        <v>303</v>
      </c>
      <c r="D154" s="158"/>
      <c r="E154" s="159">
        <v>4.9000000000000004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113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76">
        <v>49</v>
      </c>
      <c r="B155" s="177" t="s">
        <v>304</v>
      </c>
      <c r="C155" s="188" t="s">
        <v>305</v>
      </c>
      <c r="D155" s="178" t="s">
        <v>283</v>
      </c>
      <c r="E155" s="179">
        <v>1</v>
      </c>
      <c r="F155" s="180"/>
      <c r="G155" s="181">
        <f>ROUND(E155*F155,2)</f>
        <v>0</v>
      </c>
      <c r="H155" s="180"/>
      <c r="I155" s="181">
        <f>ROUND(E155*H155,2)</f>
        <v>0</v>
      </c>
      <c r="J155" s="180"/>
      <c r="K155" s="181">
        <f>ROUND(E155*J155,2)</f>
        <v>0</v>
      </c>
      <c r="L155" s="181">
        <v>21</v>
      </c>
      <c r="M155" s="181">
        <f>G155*(1+L155/100)</f>
        <v>0</v>
      </c>
      <c r="N155" s="181">
        <v>0</v>
      </c>
      <c r="O155" s="181">
        <f>ROUND(E155*N155,2)</f>
        <v>0</v>
      </c>
      <c r="P155" s="181">
        <v>0</v>
      </c>
      <c r="Q155" s="181">
        <f>ROUND(E155*P155,2)</f>
        <v>0</v>
      </c>
      <c r="R155" s="181"/>
      <c r="S155" s="181" t="s">
        <v>190</v>
      </c>
      <c r="T155" s="182" t="s">
        <v>143</v>
      </c>
      <c r="U155" s="157">
        <v>0</v>
      </c>
      <c r="V155" s="157">
        <f>ROUND(E155*U155,2)</f>
        <v>0</v>
      </c>
      <c r="W155" s="157"/>
      <c r="X155" s="157" t="s">
        <v>108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109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6">
        <v>50</v>
      </c>
      <c r="B156" s="177" t="s">
        <v>306</v>
      </c>
      <c r="C156" s="188" t="s">
        <v>307</v>
      </c>
      <c r="D156" s="178" t="s">
        <v>283</v>
      </c>
      <c r="E156" s="179">
        <v>1</v>
      </c>
      <c r="F156" s="180"/>
      <c r="G156" s="181">
        <f>ROUND(E156*F156,2)</f>
        <v>0</v>
      </c>
      <c r="H156" s="180"/>
      <c r="I156" s="181">
        <f>ROUND(E156*H156,2)</f>
        <v>0</v>
      </c>
      <c r="J156" s="180"/>
      <c r="K156" s="181">
        <f>ROUND(E156*J156,2)</f>
        <v>0</v>
      </c>
      <c r="L156" s="181">
        <v>21</v>
      </c>
      <c r="M156" s="181">
        <f>G156*(1+L156/100)</f>
        <v>0</v>
      </c>
      <c r="N156" s="181">
        <v>0</v>
      </c>
      <c r="O156" s="181">
        <f>ROUND(E156*N156,2)</f>
        <v>0</v>
      </c>
      <c r="P156" s="181">
        <v>0</v>
      </c>
      <c r="Q156" s="181">
        <f>ROUND(E156*P156,2)</f>
        <v>0</v>
      </c>
      <c r="R156" s="181"/>
      <c r="S156" s="181" t="s">
        <v>190</v>
      </c>
      <c r="T156" s="182" t="s">
        <v>143</v>
      </c>
      <c r="U156" s="157">
        <v>0</v>
      </c>
      <c r="V156" s="157">
        <f>ROUND(E156*U156,2)</f>
        <v>0</v>
      </c>
      <c r="W156" s="157"/>
      <c r="X156" s="157" t="s">
        <v>108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109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76">
        <v>51</v>
      </c>
      <c r="B157" s="177" t="s">
        <v>308</v>
      </c>
      <c r="C157" s="188" t="s">
        <v>309</v>
      </c>
      <c r="D157" s="178" t="s">
        <v>294</v>
      </c>
      <c r="E157" s="179">
        <v>2</v>
      </c>
      <c r="F157" s="180"/>
      <c r="G157" s="181">
        <f>ROUND(E157*F157,2)</f>
        <v>0</v>
      </c>
      <c r="H157" s="180"/>
      <c r="I157" s="181">
        <f>ROUND(E157*H157,2)</f>
        <v>0</v>
      </c>
      <c r="J157" s="180"/>
      <c r="K157" s="181">
        <f>ROUND(E157*J157,2)</f>
        <v>0</v>
      </c>
      <c r="L157" s="181">
        <v>21</v>
      </c>
      <c r="M157" s="181">
        <f>G157*(1+L157/100)</f>
        <v>0</v>
      </c>
      <c r="N157" s="181">
        <v>0</v>
      </c>
      <c r="O157" s="181">
        <f>ROUND(E157*N157,2)</f>
        <v>0</v>
      </c>
      <c r="P157" s="181">
        <v>0</v>
      </c>
      <c r="Q157" s="181">
        <f>ROUND(E157*P157,2)</f>
        <v>0</v>
      </c>
      <c r="R157" s="181"/>
      <c r="S157" s="181" t="s">
        <v>190</v>
      </c>
      <c r="T157" s="182" t="s">
        <v>143</v>
      </c>
      <c r="U157" s="157">
        <v>0</v>
      </c>
      <c r="V157" s="157">
        <f>ROUND(E157*U157,2)</f>
        <v>0</v>
      </c>
      <c r="W157" s="157"/>
      <c r="X157" s="157" t="s">
        <v>108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109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69">
        <v>52</v>
      </c>
      <c r="B158" s="170" t="s">
        <v>310</v>
      </c>
      <c r="C158" s="186" t="s">
        <v>311</v>
      </c>
      <c r="D158" s="171" t="s">
        <v>312</v>
      </c>
      <c r="E158" s="172">
        <v>105.468</v>
      </c>
      <c r="F158" s="173"/>
      <c r="G158" s="174">
        <f>ROUND(E158*F158,2)</f>
        <v>0</v>
      </c>
      <c r="H158" s="173"/>
      <c r="I158" s="174">
        <f>ROUND(E158*H158,2)</f>
        <v>0</v>
      </c>
      <c r="J158" s="173"/>
      <c r="K158" s="174">
        <f>ROUND(E158*J158,2)</f>
        <v>0</v>
      </c>
      <c r="L158" s="174">
        <v>21</v>
      </c>
      <c r="M158" s="174">
        <f>G158*(1+L158/100)</f>
        <v>0</v>
      </c>
      <c r="N158" s="174">
        <v>2.1999999999999999E-2</v>
      </c>
      <c r="O158" s="174">
        <f>ROUND(E158*N158,2)</f>
        <v>2.3199999999999998</v>
      </c>
      <c r="P158" s="174">
        <v>0</v>
      </c>
      <c r="Q158" s="174">
        <f>ROUND(E158*P158,2)</f>
        <v>0</v>
      </c>
      <c r="R158" s="174" t="s">
        <v>181</v>
      </c>
      <c r="S158" s="174" t="s">
        <v>107</v>
      </c>
      <c r="T158" s="175" t="s">
        <v>107</v>
      </c>
      <c r="U158" s="157">
        <v>0</v>
      </c>
      <c r="V158" s="157">
        <f>ROUND(E158*U158,2)</f>
        <v>0</v>
      </c>
      <c r="W158" s="157"/>
      <c r="X158" s="157" t="s">
        <v>182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183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313</v>
      </c>
      <c r="D159" s="158"/>
      <c r="E159" s="159">
        <v>105.468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113</v>
      </c>
      <c r="AH159" s="148">
        <v>5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x14ac:dyDescent="0.2">
      <c r="A160" s="163" t="s">
        <v>101</v>
      </c>
      <c r="B160" s="164" t="s">
        <v>65</v>
      </c>
      <c r="C160" s="185" t="s">
        <v>66</v>
      </c>
      <c r="D160" s="165"/>
      <c r="E160" s="166"/>
      <c r="F160" s="167"/>
      <c r="G160" s="167">
        <f>SUMIF(AG161:AG181,"&lt;&gt;NOR",G161:G181)</f>
        <v>0</v>
      </c>
      <c r="H160" s="167"/>
      <c r="I160" s="167">
        <f>SUM(I161:I181)</f>
        <v>0</v>
      </c>
      <c r="J160" s="167"/>
      <c r="K160" s="167">
        <f>SUM(K161:K181)</f>
        <v>0</v>
      </c>
      <c r="L160" s="167"/>
      <c r="M160" s="167">
        <f>SUM(M161:M181)</f>
        <v>0</v>
      </c>
      <c r="N160" s="167"/>
      <c r="O160" s="167">
        <f>SUM(O161:O181)</f>
        <v>2.21</v>
      </c>
      <c r="P160" s="167"/>
      <c r="Q160" s="167">
        <f>SUM(Q161:Q181)</f>
        <v>0</v>
      </c>
      <c r="R160" s="167"/>
      <c r="S160" s="167"/>
      <c r="T160" s="168"/>
      <c r="U160" s="162"/>
      <c r="V160" s="162">
        <f>SUM(V161:V181)</f>
        <v>0</v>
      </c>
      <c r="W160" s="162"/>
      <c r="X160" s="162"/>
      <c r="AG160" t="s">
        <v>102</v>
      </c>
    </row>
    <row r="161" spans="1:60" ht="22.5" outlineLevel="1" x14ac:dyDescent="0.2">
      <c r="A161" s="169">
        <v>53</v>
      </c>
      <c r="B161" s="170" t="s">
        <v>314</v>
      </c>
      <c r="C161" s="186" t="s">
        <v>315</v>
      </c>
      <c r="D161" s="171" t="s">
        <v>283</v>
      </c>
      <c r="E161" s="172">
        <v>8</v>
      </c>
      <c r="F161" s="173"/>
      <c r="G161" s="174">
        <f>ROUND(E161*F161,2)</f>
        <v>0</v>
      </c>
      <c r="H161" s="173"/>
      <c r="I161" s="174">
        <f>ROUND(E161*H161,2)</f>
        <v>0</v>
      </c>
      <c r="J161" s="173"/>
      <c r="K161" s="174">
        <f>ROUND(E161*J161,2)</f>
        <v>0</v>
      </c>
      <c r="L161" s="174">
        <v>21</v>
      </c>
      <c r="M161" s="174">
        <f>G161*(1+L161/100)</f>
        <v>0</v>
      </c>
      <c r="N161" s="174">
        <v>0.05</v>
      </c>
      <c r="O161" s="174">
        <f>ROUND(E161*N161,2)</f>
        <v>0.4</v>
      </c>
      <c r="P161" s="174">
        <v>0</v>
      </c>
      <c r="Q161" s="174">
        <f>ROUND(E161*P161,2)</f>
        <v>0</v>
      </c>
      <c r="R161" s="174"/>
      <c r="S161" s="174" t="s">
        <v>190</v>
      </c>
      <c r="T161" s="175" t="s">
        <v>143</v>
      </c>
      <c r="U161" s="157">
        <v>0</v>
      </c>
      <c r="V161" s="157">
        <f>ROUND(E161*U161,2)</f>
        <v>0</v>
      </c>
      <c r="W161" s="157"/>
      <c r="X161" s="157" t="s">
        <v>108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109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7" t="s">
        <v>316</v>
      </c>
      <c r="D162" s="158"/>
      <c r="E162" s="159">
        <v>8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113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ht="22.5" outlineLevel="1" x14ac:dyDescent="0.2">
      <c r="A163" s="176">
        <v>54</v>
      </c>
      <c r="B163" s="177" t="s">
        <v>317</v>
      </c>
      <c r="C163" s="188" t="s">
        <v>318</v>
      </c>
      <c r="D163" s="178" t="s">
        <v>283</v>
      </c>
      <c r="E163" s="179">
        <v>1</v>
      </c>
      <c r="F163" s="180"/>
      <c r="G163" s="181">
        <f>ROUND(E163*F163,2)</f>
        <v>0</v>
      </c>
      <c r="H163" s="180"/>
      <c r="I163" s="181">
        <f>ROUND(E163*H163,2)</f>
        <v>0</v>
      </c>
      <c r="J163" s="180"/>
      <c r="K163" s="181">
        <f>ROUND(E163*J163,2)</f>
        <v>0</v>
      </c>
      <c r="L163" s="181">
        <v>21</v>
      </c>
      <c r="M163" s="181">
        <f>G163*(1+L163/100)</f>
        <v>0</v>
      </c>
      <c r="N163" s="181">
        <v>0.04</v>
      </c>
      <c r="O163" s="181">
        <f>ROUND(E163*N163,2)</f>
        <v>0.04</v>
      </c>
      <c r="P163" s="181">
        <v>0</v>
      </c>
      <c r="Q163" s="181">
        <f>ROUND(E163*P163,2)</f>
        <v>0</v>
      </c>
      <c r="R163" s="181"/>
      <c r="S163" s="181" t="s">
        <v>190</v>
      </c>
      <c r="T163" s="182" t="s">
        <v>143</v>
      </c>
      <c r="U163" s="157">
        <v>0</v>
      </c>
      <c r="V163" s="157">
        <f>ROUND(E163*U163,2)</f>
        <v>0</v>
      </c>
      <c r="W163" s="157"/>
      <c r="X163" s="157" t="s">
        <v>108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109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ht="22.5" outlineLevel="1" x14ac:dyDescent="0.2">
      <c r="A164" s="176">
        <v>55</v>
      </c>
      <c r="B164" s="177" t="s">
        <v>319</v>
      </c>
      <c r="C164" s="188" t="s">
        <v>320</v>
      </c>
      <c r="D164" s="178" t="s">
        <v>283</v>
      </c>
      <c r="E164" s="179">
        <v>1</v>
      </c>
      <c r="F164" s="180"/>
      <c r="G164" s="181">
        <f>ROUND(E164*F164,2)</f>
        <v>0</v>
      </c>
      <c r="H164" s="180"/>
      <c r="I164" s="181">
        <f>ROUND(E164*H164,2)</f>
        <v>0</v>
      </c>
      <c r="J164" s="180"/>
      <c r="K164" s="181">
        <f>ROUND(E164*J164,2)</f>
        <v>0</v>
      </c>
      <c r="L164" s="181">
        <v>21</v>
      </c>
      <c r="M164" s="181">
        <f>G164*(1+L164/100)</f>
        <v>0</v>
      </c>
      <c r="N164" s="181">
        <v>3.5000000000000003E-2</v>
      </c>
      <c r="O164" s="181">
        <f>ROUND(E164*N164,2)</f>
        <v>0.04</v>
      </c>
      <c r="P164" s="181">
        <v>0</v>
      </c>
      <c r="Q164" s="181">
        <f>ROUND(E164*P164,2)</f>
        <v>0</v>
      </c>
      <c r="R164" s="181"/>
      <c r="S164" s="181" t="s">
        <v>190</v>
      </c>
      <c r="T164" s="182" t="s">
        <v>143</v>
      </c>
      <c r="U164" s="157">
        <v>0</v>
      </c>
      <c r="V164" s="157">
        <f>ROUND(E164*U164,2)</f>
        <v>0</v>
      </c>
      <c r="W164" s="157"/>
      <c r="X164" s="157" t="s">
        <v>108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109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69">
        <v>56</v>
      </c>
      <c r="B165" s="170" t="s">
        <v>321</v>
      </c>
      <c r="C165" s="186" t="s">
        <v>322</v>
      </c>
      <c r="D165" s="171" t="s">
        <v>294</v>
      </c>
      <c r="E165" s="172">
        <v>71.28</v>
      </c>
      <c r="F165" s="173"/>
      <c r="G165" s="174">
        <f>ROUND(E165*F165,2)</f>
        <v>0</v>
      </c>
      <c r="H165" s="173"/>
      <c r="I165" s="174">
        <f>ROUND(E165*H165,2)</f>
        <v>0</v>
      </c>
      <c r="J165" s="173"/>
      <c r="K165" s="174">
        <f>ROUND(E165*J165,2)</f>
        <v>0</v>
      </c>
      <c r="L165" s="174">
        <v>21</v>
      </c>
      <c r="M165" s="174">
        <f>G165*(1+L165/100)</f>
        <v>0</v>
      </c>
      <c r="N165" s="174">
        <v>0</v>
      </c>
      <c r="O165" s="174">
        <f>ROUND(E165*N165,2)</f>
        <v>0</v>
      </c>
      <c r="P165" s="174">
        <v>0</v>
      </c>
      <c r="Q165" s="174">
        <f>ROUND(E165*P165,2)</f>
        <v>0</v>
      </c>
      <c r="R165" s="174"/>
      <c r="S165" s="174" t="s">
        <v>190</v>
      </c>
      <c r="T165" s="175" t="s">
        <v>143</v>
      </c>
      <c r="U165" s="157">
        <v>0</v>
      </c>
      <c r="V165" s="157">
        <f>ROUND(E165*U165,2)</f>
        <v>0</v>
      </c>
      <c r="W165" s="157"/>
      <c r="X165" s="157" t="s">
        <v>108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109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7" t="s">
        <v>323</v>
      </c>
      <c r="D166" s="158"/>
      <c r="E166" s="159">
        <v>71.28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113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ht="22.5" outlineLevel="1" x14ac:dyDescent="0.2">
      <c r="A167" s="176">
        <v>57</v>
      </c>
      <c r="B167" s="177" t="s">
        <v>324</v>
      </c>
      <c r="C167" s="188" t="s">
        <v>325</v>
      </c>
      <c r="D167" s="178" t="s">
        <v>294</v>
      </c>
      <c r="E167" s="179">
        <v>17.82</v>
      </c>
      <c r="F167" s="180"/>
      <c r="G167" s="181">
        <f>ROUND(E167*F167,2)</f>
        <v>0</v>
      </c>
      <c r="H167" s="180"/>
      <c r="I167" s="181">
        <f>ROUND(E167*H167,2)</f>
        <v>0</v>
      </c>
      <c r="J167" s="180"/>
      <c r="K167" s="181">
        <f>ROUND(E167*J167,2)</f>
        <v>0</v>
      </c>
      <c r="L167" s="181">
        <v>21</v>
      </c>
      <c r="M167" s="181">
        <f>G167*(1+L167/100)</f>
        <v>0</v>
      </c>
      <c r="N167" s="181">
        <v>0</v>
      </c>
      <c r="O167" s="181">
        <f>ROUND(E167*N167,2)</f>
        <v>0</v>
      </c>
      <c r="P167" s="181">
        <v>0</v>
      </c>
      <c r="Q167" s="181">
        <f>ROUND(E167*P167,2)</f>
        <v>0</v>
      </c>
      <c r="R167" s="181"/>
      <c r="S167" s="181" t="s">
        <v>190</v>
      </c>
      <c r="T167" s="182" t="s">
        <v>143</v>
      </c>
      <c r="U167" s="157">
        <v>0</v>
      </c>
      <c r="V167" s="157">
        <f>ROUND(E167*U167,2)</f>
        <v>0</v>
      </c>
      <c r="W167" s="157"/>
      <c r="X167" s="157" t="s">
        <v>108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109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69">
        <v>58</v>
      </c>
      <c r="B168" s="170" t="s">
        <v>326</v>
      </c>
      <c r="C168" s="186" t="s">
        <v>327</v>
      </c>
      <c r="D168" s="171" t="s">
        <v>299</v>
      </c>
      <c r="E168" s="172">
        <v>105</v>
      </c>
      <c r="F168" s="173"/>
      <c r="G168" s="174">
        <f>ROUND(E168*F168,2)</f>
        <v>0</v>
      </c>
      <c r="H168" s="173"/>
      <c r="I168" s="174">
        <f>ROUND(E168*H168,2)</f>
        <v>0</v>
      </c>
      <c r="J168" s="173"/>
      <c r="K168" s="174">
        <f>ROUND(E168*J168,2)</f>
        <v>0</v>
      </c>
      <c r="L168" s="174">
        <v>21</v>
      </c>
      <c r="M168" s="174">
        <f>G168*(1+L168/100)</f>
        <v>0</v>
      </c>
      <c r="N168" s="174">
        <v>1.4999999999999999E-2</v>
      </c>
      <c r="O168" s="174">
        <f>ROUND(E168*N168,2)</f>
        <v>1.58</v>
      </c>
      <c r="P168" s="174">
        <v>0</v>
      </c>
      <c r="Q168" s="174">
        <f>ROUND(E168*P168,2)</f>
        <v>0</v>
      </c>
      <c r="R168" s="174"/>
      <c r="S168" s="174" t="s">
        <v>190</v>
      </c>
      <c r="T168" s="175" t="s">
        <v>143</v>
      </c>
      <c r="U168" s="157">
        <v>0</v>
      </c>
      <c r="V168" s="157">
        <f>ROUND(E168*U168,2)</f>
        <v>0</v>
      </c>
      <c r="W168" s="157"/>
      <c r="X168" s="157" t="s">
        <v>108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109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249" t="s">
        <v>328</v>
      </c>
      <c r="D169" s="250"/>
      <c r="E169" s="250"/>
      <c r="F169" s="250"/>
      <c r="G169" s="250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138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251" t="s">
        <v>329</v>
      </c>
      <c r="D170" s="252"/>
      <c r="E170" s="252"/>
      <c r="F170" s="252"/>
      <c r="G170" s="252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138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251" t="s">
        <v>330</v>
      </c>
      <c r="D171" s="252"/>
      <c r="E171" s="252"/>
      <c r="F171" s="252"/>
      <c r="G171" s="252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138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69">
        <v>59</v>
      </c>
      <c r="B172" s="170" t="s">
        <v>331</v>
      </c>
      <c r="C172" s="186" t="s">
        <v>332</v>
      </c>
      <c r="D172" s="171" t="s">
        <v>299</v>
      </c>
      <c r="E172" s="172">
        <v>10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4">
        <v>1.4999999999999999E-2</v>
      </c>
      <c r="O172" s="174">
        <f>ROUND(E172*N172,2)</f>
        <v>0.15</v>
      </c>
      <c r="P172" s="174">
        <v>0</v>
      </c>
      <c r="Q172" s="174">
        <f>ROUND(E172*P172,2)</f>
        <v>0</v>
      </c>
      <c r="R172" s="174"/>
      <c r="S172" s="174" t="s">
        <v>190</v>
      </c>
      <c r="T172" s="175" t="s">
        <v>143</v>
      </c>
      <c r="U172" s="157">
        <v>0</v>
      </c>
      <c r="V172" s="157">
        <f>ROUND(E172*U172,2)</f>
        <v>0</v>
      </c>
      <c r="W172" s="157"/>
      <c r="X172" s="157" t="s">
        <v>108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109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249" t="s">
        <v>333</v>
      </c>
      <c r="D173" s="250"/>
      <c r="E173" s="250"/>
      <c r="F173" s="250"/>
      <c r="G173" s="250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138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251" t="s">
        <v>334</v>
      </c>
      <c r="D174" s="252"/>
      <c r="E174" s="252"/>
      <c r="F174" s="252"/>
      <c r="G174" s="252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138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69">
        <v>60</v>
      </c>
      <c r="B175" s="170" t="s">
        <v>335</v>
      </c>
      <c r="C175" s="186" t="s">
        <v>336</v>
      </c>
      <c r="D175" s="171" t="s">
        <v>135</v>
      </c>
      <c r="E175" s="172">
        <v>422</v>
      </c>
      <c r="F175" s="173"/>
      <c r="G175" s="174">
        <f>ROUND(E175*F175,2)</f>
        <v>0</v>
      </c>
      <c r="H175" s="173"/>
      <c r="I175" s="174">
        <f>ROUND(E175*H175,2)</f>
        <v>0</v>
      </c>
      <c r="J175" s="173"/>
      <c r="K175" s="174">
        <f>ROUND(E175*J175,2)</f>
        <v>0</v>
      </c>
      <c r="L175" s="174">
        <v>21</v>
      </c>
      <c r="M175" s="174">
        <f>G175*(1+L175/100)</f>
        <v>0</v>
      </c>
      <c r="N175" s="174">
        <v>0</v>
      </c>
      <c r="O175" s="174">
        <f>ROUND(E175*N175,2)</f>
        <v>0</v>
      </c>
      <c r="P175" s="174">
        <v>0</v>
      </c>
      <c r="Q175" s="174">
        <f>ROUND(E175*P175,2)</f>
        <v>0</v>
      </c>
      <c r="R175" s="174"/>
      <c r="S175" s="174" t="s">
        <v>190</v>
      </c>
      <c r="T175" s="175" t="s">
        <v>143</v>
      </c>
      <c r="U175" s="157">
        <v>0</v>
      </c>
      <c r="V175" s="157">
        <f>ROUND(E175*U175,2)</f>
        <v>0</v>
      </c>
      <c r="W175" s="157"/>
      <c r="X175" s="157" t="s">
        <v>108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109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249" t="s">
        <v>337</v>
      </c>
      <c r="D176" s="250"/>
      <c r="E176" s="250"/>
      <c r="F176" s="250"/>
      <c r="G176" s="250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138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251" t="s">
        <v>338</v>
      </c>
      <c r="D177" s="252"/>
      <c r="E177" s="252"/>
      <c r="F177" s="252"/>
      <c r="G177" s="252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138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251" t="s">
        <v>339</v>
      </c>
      <c r="D178" s="252"/>
      <c r="E178" s="252"/>
      <c r="F178" s="252"/>
      <c r="G178" s="252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138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251" t="s">
        <v>340</v>
      </c>
      <c r="D179" s="252"/>
      <c r="E179" s="252"/>
      <c r="F179" s="252"/>
      <c r="G179" s="252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138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7" t="s">
        <v>341</v>
      </c>
      <c r="D180" s="158"/>
      <c r="E180" s="159">
        <v>378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113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7" t="s">
        <v>342</v>
      </c>
      <c r="D181" s="158"/>
      <c r="E181" s="159">
        <v>44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113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x14ac:dyDescent="0.2">
      <c r="A182" s="163" t="s">
        <v>101</v>
      </c>
      <c r="B182" s="164" t="s">
        <v>67</v>
      </c>
      <c r="C182" s="185" t="s">
        <v>68</v>
      </c>
      <c r="D182" s="165"/>
      <c r="E182" s="166"/>
      <c r="F182" s="167"/>
      <c r="G182" s="167">
        <f>SUMIF(AG183:AG191,"&lt;&gt;NOR",G183:G191)</f>
        <v>0</v>
      </c>
      <c r="H182" s="167"/>
      <c r="I182" s="167">
        <f>SUM(I183:I191)</f>
        <v>0</v>
      </c>
      <c r="J182" s="167"/>
      <c r="K182" s="167">
        <f>SUM(K183:K191)</f>
        <v>0</v>
      </c>
      <c r="L182" s="167"/>
      <c r="M182" s="167">
        <f>SUM(M183:M191)</f>
        <v>0</v>
      </c>
      <c r="N182" s="167"/>
      <c r="O182" s="167">
        <f>SUM(O183:O191)</f>
        <v>0</v>
      </c>
      <c r="P182" s="167"/>
      <c r="Q182" s="167">
        <f>SUM(Q183:Q191)</f>
        <v>0</v>
      </c>
      <c r="R182" s="167"/>
      <c r="S182" s="167"/>
      <c r="T182" s="168"/>
      <c r="U182" s="162"/>
      <c r="V182" s="162">
        <f>SUM(V183:V191)</f>
        <v>0</v>
      </c>
      <c r="W182" s="162"/>
      <c r="X182" s="162"/>
      <c r="AG182" t="s">
        <v>102</v>
      </c>
    </row>
    <row r="183" spans="1:60" outlineLevel="1" x14ac:dyDescent="0.2">
      <c r="A183" s="176">
        <v>61</v>
      </c>
      <c r="B183" s="177" t="s">
        <v>343</v>
      </c>
      <c r="C183" s="188" t="s">
        <v>344</v>
      </c>
      <c r="D183" s="178" t="s">
        <v>283</v>
      </c>
      <c r="E183" s="179">
        <v>0</v>
      </c>
      <c r="F183" s="180"/>
      <c r="G183" s="181">
        <f t="shared" ref="G183:G191" si="0">ROUND(E183*F183,2)</f>
        <v>0</v>
      </c>
      <c r="H183" s="180"/>
      <c r="I183" s="181">
        <f t="shared" ref="I183:I191" si="1">ROUND(E183*H183,2)</f>
        <v>0</v>
      </c>
      <c r="J183" s="180"/>
      <c r="K183" s="181">
        <f t="shared" ref="K183:K191" si="2">ROUND(E183*J183,2)</f>
        <v>0</v>
      </c>
      <c r="L183" s="181">
        <v>21</v>
      </c>
      <c r="M183" s="181">
        <f t="shared" ref="M183:M191" si="3">G183*(1+L183/100)</f>
        <v>0</v>
      </c>
      <c r="N183" s="181">
        <v>0</v>
      </c>
      <c r="O183" s="181">
        <f t="shared" ref="O183:O191" si="4">ROUND(E183*N183,2)</f>
        <v>0</v>
      </c>
      <c r="P183" s="181">
        <v>0</v>
      </c>
      <c r="Q183" s="181">
        <f t="shared" ref="Q183:Q191" si="5">ROUND(E183*P183,2)</f>
        <v>0</v>
      </c>
      <c r="R183" s="181"/>
      <c r="S183" s="181" t="s">
        <v>190</v>
      </c>
      <c r="T183" s="182" t="s">
        <v>143</v>
      </c>
      <c r="U183" s="157">
        <v>0</v>
      </c>
      <c r="V183" s="157">
        <f t="shared" ref="V183:V191" si="6">ROUND(E183*U183,2)</f>
        <v>0</v>
      </c>
      <c r="W183" s="157"/>
      <c r="X183" s="157" t="s">
        <v>108</v>
      </c>
      <c r="Y183" s="148"/>
      <c r="Z183" s="148"/>
      <c r="AA183" s="148"/>
      <c r="AB183" s="148"/>
      <c r="AC183" s="148"/>
      <c r="AD183" s="148"/>
      <c r="AE183" s="148"/>
      <c r="AF183" s="148"/>
      <c r="AG183" s="148" t="s">
        <v>109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76">
        <v>62</v>
      </c>
      <c r="B184" s="177" t="s">
        <v>345</v>
      </c>
      <c r="C184" s="188" t="s">
        <v>346</v>
      </c>
      <c r="D184" s="178" t="s">
        <v>283</v>
      </c>
      <c r="E184" s="179">
        <v>0</v>
      </c>
      <c r="F184" s="180"/>
      <c r="G184" s="181">
        <f t="shared" si="0"/>
        <v>0</v>
      </c>
      <c r="H184" s="180"/>
      <c r="I184" s="181">
        <f t="shared" si="1"/>
        <v>0</v>
      </c>
      <c r="J184" s="180"/>
      <c r="K184" s="181">
        <f t="shared" si="2"/>
        <v>0</v>
      </c>
      <c r="L184" s="181">
        <v>21</v>
      </c>
      <c r="M184" s="181">
        <f t="shared" si="3"/>
        <v>0</v>
      </c>
      <c r="N184" s="181">
        <v>0</v>
      </c>
      <c r="O184" s="181">
        <f t="shared" si="4"/>
        <v>0</v>
      </c>
      <c r="P184" s="181">
        <v>0</v>
      </c>
      <c r="Q184" s="181">
        <f t="shared" si="5"/>
        <v>0</v>
      </c>
      <c r="R184" s="181"/>
      <c r="S184" s="181" t="s">
        <v>190</v>
      </c>
      <c r="T184" s="182" t="s">
        <v>143</v>
      </c>
      <c r="U184" s="157">
        <v>0</v>
      </c>
      <c r="V184" s="157">
        <f t="shared" si="6"/>
        <v>0</v>
      </c>
      <c r="W184" s="157"/>
      <c r="X184" s="157" t="s">
        <v>108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109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76">
        <v>63</v>
      </c>
      <c r="B185" s="177" t="s">
        <v>347</v>
      </c>
      <c r="C185" s="188" t="s">
        <v>348</v>
      </c>
      <c r="D185" s="178" t="s">
        <v>283</v>
      </c>
      <c r="E185" s="179">
        <v>0</v>
      </c>
      <c r="F185" s="180"/>
      <c r="G185" s="181">
        <f t="shared" si="0"/>
        <v>0</v>
      </c>
      <c r="H185" s="180"/>
      <c r="I185" s="181">
        <f t="shared" si="1"/>
        <v>0</v>
      </c>
      <c r="J185" s="180"/>
      <c r="K185" s="181">
        <f t="shared" si="2"/>
        <v>0</v>
      </c>
      <c r="L185" s="181">
        <v>21</v>
      </c>
      <c r="M185" s="181">
        <f t="shared" si="3"/>
        <v>0</v>
      </c>
      <c r="N185" s="181">
        <v>0</v>
      </c>
      <c r="O185" s="181">
        <f t="shared" si="4"/>
        <v>0</v>
      </c>
      <c r="P185" s="181">
        <v>0</v>
      </c>
      <c r="Q185" s="181">
        <f t="shared" si="5"/>
        <v>0</v>
      </c>
      <c r="R185" s="181"/>
      <c r="S185" s="181" t="s">
        <v>190</v>
      </c>
      <c r="T185" s="182" t="s">
        <v>143</v>
      </c>
      <c r="U185" s="157">
        <v>0</v>
      </c>
      <c r="V185" s="157">
        <f t="shared" si="6"/>
        <v>0</v>
      </c>
      <c r="W185" s="157"/>
      <c r="X185" s="157" t="s">
        <v>108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109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76">
        <v>64</v>
      </c>
      <c r="B186" s="177" t="s">
        <v>349</v>
      </c>
      <c r="C186" s="188" t="s">
        <v>350</v>
      </c>
      <c r="D186" s="178" t="s">
        <v>283</v>
      </c>
      <c r="E186" s="179">
        <v>0</v>
      </c>
      <c r="F186" s="180"/>
      <c r="G186" s="181">
        <f t="shared" si="0"/>
        <v>0</v>
      </c>
      <c r="H186" s="180"/>
      <c r="I186" s="181">
        <f t="shared" si="1"/>
        <v>0</v>
      </c>
      <c r="J186" s="180"/>
      <c r="K186" s="181">
        <f t="shared" si="2"/>
        <v>0</v>
      </c>
      <c r="L186" s="181">
        <v>21</v>
      </c>
      <c r="M186" s="181">
        <f t="shared" si="3"/>
        <v>0</v>
      </c>
      <c r="N186" s="181">
        <v>0</v>
      </c>
      <c r="O186" s="181">
        <f t="shared" si="4"/>
        <v>0</v>
      </c>
      <c r="P186" s="181">
        <v>0</v>
      </c>
      <c r="Q186" s="181">
        <f t="shared" si="5"/>
        <v>0</v>
      </c>
      <c r="R186" s="181"/>
      <c r="S186" s="181" t="s">
        <v>190</v>
      </c>
      <c r="T186" s="182" t="s">
        <v>143</v>
      </c>
      <c r="U186" s="157">
        <v>0</v>
      </c>
      <c r="V186" s="157">
        <f t="shared" si="6"/>
        <v>0</v>
      </c>
      <c r="W186" s="157"/>
      <c r="X186" s="157" t="s">
        <v>108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109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76">
        <v>65</v>
      </c>
      <c r="B187" s="177" t="s">
        <v>351</v>
      </c>
      <c r="C187" s="188" t="s">
        <v>352</v>
      </c>
      <c r="D187" s="178" t="s">
        <v>283</v>
      </c>
      <c r="E187" s="179">
        <v>0</v>
      </c>
      <c r="F187" s="180"/>
      <c r="G187" s="181">
        <f t="shared" si="0"/>
        <v>0</v>
      </c>
      <c r="H187" s="180"/>
      <c r="I187" s="181">
        <f t="shared" si="1"/>
        <v>0</v>
      </c>
      <c r="J187" s="180"/>
      <c r="K187" s="181">
        <f t="shared" si="2"/>
        <v>0</v>
      </c>
      <c r="L187" s="181">
        <v>21</v>
      </c>
      <c r="M187" s="181">
        <f t="shared" si="3"/>
        <v>0</v>
      </c>
      <c r="N187" s="181">
        <v>0</v>
      </c>
      <c r="O187" s="181">
        <f t="shared" si="4"/>
        <v>0</v>
      </c>
      <c r="P187" s="181">
        <v>0</v>
      </c>
      <c r="Q187" s="181">
        <f t="shared" si="5"/>
        <v>0</v>
      </c>
      <c r="R187" s="181"/>
      <c r="S187" s="181" t="s">
        <v>190</v>
      </c>
      <c r="T187" s="182" t="s">
        <v>143</v>
      </c>
      <c r="U187" s="157">
        <v>0</v>
      </c>
      <c r="V187" s="157">
        <f t="shared" si="6"/>
        <v>0</v>
      </c>
      <c r="W187" s="157"/>
      <c r="X187" s="157" t="s">
        <v>108</v>
      </c>
      <c r="Y187" s="148"/>
      <c r="Z187" s="148"/>
      <c r="AA187" s="148"/>
      <c r="AB187" s="148"/>
      <c r="AC187" s="148"/>
      <c r="AD187" s="148"/>
      <c r="AE187" s="148"/>
      <c r="AF187" s="148"/>
      <c r="AG187" s="148" t="s">
        <v>109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76">
        <v>66</v>
      </c>
      <c r="B188" s="177" t="s">
        <v>353</v>
      </c>
      <c r="C188" s="188" t="s">
        <v>354</v>
      </c>
      <c r="D188" s="178" t="s">
        <v>283</v>
      </c>
      <c r="E188" s="179">
        <v>2</v>
      </c>
      <c r="F188" s="180"/>
      <c r="G188" s="181">
        <f t="shared" si="0"/>
        <v>0</v>
      </c>
      <c r="H188" s="180"/>
      <c r="I188" s="181">
        <f t="shared" si="1"/>
        <v>0</v>
      </c>
      <c r="J188" s="180"/>
      <c r="K188" s="181">
        <f t="shared" si="2"/>
        <v>0</v>
      </c>
      <c r="L188" s="181">
        <v>21</v>
      </c>
      <c r="M188" s="181">
        <f t="shared" si="3"/>
        <v>0</v>
      </c>
      <c r="N188" s="181">
        <v>0</v>
      </c>
      <c r="O188" s="181">
        <f t="shared" si="4"/>
        <v>0</v>
      </c>
      <c r="P188" s="181">
        <v>0</v>
      </c>
      <c r="Q188" s="181">
        <f t="shared" si="5"/>
        <v>0</v>
      </c>
      <c r="R188" s="181"/>
      <c r="S188" s="181" t="s">
        <v>190</v>
      </c>
      <c r="T188" s="182" t="s">
        <v>143</v>
      </c>
      <c r="U188" s="157">
        <v>0</v>
      </c>
      <c r="V188" s="157">
        <f t="shared" si="6"/>
        <v>0</v>
      </c>
      <c r="W188" s="157"/>
      <c r="X188" s="157" t="s">
        <v>108</v>
      </c>
      <c r="Y188" s="148"/>
      <c r="Z188" s="148"/>
      <c r="AA188" s="148"/>
      <c r="AB188" s="148"/>
      <c r="AC188" s="148"/>
      <c r="AD188" s="148"/>
      <c r="AE188" s="148"/>
      <c r="AF188" s="148"/>
      <c r="AG188" s="148" t="s">
        <v>109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76">
        <v>67</v>
      </c>
      <c r="B189" s="177" t="s">
        <v>355</v>
      </c>
      <c r="C189" s="188" t="s">
        <v>356</v>
      </c>
      <c r="D189" s="178" t="s">
        <v>283</v>
      </c>
      <c r="E189" s="179">
        <v>1</v>
      </c>
      <c r="F189" s="180"/>
      <c r="G189" s="181">
        <f t="shared" si="0"/>
        <v>0</v>
      </c>
      <c r="H189" s="180"/>
      <c r="I189" s="181">
        <f t="shared" si="1"/>
        <v>0</v>
      </c>
      <c r="J189" s="180"/>
      <c r="K189" s="181">
        <f t="shared" si="2"/>
        <v>0</v>
      </c>
      <c r="L189" s="181">
        <v>21</v>
      </c>
      <c r="M189" s="181">
        <f t="shared" si="3"/>
        <v>0</v>
      </c>
      <c r="N189" s="181">
        <v>0</v>
      </c>
      <c r="O189" s="181">
        <f t="shared" si="4"/>
        <v>0</v>
      </c>
      <c r="P189" s="181">
        <v>0</v>
      </c>
      <c r="Q189" s="181">
        <f t="shared" si="5"/>
        <v>0</v>
      </c>
      <c r="R189" s="181"/>
      <c r="S189" s="181" t="s">
        <v>190</v>
      </c>
      <c r="T189" s="182" t="s">
        <v>143</v>
      </c>
      <c r="U189" s="157">
        <v>0</v>
      </c>
      <c r="V189" s="157">
        <f t="shared" si="6"/>
        <v>0</v>
      </c>
      <c r="W189" s="157"/>
      <c r="X189" s="157" t="s">
        <v>108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109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76">
        <v>68</v>
      </c>
      <c r="B190" s="177" t="s">
        <v>357</v>
      </c>
      <c r="C190" s="188" t="s">
        <v>358</v>
      </c>
      <c r="D190" s="178" t="s">
        <v>283</v>
      </c>
      <c r="E190" s="179">
        <v>1</v>
      </c>
      <c r="F190" s="180"/>
      <c r="G190" s="181">
        <f t="shared" si="0"/>
        <v>0</v>
      </c>
      <c r="H190" s="180"/>
      <c r="I190" s="181">
        <f t="shared" si="1"/>
        <v>0</v>
      </c>
      <c r="J190" s="180"/>
      <c r="K190" s="181">
        <f t="shared" si="2"/>
        <v>0</v>
      </c>
      <c r="L190" s="181">
        <v>21</v>
      </c>
      <c r="M190" s="181">
        <f t="shared" si="3"/>
        <v>0</v>
      </c>
      <c r="N190" s="181">
        <v>0</v>
      </c>
      <c r="O190" s="181">
        <f t="shared" si="4"/>
        <v>0</v>
      </c>
      <c r="P190" s="181">
        <v>0</v>
      </c>
      <c r="Q190" s="181">
        <f t="shared" si="5"/>
        <v>0</v>
      </c>
      <c r="R190" s="181"/>
      <c r="S190" s="181" t="s">
        <v>190</v>
      </c>
      <c r="T190" s="182" t="s">
        <v>143</v>
      </c>
      <c r="U190" s="157">
        <v>0</v>
      </c>
      <c r="V190" s="157">
        <f t="shared" si="6"/>
        <v>0</v>
      </c>
      <c r="W190" s="157"/>
      <c r="X190" s="157" t="s">
        <v>108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109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76">
        <v>69</v>
      </c>
      <c r="B191" s="177" t="s">
        <v>359</v>
      </c>
      <c r="C191" s="188" t="s">
        <v>360</v>
      </c>
      <c r="D191" s="178" t="s">
        <v>269</v>
      </c>
      <c r="E191" s="179">
        <v>2</v>
      </c>
      <c r="F191" s="180"/>
      <c r="G191" s="181">
        <f t="shared" si="0"/>
        <v>0</v>
      </c>
      <c r="H191" s="180"/>
      <c r="I191" s="181">
        <f t="shared" si="1"/>
        <v>0</v>
      </c>
      <c r="J191" s="180"/>
      <c r="K191" s="181">
        <f t="shared" si="2"/>
        <v>0</v>
      </c>
      <c r="L191" s="181">
        <v>21</v>
      </c>
      <c r="M191" s="181">
        <f t="shared" si="3"/>
        <v>0</v>
      </c>
      <c r="N191" s="181">
        <v>0</v>
      </c>
      <c r="O191" s="181">
        <f t="shared" si="4"/>
        <v>0</v>
      </c>
      <c r="P191" s="181">
        <v>0</v>
      </c>
      <c r="Q191" s="181">
        <f t="shared" si="5"/>
        <v>0</v>
      </c>
      <c r="R191" s="181"/>
      <c r="S191" s="181" t="s">
        <v>190</v>
      </c>
      <c r="T191" s="182" t="s">
        <v>143</v>
      </c>
      <c r="U191" s="157">
        <v>0</v>
      </c>
      <c r="V191" s="157">
        <f t="shared" si="6"/>
        <v>0</v>
      </c>
      <c r="W191" s="157"/>
      <c r="X191" s="157" t="s">
        <v>108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109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x14ac:dyDescent="0.2">
      <c r="A192" s="163" t="s">
        <v>101</v>
      </c>
      <c r="B192" s="164" t="s">
        <v>69</v>
      </c>
      <c r="C192" s="185" t="s">
        <v>70</v>
      </c>
      <c r="D192" s="165"/>
      <c r="E192" s="166"/>
      <c r="F192" s="167"/>
      <c r="G192" s="167">
        <f>SUMIF(AG193:AG219,"&lt;&gt;NOR",G193:G219)</f>
        <v>0</v>
      </c>
      <c r="H192" s="167"/>
      <c r="I192" s="167">
        <f>SUM(I193:I219)</f>
        <v>0</v>
      </c>
      <c r="J192" s="167"/>
      <c r="K192" s="167">
        <f>SUM(K193:K219)</f>
        <v>0</v>
      </c>
      <c r="L192" s="167"/>
      <c r="M192" s="167">
        <f>SUM(M193:M219)</f>
        <v>0</v>
      </c>
      <c r="N192" s="167"/>
      <c r="O192" s="167">
        <f>SUM(O193:O219)</f>
        <v>0</v>
      </c>
      <c r="P192" s="167"/>
      <c r="Q192" s="167">
        <f>SUM(Q193:Q219)</f>
        <v>127.32</v>
      </c>
      <c r="R192" s="167"/>
      <c r="S192" s="167"/>
      <c r="T192" s="168"/>
      <c r="U192" s="162"/>
      <c r="V192" s="162">
        <f>SUM(V193:V219)</f>
        <v>119.69</v>
      </c>
      <c r="W192" s="162"/>
      <c r="X192" s="162"/>
      <c r="AG192" t="s">
        <v>102</v>
      </c>
    </row>
    <row r="193" spans="1:60" ht="22.5" outlineLevel="1" x14ac:dyDescent="0.2">
      <c r="A193" s="169">
        <v>70</v>
      </c>
      <c r="B193" s="170" t="s">
        <v>361</v>
      </c>
      <c r="C193" s="186" t="s">
        <v>362</v>
      </c>
      <c r="D193" s="171" t="s">
        <v>135</v>
      </c>
      <c r="E193" s="172">
        <v>4.9000000000000004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21</v>
      </c>
      <c r="M193" s="174">
        <f>G193*(1+L193/100)</f>
        <v>0</v>
      </c>
      <c r="N193" s="174">
        <v>0</v>
      </c>
      <c r="O193" s="174">
        <f>ROUND(E193*N193,2)</f>
        <v>0</v>
      </c>
      <c r="P193" s="174">
        <v>0.13800000000000001</v>
      </c>
      <c r="Q193" s="174">
        <f>ROUND(E193*P193,2)</f>
        <v>0.68</v>
      </c>
      <c r="R193" s="174" t="s">
        <v>216</v>
      </c>
      <c r="S193" s="174" t="s">
        <v>107</v>
      </c>
      <c r="T193" s="175" t="s">
        <v>107</v>
      </c>
      <c r="U193" s="157">
        <v>0.16</v>
      </c>
      <c r="V193" s="157">
        <f>ROUND(E193*U193,2)</f>
        <v>0.78</v>
      </c>
      <c r="W193" s="157"/>
      <c r="X193" s="157" t="s">
        <v>108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109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253" t="s">
        <v>363</v>
      </c>
      <c r="D194" s="254"/>
      <c r="E194" s="254"/>
      <c r="F194" s="254"/>
      <c r="G194" s="254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111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7" t="s">
        <v>364</v>
      </c>
      <c r="D195" s="158"/>
      <c r="E195" s="159">
        <v>4.9000000000000004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113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ht="22.5" outlineLevel="1" x14ac:dyDescent="0.2">
      <c r="A196" s="169">
        <v>71</v>
      </c>
      <c r="B196" s="170" t="s">
        <v>365</v>
      </c>
      <c r="C196" s="186" t="s">
        <v>366</v>
      </c>
      <c r="D196" s="171" t="s">
        <v>135</v>
      </c>
      <c r="E196" s="172">
        <v>28.9</v>
      </c>
      <c r="F196" s="173"/>
      <c r="G196" s="174">
        <f>ROUND(E196*F196,2)</f>
        <v>0</v>
      </c>
      <c r="H196" s="173"/>
      <c r="I196" s="174">
        <f>ROUND(E196*H196,2)</f>
        <v>0</v>
      </c>
      <c r="J196" s="173"/>
      <c r="K196" s="174">
        <f>ROUND(E196*J196,2)</f>
        <v>0</v>
      </c>
      <c r="L196" s="174">
        <v>21</v>
      </c>
      <c r="M196" s="174">
        <f>G196*(1+L196/100)</f>
        <v>0</v>
      </c>
      <c r="N196" s="174">
        <v>0</v>
      </c>
      <c r="O196" s="174">
        <f>ROUND(E196*N196,2)</f>
        <v>0</v>
      </c>
      <c r="P196" s="174">
        <v>0.26400000000000001</v>
      </c>
      <c r="Q196" s="174">
        <f>ROUND(E196*P196,2)</f>
        <v>7.63</v>
      </c>
      <c r="R196" s="174" t="s">
        <v>216</v>
      </c>
      <c r="S196" s="174" t="s">
        <v>107</v>
      </c>
      <c r="T196" s="175" t="s">
        <v>107</v>
      </c>
      <c r="U196" s="157">
        <v>0.4632</v>
      </c>
      <c r="V196" s="157">
        <f>ROUND(E196*U196,2)</f>
        <v>13.39</v>
      </c>
      <c r="W196" s="157"/>
      <c r="X196" s="157" t="s">
        <v>108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109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7" t="s">
        <v>367</v>
      </c>
      <c r="D197" s="158"/>
      <c r="E197" s="159">
        <v>28.9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113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ht="22.5" outlineLevel="1" x14ac:dyDescent="0.2">
      <c r="A198" s="169">
        <v>72</v>
      </c>
      <c r="B198" s="170" t="s">
        <v>368</v>
      </c>
      <c r="C198" s="186" t="s">
        <v>369</v>
      </c>
      <c r="D198" s="171" t="s">
        <v>135</v>
      </c>
      <c r="E198" s="172">
        <v>4.9000000000000004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21</v>
      </c>
      <c r="M198" s="174">
        <f>G198*(1+L198/100)</f>
        <v>0</v>
      </c>
      <c r="N198" s="174">
        <v>0</v>
      </c>
      <c r="O198" s="174">
        <f>ROUND(E198*N198,2)</f>
        <v>0</v>
      </c>
      <c r="P198" s="174">
        <v>0.44</v>
      </c>
      <c r="Q198" s="174">
        <f>ROUND(E198*P198,2)</f>
        <v>2.16</v>
      </c>
      <c r="R198" s="174" t="s">
        <v>216</v>
      </c>
      <c r="S198" s="174" t="s">
        <v>107</v>
      </c>
      <c r="T198" s="175" t="s">
        <v>107</v>
      </c>
      <c r="U198" s="157">
        <v>0.63200000000000001</v>
      </c>
      <c r="V198" s="157">
        <f>ROUND(E198*U198,2)</f>
        <v>3.1</v>
      </c>
      <c r="W198" s="157"/>
      <c r="X198" s="157" t="s">
        <v>108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109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7" t="s">
        <v>364</v>
      </c>
      <c r="D199" s="158"/>
      <c r="E199" s="159">
        <v>4.9000000000000004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113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ht="22.5" outlineLevel="1" x14ac:dyDescent="0.2">
      <c r="A200" s="169">
        <v>73</v>
      </c>
      <c r="B200" s="170" t="s">
        <v>370</v>
      </c>
      <c r="C200" s="186" t="s">
        <v>371</v>
      </c>
      <c r="D200" s="171" t="s">
        <v>135</v>
      </c>
      <c r="E200" s="172">
        <v>28.9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74">
        <v>0</v>
      </c>
      <c r="O200" s="174">
        <f>ROUND(E200*N200,2)</f>
        <v>0</v>
      </c>
      <c r="P200" s="174">
        <v>0.11</v>
      </c>
      <c r="Q200" s="174">
        <f>ROUND(E200*P200,2)</f>
        <v>3.18</v>
      </c>
      <c r="R200" s="174" t="s">
        <v>216</v>
      </c>
      <c r="S200" s="174" t="s">
        <v>107</v>
      </c>
      <c r="T200" s="175" t="s">
        <v>107</v>
      </c>
      <c r="U200" s="157">
        <v>0.2</v>
      </c>
      <c r="V200" s="157">
        <f>ROUND(E200*U200,2)</f>
        <v>5.78</v>
      </c>
      <c r="W200" s="157"/>
      <c r="X200" s="157" t="s">
        <v>108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109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7" t="s">
        <v>367</v>
      </c>
      <c r="D201" s="158"/>
      <c r="E201" s="159">
        <v>28.9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113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ht="22.5" outlineLevel="1" x14ac:dyDescent="0.2">
      <c r="A202" s="169">
        <v>74</v>
      </c>
      <c r="B202" s="170" t="s">
        <v>372</v>
      </c>
      <c r="C202" s="186" t="s">
        <v>373</v>
      </c>
      <c r="D202" s="171" t="s">
        <v>135</v>
      </c>
      <c r="E202" s="172">
        <v>549.4</v>
      </c>
      <c r="F202" s="173"/>
      <c r="G202" s="174">
        <f>ROUND(E202*F202,2)</f>
        <v>0</v>
      </c>
      <c r="H202" s="173"/>
      <c r="I202" s="174">
        <f>ROUND(E202*H202,2)</f>
        <v>0</v>
      </c>
      <c r="J202" s="173"/>
      <c r="K202" s="174">
        <f>ROUND(E202*J202,2)</f>
        <v>0</v>
      </c>
      <c r="L202" s="174">
        <v>21</v>
      </c>
      <c r="M202" s="174">
        <f>G202*(1+L202/100)</f>
        <v>0</v>
      </c>
      <c r="N202" s="174">
        <v>0</v>
      </c>
      <c r="O202" s="174">
        <f>ROUND(E202*N202,2)</f>
        <v>0</v>
      </c>
      <c r="P202" s="174">
        <v>0.11</v>
      </c>
      <c r="Q202" s="174">
        <f>ROUND(E202*P202,2)</f>
        <v>60.43</v>
      </c>
      <c r="R202" s="174" t="s">
        <v>216</v>
      </c>
      <c r="S202" s="174" t="s">
        <v>107</v>
      </c>
      <c r="T202" s="175" t="s">
        <v>107</v>
      </c>
      <c r="U202" s="157">
        <v>4.2999999999999997E-2</v>
      </c>
      <c r="V202" s="157">
        <f>ROUND(E202*U202,2)</f>
        <v>23.62</v>
      </c>
      <c r="W202" s="157"/>
      <c r="X202" s="157" t="s">
        <v>108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109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7" t="s">
        <v>374</v>
      </c>
      <c r="D203" s="158"/>
      <c r="E203" s="159">
        <v>549.4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113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ht="22.5" outlineLevel="1" x14ac:dyDescent="0.2">
      <c r="A204" s="169">
        <v>75</v>
      </c>
      <c r="B204" s="170" t="s">
        <v>375</v>
      </c>
      <c r="C204" s="186" t="s">
        <v>376</v>
      </c>
      <c r="D204" s="171" t="s">
        <v>135</v>
      </c>
      <c r="E204" s="172">
        <v>35.4</v>
      </c>
      <c r="F204" s="173"/>
      <c r="G204" s="174">
        <f>ROUND(E204*F204,2)</f>
        <v>0</v>
      </c>
      <c r="H204" s="173"/>
      <c r="I204" s="174">
        <f>ROUND(E204*H204,2)</f>
        <v>0</v>
      </c>
      <c r="J204" s="173"/>
      <c r="K204" s="174">
        <f>ROUND(E204*J204,2)</f>
        <v>0</v>
      </c>
      <c r="L204" s="174">
        <v>21</v>
      </c>
      <c r="M204" s="174">
        <f>G204*(1+L204/100)</f>
        <v>0</v>
      </c>
      <c r="N204" s="174">
        <v>0</v>
      </c>
      <c r="O204" s="174">
        <f>ROUND(E204*N204,2)</f>
        <v>0</v>
      </c>
      <c r="P204" s="174">
        <v>0.312</v>
      </c>
      <c r="Q204" s="174">
        <f>ROUND(E204*P204,2)</f>
        <v>11.04</v>
      </c>
      <c r="R204" s="174" t="s">
        <v>216</v>
      </c>
      <c r="S204" s="174" t="s">
        <v>107</v>
      </c>
      <c r="T204" s="175" t="s">
        <v>107</v>
      </c>
      <c r="U204" s="157">
        <v>1.0709</v>
      </c>
      <c r="V204" s="157">
        <f>ROUND(E204*U204,2)</f>
        <v>37.909999999999997</v>
      </c>
      <c r="W204" s="157"/>
      <c r="X204" s="157" t="s">
        <v>108</v>
      </c>
      <c r="Y204" s="148"/>
      <c r="Z204" s="148"/>
      <c r="AA204" s="148"/>
      <c r="AB204" s="148"/>
      <c r="AC204" s="148"/>
      <c r="AD204" s="148"/>
      <c r="AE204" s="148"/>
      <c r="AF204" s="148"/>
      <c r="AG204" s="148" t="s">
        <v>109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7" t="s">
        <v>377</v>
      </c>
      <c r="D205" s="158"/>
      <c r="E205" s="159">
        <v>6.5</v>
      </c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113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7" t="s">
        <v>378</v>
      </c>
      <c r="D206" s="158"/>
      <c r="E206" s="159">
        <v>28.9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113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ht="22.5" outlineLevel="1" x14ac:dyDescent="0.2">
      <c r="A207" s="169">
        <v>76</v>
      </c>
      <c r="B207" s="170" t="s">
        <v>379</v>
      </c>
      <c r="C207" s="186" t="s">
        <v>380</v>
      </c>
      <c r="D207" s="171" t="s">
        <v>135</v>
      </c>
      <c r="E207" s="172">
        <v>37.9</v>
      </c>
      <c r="F207" s="173"/>
      <c r="G207" s="174">
        <f>ROUND(E207*F207,2)</f>
        <v>0</v>
      </c>
      <c r="H207" s="173"/>
      <c r="I207" s="174">
        <f>ROUND(E207*H207,2)</f>
        <v>0</v>
      </c>
      <c r="J207" s="173"/>
      <c r="K207" s="174">
        <f>ROUND(E207*J207,2)</f>
        <v>0</v>
      </c>
      <c r="L207" s="174">
        <v>21</v>
      </c>
      <c r="M207" s="174">
        <f>G207*(1+L207/100)</f>
        <v>0</v>
      </c>
      <c r="N207" s="174">
        <v>0</v>
      </c>
      <c r="O207" s="174">
        <f>ROUND(E207*N207,2)</f>
        <v>0</v>
      </c>
      <c r="P207" s="174">
        <v>0.312</v>
      </c>
      <c r="Q207" s="174">
        <f>ROUND(E207*P207,2)</f>
        <v>11.82</v>
      </c>
      <c r="R207" s="174" t="s">
        <v>216</v>
      </c>
      <c r="S207" s="174" t="s">
        <v>107</v>
      </c>
      <c r="T207" s="175" t="s">
        <v>107</v>
      </c>
      <c r="U207" s="157">
        <v>3.9E-2</v>
      </c>
      <c r="V207" s="157">
        <f>ROUND(E207*U207,2)</f>
        <v>1.48</v>
      </c>
      <c r="W207" s="157"/>
      <c r="X207" s="157" t="s">
        <v>108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109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7" t="s">
        <v>381</v>
      </c>
      <c r="D208" s="158"/>
      <c r="E208" s="159">
        <v>37.9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113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69">
        <v>77</v>
      </c>
      <c r="B209" s="170" t="s">
        <v>382</v>
      </c>
      <c r="C209" s="186" t="s">
        <v>383</v>
      </c>
      <c r="D209" s="171" t="s">
        <v>294</v>
      </c>
      <c r="E209" s="172">
        <v>138.1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21</v>
      </c>
      <c r="M209" s="174">
        <f>G209*(1+L209/100)</f>
        <v>0</v>
      </c>
      <c r="N209" s="174">
        <v>0</v>
      </c>
      <c r="O209" s="174">
        <f>ROUND(E209*N209,2)</f>
        <v>0</v>
      </c>
      <c r="P209" s="174">
        <v>0.22</v>
      </c>
      <c r="Q209" s="174">
        <f>ROUND(E209*P209,2)</f>
        <v>30.38</v>
      </c>
      <c r="R209" s="174" t="s">
        <v>216</v>
      </c>
      <c r="S209" s="174" t="s">
        <v>107</v>
      </c>
      <c r="T209" s="175" t="s">
        <v>107</v>
      </c>
      <c r="U209" s="157">
        <v>0.14299999999999999</v>
      </c>
      <c r="V209" s="157">
        <f>ROUND(E209*U209,2)</f>
        <v>19.75</v>
      </c>
      <c r="W209" s="157"/>
      <c r="X209" s="157" t="s">
        <v>108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109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253" t="s">
        <v>384</v>
      </c>
      <c r="D210" s="254"/>
      <c r="E210" s="254"/>
      <c r="F210" s="254"/>
      <c r="G210" s="254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111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83" t="str">
        <f>C210</f>
        <v>s vybouráním lože, s přemístěním hmot na skládku na vzdálenost do 3 m nebo naložením na dopravní prostředek</v>
      </c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7" t="s">
        <v>385</v>
      </c>
      <c r="D211" s="158"/>
      <c r="E211" s="159">
        <v>97.2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113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7" t="s">
        <v>386</v>
      </c>
      <c r="D212" s="158"/>
      <c r="E212" s="159">
        <v>34.5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113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7" t="s">
        <v>387</v>
      </c>
      <c r="D213" s="158"/>
      <c r="E213" s="159">
        <v>6.4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113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ht="22.5" outlineLevel="1" x14ac:dyDescent="0.2">
      <c r="A214" s="176">
        <v>78</v>
      </c>
      <c r="B214" s="177" t="s">
        <v>388</v>
      </c>
      <c r="C214" s="188" t="s">
        <v>389</v>
      </c>
      <c r="D214" s="178" t="s">
        <v>142</v>
      </c>
      <c r="E214" s="179">
        <v>127.32640000000001</v>
      </c>
      <c r="F214" s="180"/>
      <c r="G214" s="181">
        <f>ROUND(E214*F214,2)</f>
        <v>0</v>
      </c>
      <c r="H214" s="180"/>
      <c r="I214" s="181">
        <f>ROUND(E214*H214,2)</f>
        <v>0</v>
      </c>
      <c r="J214" s="180"/>
      <c r="K214" s="181">
        <f>ROUND(E214*J214,2)</f>
        <v>0</v>
      </c>
      <c r="L214" s="181">
        <v>21</v>
      </c>
      <c r="M214" s="181">
        <f>G214*(1+L214/100)</f>
        <v>0</v>
      </c>
      <c r="N214" s="181">
        <v>0</v>
      </c>
      <c r="O214" s="181">
        <f>ROUND(E214*N214,2)</f>
        <v>0</v>
      </c>
      <c r="P214" s="181">
        <v>0</v>
      </c>
      <c r="Q214" s="181">
        <f>ROUND(E214*P214,2)</f>
        <v>0</v>
      </c>
      <c r="R214" s="181" t="s">
        <v>216</v>
      </c>
      <c r="S214" s="181" t="s">
        <v>107</v>
      </c>
      <c r="T214" s="182" t="s">
        <v>107</v>
      </c>
      <c r="U214" s="157">
        <v>0.01</v>
      </c>
      <c r="V214" s="157">
        <f>ROUND(E214*U214,2)</f>
        <v>1.27</v>
      </c>
      <c r="W214" s="157"/>
      <c r="X214" s="157" t="s">
        <v>390</v>
      </c>
      <c r="Y214" s="148"/>
      <c r="Z214" s="148"/>
      <c r="AA214" s="148"/>
      <c r="AB214" s="148"/>
      <c r="AC214" s="148"/>
      <c r="AD214" s="148"/>
      <c r="AE214" s="148"/>
      <c r="AF214" s="148"/>
      <c r="AG214" s="148" t="s">
        <v>391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ht="22.5" outlineLevel="1" x14ac:dyDescent="0.2">
      <c r="A215" s="176">
        <v>79</v>
      </c>
      <c r="B215" s="177" t="s">
        <v>392</v>
      </c>
      <c r="C215" s="188" t="s">
        <v>393</v>
      </c>
      <c r="D215" s="178" t="s">
        <v>142</v>
      </c>
      <c r="E215" s="179">
        <v>1145.9376</v>
      </c>
      <c r="F215" s="180"/>
      <c r="G215" s="181">
        <f>ROUND(E215*F215,2)</f>
        <v>0</v>
      </c>
      <c r="H215" s="180"/>
      <c r="I215" s="181">
        <f>ROUND(E215*H215,2)</f>
        <v>0</v>
      </c>
      <c r="J215" s="180"/>
      <c r="K215" s="181">
        <f>ROUND(E215*J215,2)</f>
        <v>0</v>
      </c>
      <c r="L215" s="181">
        <v>21</v>
      </c>
      <c r="M215" s="181">
        <f>G215*(1+L215/100)</f>
        <v>0</v>
      </c>
      <c r="N215" s="181">
        <v>0</v>
      </c>
      <c r="O215" s="181">
        <f>ROUND(E215*N215,2)</f>
        <v>0</v>
      </c>
      <c r="P215" s="181">
        <v>0</v>
      </c>
      <c r="Q215" s="181">
        <f>ROUND(E215*P215,2)</f>
        <v>0</v>
      </c>
      <c r="R215" s="181" t="s">
        <v>216</v>
      </c>
      <c r="S215" s="181" t="s">
        <v>107</v>
      </c>
      <c r="T215" s="182" t="s">
        <v>107</v>
      </c>
      <c r="U215" s="157">
        <v>0</v>
      </c>
      <c r="V215" s="157">
        <f>ROUND(E215*U215,2)</f>
        <v>0</v>
      </c>
      <c r="W215" s="157"/>
      <c r="X215" s="157" t="s">
        <v>390</v>
      </c>
      <c r="Y215" s="148"/>
      <c r="Z215" s="148"/>
      <c r="AA215" s="148"/>
      <c r="AB215" s="148"/>
      <c r="AC215" s="148"/>
      <c r="AD215" s="148"/>
      <c r="AE215" s="148"/>
      <c r="AF215" s="148"/>
      <c r="AG215" s="148" t="s">
        <v>391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69">
        <v>80</v>
      </c>
      <c r="B216" s="170" t="s">
        <v>394</v>
      </c>
      <c r="C216" s="186" t="s">
        <v>395</v>
      </c>
      <c r="D216" s="171" t="s">
        <v>142</v>
      </c>
      <c r="E216" s="172">
        <v>127.32640000000001</v>
      </c>
      <c r="F216" s="173"/>
      <c r="G216" s="174">
        <f>ROUND(E216*F216,2)</f>
        <v>0</v>
      </c>
      <c r="H216" s="173"/>
      <c r="I216" s="174">
        <f>ROUND(E216*H216,2)</f>
        <v>0</v>
      </c>
      <c r="J216" s="173"/>
      <c r="K216" s="174">
        <f>ROUND(E216*J216,2)</f>
        <v>0</v>
      </c>
      <c r="L216" s="174">
        <v>21</v>
      </c>
      <c r="M216" s="174">
        <f>G216*(1+L216/100)</f>
        <v>0</v>
      </c>
      <c r="N216" s="174">
        <v>0</v>
      </c>
      <c r="O216" s="174">
        <f>ROUND(E216*N216,2)</f>
        <v>0</v>
      </c>
      <c r="P216" s="174">
        <v>0</v>
      </c>
      <c r="Q216" s="174">
        <f>ROUND(E216*P216,2)</f>
        <v>0</v>
      </c>
      <c r="R216" s="174" t="s">
        <v>216</v>
      </c>
      <c r="S216" s="174" t="s">
        <v>107</v>
      </c>
      <c r="T216" s="175" t="s">
        <v>107</v>
      </c>
      <c r="U216" s="157">
        <v>9.9000000000000005E-2</v>
      </c>
      <c r="V216" s="157">
        <f>ROUND(E216*U216,2)</f>
        <v>12.61</v>
      </c>
      <c r="W216" s="157"/>
      <c r="X216" s="157" t="s">
        <v>390</v>
      </c>
      <c r="Y216" s="148"/>
      <c r="Z216" s="148"/>
      <c r="AA216" s="148"/>
      <c r="AB216" s="148"/>
      <c r="AC216" s="148"/>
      <c r="AD216" s="148"/>
      <c r="AE216" s="148"/>
      <c r="AF216" s="148"/>
      <c r="AG216" s="148" t="s">
        <v>391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253" t="s">
        <v>396</v>
      </c>
      <c r="D217" s="254"/>
      <c r="E217" s="254"/>
      <c r="F217" s="254"/>
      <c r="G217" s="254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111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69">
        <v>81</v>
      </c>
      <c r="B218" s="170" t="s">
        <v>397</v>
      </c>
      <c r="C218" s="186" t="s">
        <v>398</v>
      </c>
      <c r="D218" s="171" t="s">
        <v>142</v>
      </c>
      <c r="E218" s="172">
        <v>127.32640000000001</v>
      </c>
      <c r="F218" s="173"/>
      <c r="G218" s="174">
        <f>ROUND(E218*F218,2)</f>
        <v>0</v>
      </c>
      <c r="H218" s="173"/>
      <c r="I218" s="174">
        <f>ROUND(E218*H218,2)</f>
        <v>0</v>
      </c>
      <c r="J218" s="173"/>
      <c r="K218" s="174">
        <f>ROUND(E218*J218,2)</f>
        <v>0</v>
      </c>
      <c r="L218" s="174">
        <v>21</v>
      </c>
      <c r="M218" s="174">
        <f>G218*(1+L218/100)</f>
        <v>0</v>
      </c>
      <c r="N218" s="174">
        <v>0</v>
      </c>
      <c r="O218" s="174">
        <f>ROUND(E218*N218,2)</f>
        <v>0</v>
      </c>
      <c r="P218" s="174">
        <v>0</v>
      </c>
      <c r="Q218" s="174">
        <f>ROUND(E218*P218,2)</f>
        <v>0</v>
      </c>
      <c r="R218" s="174" t="s">
        <v>399</v>
      </c>
      <c r="S218" s="174" t="s">
        <v>107</v>
      </c>
      <c r="T218" s="175" t="s">
        <v>107</v>
      </c>
      <c r="U218" s="157">
        <v>0</v>
      </c>
      <c r="V218" s="157">
        <f>ROUND(E218*U218,2)</f>
        <v>0</v>
      </c>
      <c r="W218" s="157"/>
      <c r="X218" s="157" t="s">
        <v>390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391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249" t="s">
        <v>400</v>
      </c>
      <c r="D219" s="250"/>
      <c r="E219" s="250"/>
      <c r="F219" s="250"/>
      <c r="G219" s="250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138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x14ac:dyDescent="0.2">
      <c r="A220" s="163" t="s">
        <v>101</v>
      </c>
      <c r="B220" s="164" t="s">
        <v>71</v>
      </c>
      <c r="C220" s="185" t="s">
        <v>72</v>
      </c>
      <c r="D220" s="165"/>
      <c r="E220" s="166"/>
      <c r="F220" s="167"/>
      <c r="G220" s="167">
        <f>SUMIF(AG221:AG221,"&lt;&gt;NOR",G221:G221)</f>
        <v>0</v>
      </c>
      <c r="H220" s="167"/>
      <c r="I220" s="167">
        <f>SUM(I221:I221)</f>
        <v>0</v>
      </c>
      <c r="J220" s="167"/>
      <c r="K220" s="167">
        <f>SUM(K221:K221)</f>
        <v>0</v>
      </c>
      <c r="L220" s="167"/>
      <c r="M220" s="167">
        <f>SUM(M221:M221)</f>
        <v>0</v>
      </c>
      <c r="N220" s="167"/>
      <c r="O220" s="167">
        <f>SUM(O221:O221)</f>
        <v>0</v>
      </c>
      <c r="P220" s="167"/>
      <c r="Q220" s="167">
        <f>SUM(Q221:Q221)</f>
        <v>0</v>
      </c>
      <c r="R220" s="167"/>
      <c r="S220" s="167"/>
      <c r="T220" s="168"/>
      <c r="U220" s="162"/>
      <c r="V220" s="162">
        <f>SUM(V221:V221)</f>
        <v>90.27</v>
      </c>
      <c r="W220" s="162"/>
      <c r="X220" s="162"/>
      <c r="AG220" t="s">
        <v>102</v>
      </c>
    </row>
    <row r="221" spans="1:60" outlineLevel="1" x14ac:dyDescent="0.2">
      <c r="A221" s="176">
        <v>82</v>
      </c>
      <c r="B221" s="177" t="s">
        <v>401</v>
      </c>
      <c r="C221" s="188" t="s">
        <v>402</v>
      </c>
      <c r="D221" s="178" t="s">
        <v>142</v>
      </c>
      <c r="E221" s="179">
        <v>291.18786</v>
      </c>
      <c r="F221" s="180"/>
      <c r="G221" s="181">
        <f>ROUND(E221*F221,2)</f>
        <v>0</v>
      </c>
      <c r="H221" s="180"/>
      <c r="I221" s="181">
        <f>ROUND(E221*H221,2)</f>
        <v>0</v>
      </c>
      <c r="J221" s="180"/>
      <c r="K221" s="181">
        <f>ROUND(E221*J221,2)</f>
        <v>0</v>
      </c>
      <c r="L221" s="181">
        <v>21</v>
      </c>
      <c r="M221" s="181">
        <f>G221*(1+L221/100)</f>
        <v>0</v>
      </c>
      <c r="N221" s="181">
        <v>0</v>
      </c>
      <c r="O221" s="181">
        <f>ROUND(E221*N221,2)</f>
        <v>0</v>
      </c>
      <c r="P221" s="181">
        <v>0</v>
      </c>
      <c r="Q221" s="181">
        <f>ROUND(E221*P221,2)</f>
        <v>0</v>
      </c>
      <c r="R221" s="181" t="s">
        <v>155</v>
      </c>
      <c r="S221" s="181" t="s">
        <v>107</v>
      </c>
      <c r="T221" s="182" t="s">
        <v>107</v>
      </c>
      <c r="U221" s="157">
        <v>0.31</v>
      </c>
      <c r="V221" s="157">
        <f>ROUND(E221*U221,2)</f>
        <v>90.27</v>
      </c>
      <c r="W221" s="157"/>
      <c r="X221" s="157" t="s">
        <v>403</v>
      </c>
      <c r="Y221" s="148"/>
      <c r="Z221" s="148"/>
      <c r="AA221" s="148"/>
      <c r="AB221" s="148"/>
      <c r="AC221" s="148"/>
      <c r="AD221" s="148"/>
      <c r="AE221" s="148"/>
      <c r="AF221" s="148"/>
      <c r="AG221" s="148" t="s">
        <v>404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x14ac:dyDescent="0.2">
      <c r="A222" s="163" t="s">
        <v>101</v>
      </c>
      <c r="B222" s="164" t="s">
        <v>73</v>
      </c>
      <c r="C222" s="185" t="s">
        <v>27</v>
      </c>
      <c r="D222" s="165"/>
      <c r="E222" s="166"/>
      <c r="F222" s="167"/>
      <c r="G222" s="167">
        <f>SUMIF(AG223:AG233,"&lt;&gt;NOR",G223:G233)</f>
        <v>0</v>
      </c>
      <c r="H222" s="167"/>
      <c r="I222" s="167">
        <f>SUM(I223:I233)</f>
        <v>0</v>
      </c>
      <c r="J222" s="167"/>
      <c r="K222" s="167">
        <f>SUM(K223:K233)</f>
        <v>0</v>
      </c>
      <c r="L222" s="167"/>
      <c r="M222" s="167">
        <f>SUM(M223:M233)</f>
        <v>0</v>
      </c>
      <c r="N222" s="167"/>
      <c r="O222" s="167">
        <f>SUM(O223:O233)</f>
        <v>0</v>
      </c>
      <c r="P222" s="167"/>
      <c r="Q222" s="167">
        <f>SUM(Q223:Q233)</f>
        <v>0</v>
      </c>
      <c r="R222" s="167"/>
      <c r="S222" s="167"/>
      <c r="T222" s="168"/>
      <c r="U222" s="162"/>
      <c r="V222" s="162">
        <f>SUM(V223:V233)</f>
        <v>0</v>
      </c>
      <c r="W222" s="162"/>
      <c r="X222" s="162"/>
      <c r="AG222" t="s">
        <v>102</v>
      </c>
    </row>
    <row r="223" spans="1:60" outlineLevel="1" x14ac:dyDescent="0.2">
      <c r="A223" s="169">
        <v>83</v>
      </c>
      <c r="B223" s="170" t="s">
        <v>405</v>
      </c>
      <c r="C223" s="186" t="s">
        <v>406</v>
      </c>
      <c r="D223" s="171" t="s">
        <v>407</v>
      </c>
      <c r="E223" s="172">
        <v>1</v>
      </c>
      <c r="F223" s="173"/>
      <c r="G223" s="174">
        <f>ROUND(E223*F223,2)</f>
        <v>0</v>
      </c>
      <c r="H223" s="173"/>
      <c r="I223" s="174">
        <f>ROUND(E223*H223,2)</f>
        <v>0</v>
      </c>
      <c r="J223" s="173"/>
      <c r="K223" s="174">
        <f>ROUND(E223*J223,2)</f>
        <v>0</v>
      </c>
      <c r="L223" s="174">
        <v>21</v>
      </c>
      <c r="M223" s="174">
        <f>G223*(1+L223/100)</f>
        <v>0</v>
      </c>
      <c r="N223" s="174">
        <v>0</v>
      </c>
      <c r="O223" s="174">
        <f>ROUND(E223*N223,2)</f>
        <v>0</v>
      </c>
      <c r="P223" s="174">
        <v>0</v>
      </c>
      <c r="Q223" s="174">
        <f>ROUND(E223*P223,2)</f>
        <v>0</v>
      </c>
      <c r="R223" s="174"/>
      <c r="S223" s="174" t="s">
        <v>107</v>
      </c>
      <c r="T223" s="175" t="s">
        <v>143</v>
      </c>
      <c r="U223" s="157">
        <v>0</v>
      </c>
      <c r="V223" s="157">
        <f>ROUND(E223*U223,2)</f>
        <v>0</v>
      </c>
      <c r="W223" s="157"/>
      <c r="X223" s="157" t="s">
        <v>408</v>
      </c>
      <c r="Y223" s="148"/>
      <c r="Z223" s="148"/>
      <c r="AA223" s="148"/>
      <c r="AB223" s="148"/>
      <c r="AC223" s="148"/>
      <c r="AD223" s="148"/>
      <c r="AE223" s="148"/>
      <c r="AF223" s="148"/>
      <c r="AG223" s="148" t="s">
        <v>409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249" t="s">
        <v>440</v>
      </c>
      <c r="D224" s="250"/>
      <c r="E224" s="250"/>
      <c r="F224" s="250"/>
      <c r="G224" s="250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138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ht="22.5" outlineLevel="1" x14ac:dyDescent="0.2">
      <c r="A225" s="155"/>
      <c r="B225" s="156"/>
      <c r="C225" s="251" t="s">
        <v>410</v>
      </c>
      <c r="D225" s="252"/>
      <c r="E225" s="252"/>
      <c r="F225" s="252"/>
      <c r="G225" s="252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138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83" t="str">
        <f>C225</f>
        <v>Vyhotovení protokolu o vytyčení stavby se seznamem souřadnic vytyčených bodů a jejich polohopisnými (S-JTSK) a výškopisnými (Bpv) hodnotami.</v>
      </c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69">
        <v>84</v>
      </c>
      <c r="B226" s="170" t="s">
        <v>411</v>
      </c>
      <c r="C226" s="186" t="s">
        <v>412</v>
      </c>
      <c r="D226" s="171" t="s">
        <v>407</v>
      </c>
      <c r="E226" s="172">
        <v>1</v>
      </c>
      <c r="F226" s="173"/>
      <c r="G226" s="174">
        <f>ROUND(E226*F226,2)</f>
        <v>0</v>
      </c>
      <c r="H226" s="173"/>
      <c r="I226" s="174">
        <f>ROUND(E226*H226,2)</f>
        <v>0</v>
      </c>
      <c r="J226" s="173"/>
      <c r="K226" s="174">
        <f>ROUND(E226*J226,2)</f>
        <v>0</v>
      </c>
      <c r="L226" s="174">
        <v>21</v>
      </c>
      <c r="M226" s="174">
        <f>G226*(1+L226/100)</f>
        <v>0</v>
      </c>
      <c r="N226" s="174">
        <v>0</v>
      </c>
      <c r="O226" s="174">
        <f>ROUND(E226*N226,2)</f>
        <v>0</v>
      </c>
      <c r="P226" s="174">
        <v>0</v>
      </c>
      <c r="Q226" s="174">
        <f>ROUND(E226*P226,2)</f>
        <v>0</v>
      </c>
      <c r="R226" s="174"/>
      <c r="S226" s="174" t="s">
        <v>107</v>
      </c>
      <c r="T226" s="175" t="s">
        <v>143</v>
      </c>
      <c r="U226" s="157">
        <v>0</v>
      </c>
      <c r="V226" s="157">
        <f>ROUND(E226*U226,2)</f>
        <v>0</v>
      </c>
      <c r="W226" s="157"/>
      <c r="X226" s="157" t="s">
        <v>408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413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ht="22.5" outlineLevel="1" x14ac:dyDescent="0.2">
      <c r="A227" s="155"/>
      <c r="B227" s="156"/>
      <c r="C227" s="249" t="s">
        <v>414</v>
      </c>
      <c r="D227" s="250"/>
      <c r="E227" s="250"/>
      <c r="F227" s="250"/>
      <c r="G227" s="250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138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83" t="str">
        <f>C227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69">
        <v>85</v>
      </c>
      <c r="B228" s="170" t="s">
        <v>415</v>
      </c>
      <c r="C228" s="186" t="s">
        <v>416</v>
      </c>
      <c r="D228" s="171" t="s">
        <v>407</v>
      </c>
      <c r="E228" s="172">
        <v>1</v>
      </c>
      <c r="F228" s="173"/>
      <c r="G228" s="174">
        <f>ROUND(E228*F228,2)</f>
        <v>0</v>
      </c>
      <c r="H228" s="173"/>
      <c r="I228" s="174">
        <f>ROUND(E228*H228,2)</f>
        <v>0</v>
      </c>
      <c r="J228" s="173"/>
      <c r="K228" s="174">
        <f>ROUND(E228*J228,2)</f>
        <v>0</v>
      </c>
      <c r="L228" s="174">
        <v>21</v>
      </c>
      <c r="M228" s="174">
        <f>G228*(1+L228/100)</f>
        <v>0</v>
      </c>
      <c r="N228" s="174">
        <v>0</v>
      </c>
      <c r="O228" s="174">
        <f>ROUND(E228*N228,2)</f>
        <v>0</v>
      </c>
      <c r="P228" s="174">
        <v>0</v>
      </c>
      <c r="Q228" s="174">
        <f>ROUND(E228*P228,2)</f>
        <v>0</v>
      </c>
      <c r="R228" s="174"/>
      <c r="S228" s="174" t="s">
        <v>107</v>
      </c>
      <c r="T228" s="175" t="s">
        <v>143</v>
      </c>
      <c r="U228" s="157">
        <v>0</v>
      </c>
      <c r="V228" s="157">
        <f>ROUND(E228*U228,2)</f>
        <v>0</v>
      </c>
      <c r="W228" s="157"/>
      <c r="X228" s="157" t="s">
        <v>408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413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33.75" outlineLevel="1" x14ac:dyDescent="0.2">
      <c r="A229" s="155"/>
      <c r="B229" s="156"/>
      <c r="C229" s="249" t="s">
        <v>417</v>
      </c>
      <c r="D229" s="250"/>
      <c r="E229" s="250"/>
      <c r="F229" s="250"/>
      <c r="G229" s="250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138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83" t="str">
        <f>C229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69">
        <v>86</v>
      </c>
      <c r="B230" s="170" t="s">
        <v>418</v>
      </c>
      <c r="C230" s="186" t="s">
        <v>419</v>
      </c>
      <c r="D230" s="171" t="s">
        <v>407</v>
      </c>
      <c r="E230" s="172">
        <v>1</v>
      </c>
      <c r="F230" s="173"/>
      <c r="G230" s="174">
        <f>ROUND(E230*F230,2)</f>
        <v>0</v>
      </c>
      <c r="H230" s="173"/>
      <c r="I230" s="174">
        <f>ROUND(E230*H230,2)</f>
        <v>0</v>
      </c>
      <c r="J230" s="173"/>
      <c r="K230" s="174">
        <f>ROUND(E230*J230,2)</f>
        <v>0</v>
      </c>
      <c r="L230" s="174">
        <v>21</v>
      </c>
      <c r="M230" s="174">
        <f>G230*(1+L230/100)</f>
        <v>0</v>
      </c>
      <c r="N230" s="174">
        <v>0</v>
      </c>
      <c r="O230" s="174">
        <f>ROUND(E230*N230,2)</f>
        <v>0</v>
      </c>
      <c r="P230" s="174">
        <v>0</v>
      </c>
      <c r="Q230" s="174">
        <f>ROUND(E230*P230,2)</f>
        <v>0</v>
      </c>
      <c r="R230" s="174"/>
      <c r="S230" s="174" t="s">
        <v>107</v>
      </c>
      <c r="T230" s="175" t="s">
        <v>143</v>
      </c>
      <c r="U230" s="157">
        <v>0</v>
      </c>
      <c r="V230" s="157">
        <f>ROUND(E230*U230,2)</f>
        <v>0</v>
      </c>
      <c r="W230" s="157"/>
      <c r="X230" s="157" t="s">
        <v>408</v>
      </c>
      <c r="Y230" s="148"/>
      <c r="Z230" s="148"/>
      <c r="AA230" s="148"/>
      <c r="AB230" s="148"/>
      <c r="AC230" s="148"/>
      <c r="AD230" s="148"/>
      <c r="AE230" s="148"/>
      <c r="AF230" s="148"/>
      <c r="AG230" s="148" t="s">
        <v>413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ht="22.5" outlineLevel="1" x14ac:dyDescent="0.2">
      <c r="A231" s="155"/>
      <c r="B231" s="156"/>
      <c r="C231" s="249" t="s">
        <v>420</v>
      </c>
      <c r="D231" s="250"/>
      <c r="E231" s="250"/>
      <c r="F231" s="250"/>
      <c r="G231" s="250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138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83" t="str">
        <f>C231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69">
        <v>87</v>
      </c>
      <c r="B232" s="170" t="s">
        <v>421</v>
      </c>
      <c r="C232" s="186" t="s">
        <v>422</v>
      </c>
      <c r="D232" s="171" t="s">
        <v>407</v>
      </c>
      <c r="E232" s="172">
        <v>1</v>
      </c>
      <c r="F232" s="173"/>
      <c r="G232" s="174">
        <f>ROUND(E232*F232,2)</f>
        <v>0</v>
      </c>
      <c r="H232" s="173"/>
      <c r="I232" s="174">
        <f>ROUND(E232*H232,2)</f>
        <v>0</v>
      </c>
      <c r="J232" s="173"/>
      <c r="K232" s="174">
        <f>ROUND(E232*J232,2)</f>
        <v>0</v>
      </c>
      <c r="L232" s="174">
        <v>21</v>
      </c>
      <c r="M232" s="174">
        <f>G232*(1+L232/100)</f>
        <v>0</v>
      </c>
      <c r="N232" s="174">
        <v>0</v>
      </c>
      <c r="O232" s="174">
        <f>ROUND(E232*N232,2)</f>
        <v>0</v>
      </c>
      <c r="P232" s="174">
        <v>0</v>
      </c>
      <c r="Q232" s="174">
        <f>ROUND(E232*P232,2)</f>
        <v>0</v>
      </c>
      <c r="R232" s="174"/>
      <c r="S232" s="174" t="s">
        <v>107</v>
      </c>
      <c r="T232" s="175" t="s">
        <v>143</v>
      </c>
      <c r="U232" s="157">
        <v>0</v>
      </c>
      <c r="V232" s="157">
        <f>ROUND(E232*U232,2)</f>
        <v>0</v>
      </c>
      <c r="W232" s="157"/>
      <c r="X232" s="157" t="s">
        <v>408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409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ht="33.75" outlineLevel="1" x14ac:dyDescent="0.2">
      <c r="A233" s="155"/>
      <c r="B233" s="156"/>
      <c r="C233" s="249" t="s">
        <v>423</v>
      </c>
      <c r="D233" s="250"/>
      <c r="E233" s="250"/>
      <c r="F233" s="250"/>
      <c r="G233" s="250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138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83" t="str">
        <f>C233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33" s="148"/>
      <c r="BC233" s="148"/>
      <c r="BD233" s="148"/>
      <c r="BE233" s="148"/>
      <c r="BF233" s="148"/>
      <c r="BG233" s="148"/>
      <c r="BH233" s="148"/>
    </row>
    <row r="234" spans="1:60" x14ac:dyDescent="0.2">
      <c r="A234" s="163" t="s">
        <v>101</v>
      </c>
      <c r="B234" s="164" t="s">
        <v>74</v>
      </c>
      <c r="C234" s="185" t="s">
        <v>28</v>
      </c>
      <c r="D234" s="165"/>
      <c r="E234" s="166"/>
      <c r="F234" s="167"/>
      <c r="G234" s="167">
        <f>SUMIF(AG235:AG238,"&lt;&gt;NOR",G235:G238)</f>
        <v>0</v>
      </c>
      <c r="H234" s="167"/>
      <c r="I234" s="167">
        <f>SUM(I235:I238)</f>
        <v>0</v>
      </c>
      <c r="J234" s="167"/>
      <c r="K234" s="167">
        <f>SUM(K235:K238)</f>
        <v>0</v>
      </c>
      <c r="L234" s="167"/>
      <c r="M234" s="167">
        <f>SUM(M235:M238)</f>
        <v>0</v>
      </c>
      <c r="N234" s="167"/>
      <c r="O234" s="167">
        <f>SUM(O235:O238)</f>
        <v>0</v>
      </c>
      <c r="P234" s="167"/>
      <c r="Q234" s="167">
        <f>SUM(Q235:Q238)</f>
        <v>0</v>
      </c>
      <c r="R234" s="167"/>
      <c r="S234" s="167"/>
      <c r="T234" s="168"/>
      <c r="U234" s="162"/>
      <c r="V234" s="162">
        <f>SUM(V235:V238)</f>
        <v>0</v>
      </c>
      <c r="W234" s="162"/>
      <c r="X234" s="162"/>
      <c r="AG234" t="s">
        <v>102</v>
      </c>
    </row>
    <row r="235" spans="1:60" outlineLevel="1" x14ac:dyDescent="0.2">
      <c r="A235" s="169">
        <v>88</v>
      </c>
      <c r="B235" s="170" t="s">
        <v>424</v>
      </c>
      <c r="C235" s="186" t="s">
        <v>425</v>
      </c>
      <c r="D235" s="171" t="s">
        <v>407</v>
      </c>
      <c r="E235" s="172">
        <v>1</v>
      </c>
      <c r="F235" s="173"/>
      <c r="G235" s="174">
        <f>ROUND(E235*F235,2)</f>
        <v>0</v>
      </c>
      <c r="H235" s="173"/>
      <c r="I235" s="174">
        <f>ROUND(E235*H235,2)</f>
        <v>0</v>
      </c>
      <c r="J235" s="173"/>
      <c r="K235" s="174">
        <f>ROUND(E235*J235,2)</f>
        <v>0</v>
      </c>
      <c r="L235" s="174">
        <v>21</v>
      </c>
      <c r="M235" s="174">
        <f>G235*(1+L235/100)</f>
        <v>0</v>
      </c>
      <c r="N235" s="174">
        <v>0</v>
      </c>
      <c r="O235" s="174">
        <f>ROUND(E235*N235,2)</f>
        <v>0</v>
      </c>
      <c r="P235" s="174">
        <v>0</v>
      </c>
      <c r="Q235" s="174">
        <f>ROUND(E235*P235,2)</f>
        <v>0</v>
      </c>
      <c r="R235" s="174"/>
      <c r="S235" s="174" t="s">
        <v>107</v>
      </c>
      <c r="T235" s="175" t="s">
        <v>143</v>
      </c>
      <c r="U235" s="157">
        <v>0</v>
      </c>
      <c r="V235" s="157">
        <f>ROUND(E235*U235,2)</f>
        <v>0</v>
      </c>
      <c r="W235" s="157"/>
      <c r="X235" s="157" t="s">
        <v>408</v>
      </c>
      <c r="Y235" s="148"/>
      <c r="Z235" s="148"/>
      <c r="AA235" s="148"/>
      <c r="AB235" s="148"/>
      <c r="AC235" s="148"/>
      <c r="AD235" s="148"/>
      <c r="AE235" s="148"/>
      <c r="AF235" s="148"/>
      <c r="AG235" s="148" t="s">
        <v>409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249" t="s">
        <v>426</v>
      </c>
      <c r="D236" s="250"/>
      <c r="E236" s="250"/>
      <c r="F236" s="250"/>
      <c r="G236" s="250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138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83" t="str">
        <f>C236</f>
        <v>Náklady na vyhotovení dokumentace skutečného provedení stavby a její předání objednateli v požadované formě a požadovaném počtu.</v>
      </c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69">
        <v>89</v>
      </c>
      <c r="B237" s="170" t="s">
        <v>427</v>
      </c>
      <c r="C237" s="186" t="s">
        <v>428</v>
      </c>
      <c r="D237" s="171" t="s">
        <v>407</v>
      </c>
      <c r="E237" s="172">
        <v>1</v>
      </c>
      <c r="F237" s="173"/>
      <c r="G237" s="174">
        <f>ROUND(E237*F237,2)</f>
        <v>0</v>
      </c>
      <c r="H237" s="173"/>
      <c r="I237" s="174">
        <f>ROUND(E237*H237,2)</f>
        <v>0</v>
      </c>
      <c r="J237" s="173"/>
      <c r="K237" s="174">
        <f>ROUND(E237*J237,2)</f>
        <v>0</v>
      </c>
      <c r="L237" s="174">
        <v>21</v>
      </c>
      <c r="M237" s="174">
        <f>G237*(1+L237/100)</f>
        <v>0</v>
      </c>
      <c r="N237" s="174">
        <v>0</v>
      </c>
      <c r="O237" s="174">
        <f>ROUND(E237*N237,2)</f>
        <v>0</v>
      </c>
      <c r="P237" s="174">
        <v>0</v>
      </c>
      <c r="Q237" s="174">
        <f>ROUND(E237*P237,2)</f>
        <v>0</v>
      </c>
      <c r="R237" s="174"/>
      <c r="S237" s="174" t="s">
        <v>107</v>
      </c>
      <c r="T237" s="175" t="s">
        <v>143</v>
      </c>
      <c r="U237" s="157">
        <v>0</v>
      </c>
      <c r="V237" s="157">
        <f>ROUND(E237*U237,2)</f>
        <v>0</v>
      </c>
      <c r="W237" s="157"/>
      <c r="X237" s="157" t="s">
        <v>408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409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249" t="s">
        <v>429</v>
      </c>
      <c r="D238" s="250"/>
      <c r="E238" s="250"/>
      <c r="F238" s="250"/>
      <c r="G238" s="250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138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83" t="str">
        <f>C238</f>
        <v>Náklady na provedení skutečného zaměření stavby v rozsahu nezbytném pro zápis změny do katastru nemovitostí.</v>
      </c>
      <c r="BB238" s="148"/>
      <c r="BC238" s="148"/>
      <c r="BD238" s="148"/>
      <c r="BE238" s="148"/>
      <c r="BF238" s="148"/>
      <c r="BG238" s="148"/>
      <c r="BH238" s="148"/>
    </row>
    <row r="239" spans="1:60" x14ac:dyDescent="0.2">
      <c r="A239" s="3"/>
      <c r="B239" s="4"/>
      <c r="C239" s="190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AE239">
        <v>15</v>
      </c>
      <c r="AF239">
        <v>21</v>
      </c>
      <c r="AG239" t="s">
        <v>88</v>
      </c>
    </row>
    <row r="240" spans="1:60" x14ac:dyDescent="0.2">
      <c r="A240" s="151"/>
      <c r="B240" s="152" t="s">
        <v>29</v>
      </c>
      <c r="C240" s="191"/>
      <c r="D240" s="153"/>
      <c r="E240" s="154"/>
      <c r="F240" s="154"/>
      <c r="G240" s="184">
        <f>G8+G35+G63+G84+G110+G147+G160+G182+G192+G220+G222+G234</f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AE240">
        <f>SUMIF(L7:L238,AE239,G7:G238)</f>
        <v>0</v>
      </c>
      <c r="AF240">
        <f>SUMIF(L7:L238,AF239,G7:G238)</f>
        <v>0</v>
      </c>
      <c r="AG240" t="s">
        <v>430</v>
      </c>
    </row>
    <row r="241" spans="1:33" x14ac:dyDescent="0.2">
      <c r="A241" s="262" t="s">
        <v>431</v>
      </c>
      <c r="B241" s="262"/>
      <c r="C241" s="190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">
      <c r="A242" s="3"/>
      <c r="B242" s="4" t="s">
        <v>432</v>
      </c>
      <c r="C242" s="190" t="s">
        <v>433</v>
      </c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AG242" t="s">
        <v>434</v>
      </c>
    </row>
    <row r="243" spans="1:33" x14ac:dyDescent="0.2">
      <c r="A243" s="3"/>
      <c r="B243" s="4" t="s">
        <v>435</v>
      </c>
      <c r="C243" s="190" t="s">
        <v>436</v>
      </c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AG243" t="s">
        <v>437</v>
      </c>
    </row>
    <row r="244" spans="1:33" x14ac:dyDescent="0.2">
      <c r="A244" s="3"/>
      <c r="B244" s="4"/>
      <c r="C244" s="190" t="s">
        <v>438</v>
      </c>
      <c r="D244" s="6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AG244" t="s">
        <v>439</v>
      </c>
    </row>
    <row r="245" spans="1:33" x14ac:dyDescent="0.2">
      <c r="A245" s="3"/>
      <c r="B245" s="4"/>
      <c r="C245" s="190"/>
      <c r="D245" s="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">
      <c r="C246" s="192"/>
      <c r="D246" s="10"/>
      <c r="AG246" t="s">
        <v>441</v>
      </c>
    </row>
    <row r="247" spans="1:33" x14ac:dyDescent="0.2">
      <c r="D247" s="10"/>
    </row>
    <row r="248" spans="1:33" x14ac:dyDescent="0.2">
      <c r="D248" s="10"/>
    </row>
    <row r="249" spans="1:33" x14ac:dyDescent="0.2">
      <c r="D249" s="10"/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eboe+1pZRBMSkZk+SoIz9u0Tae05YNbZeik+pilxCdC0jrqFxzdV54OKVa65AY0Q+PrmEWJlSe0SZXBkGjI+g==" saltValue="W+wfpwxtBjKTmk8cEwZJ6Q==" spinCount="100000" sheet="1"/>
  <mergeCells count="65">
    <mergeCell ref="A1:G1"/>
    <mergeCell ref="C2:G2"/>
    <mergeCell ref="C3:G3"/>
    <mergeCell ref="C4:G4"/>
    <mergeCell ref="A241:B241"/>
    <mergeCell ref="C10:G10"/>
    <mergeCell ref="C18:G18"/>
    <mergeCell ref="C21:G21"/>
    <mergeCell ref="C26:G26"/>
    <mergeCell ref="C30:G30"/>
    <mergeCell ref="C86:G86"/>
    <mergeCell ref="C31:G31"/>
    <mergeCell ref="C37:G37"/>
    <mergeCell ref="C40:G40"/>
    <mergeCell ref="C43:G43"/>
    <mergeCell ref="C46:G46"/>
    <mergeCell ref="C48:G48"/>
    <mergeCell ref="C57:G57"/>
    <mergeCell ref="C71:G71"/>
    <mergeCell ref="C76:G76"/>
    <mergeCell ref="C77:G77"/>
    <mergeCell ref="C80:G80"/>
    <mergeCell ref="C136:G136"/>
    <mergeCell ref="C92:G92"/>
    <mergeCell ref="C105:G105"/>
    <mergeCell ref="C127:G127"/>
    <mergeCell ref="C128:G128"/>
    <mergeCell ref="C129:G129"/>
    <mergeCell ref="C130:G130"/>
    <mergeCell ref="C131:G131"/>
    <mergeCell ref="C132:G132"/>
    <mergeCell ref="C133:G133"/>
    <mergeCell ref="C134:G134"/>
    <mergeCell ref="C135:G135"/>
    <mergeCell ref="C170:G170"/>
    <mergeCell ref="C137:G137"/>
    <mergeCell ref="C139:G139"/>
    <mergeCell ref="C140:G140"/>
    <mergeCell ref="C141:G141"/>
    <mergeCell ref="C142:G142"/>
    <mergeCell ref="C143:G143"/>
    <mergeCell ref="C144:G144"/>
    <mergeCell ref="C145:G145"/>
    <mergeCell ref="C146:G146"/>
    <mergeCell ref="C149:G149"/>
    <mergeCell ref="C169:G169"/>
    <mergeCell ref="C224:G224"/>
    <mergeCell ref="C171:G171"/>
    <mergeCell ref="C173:G173"/>
    <mergeCell ref="C174:G174"/>
    <mergeCell ref="C176:G176"/>
    <mergeCell ref="C177:G177"/>
    <mergeCell ref="C178:G178"/>
    <mergeCell ref="C179:G179"/>
    <mergeCell ref="C194:G194"/>
    <mergeCell ref="C210:G210"/>
    <mergeCell ref="C217:G217"/>
    <mergeCell ref="C219:G219"/>
    <mergeCell ref="C238:G238"/>
    <mergeCell ref="C225:G225"/>
    <mergeCell ref="C227:G227"/>
    <mergeCell ref="C229:G229"/>
    <mergeCell ref="C231:G231"/>
    <mergeCell ref="C233:G233"/>
    <mergeCell ref="C236:G236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Vlasta</cp:lastModifiedBy>
  <cp:lastPrinted>2019-03-19T12:27:02Z</cp:lastPrinted>
  <dcterms:created xsi:type="dcterms:W3CDTF">2009-04-08T07:15:50Z</dcterms:created>
  <dcterms:modified xsi:type="dcterms:W3CDTF">2020-08-11T03:49:55Z</dcterms:modified>
</cp:coreProperties>
</file>