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3 - Bytová jednotka č.3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'3 - Bytová jednotka č.3'!$C$99:$K$388</definedName>
    <definedName name="_xlnm.Print_Area" localSheetId="1">'3 - Bytová jednotka č.3'!$C$4:$J$36,'3 - Bytová jednotka č.3'!$C$42:$J$81,'3 - Bytová jednotka č.3'!$C$87:$K$388</definedName>
    <definedName name="_xlnm.Print_Titles" localSheetId="1">'3 - Bytová jednotka č.3'!$99:$99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388"/>
  <c r="BH388"/>
  <c r="BG388"/>
  <c r="BE388"/>
  <c r="T388"/>
  <c r="T387"/>
  <c r="R388"/>
  <c r="R387"/>
  <c r="P388"/>
  <c r="P387"/>
  <c r="BK388"/>
  <c r="BK387"/>
  <c r="J387"/>
  <c r="J388"/>
  <c r="BF388"/>
  <c r="J80"/>
  <c r="BI386"/>
  <c r="BH386"/>
  <c r="BG386"/>
  <c r="BE386"/>
  <c r="T386"/>
  <c r="T385"/>
  <c r="T384"/>
  <c r="R386"/>
  <c r="R385"/>
  <c r="R384"/>
  <c r="P386"/>
  <c r="P385"/>
  <c r="P384"/>
  <c r="BK386"/>
  <c r="BK385"/>
  <c r="J385"/>
  <c r="BK384"/>
  <c r="J384"/>
  <c r="J386"/>
  <c r="BF386"/>
  <c r="J79"/>
  <c r="J78"/>
  <c r="BI381"/>
  <c r="BH381"/>
  <c r="BG381"/>
  <c r="BE381"/>
  <c r="T381"/>
  <c r="R381"/>
  <c r="P381"/>
  <c r="BK381"/>
  <c r="J381"/>
  <c r="BF381"/>
  <c r="BI378"/>
  <c r="BH378"/>
  <c r="BG378"/>
  <c r="BE378"/>
  <c r="T378"/>
  <c r="R378"/>
  <c r="P378"/>
  <c r="BK378"/>
  <c r="J378"/>
  <c r="BF378"/>
  <c r="BI374"/>
  <c r="BH374"/>
  <c r="BG374"/>
  <c r="BE374"/>
  <c r="T374"/>
  <c r="R374"/>
  <c r="P374"/>
  <c r="BK374"/>
  <c r="J374"/>
  <c r="BF374"/>
  <c r="BI361"/>
  <c r="BH361"/>
  <c r="BG361"/>
  <c r="BE361"/>
  <c r="T361"/>
  <c r="T360"/>
  <c r="R361"/>
  <c r="R360"/>
  <c r="P361"/>
  <c r="P360"/>
  <c r="BK361"/>
  <c r="BK360"/>
  <c r="J360"/>
  <c r="J361"/>
  <c r="BF361"/>
  <c r="J77"/>
  <c r="BI359"/>
  <c r="BH359"/>
  <c r="BG359"/>
  <c r="BE359"/>
  <c r="T359"/>
  <c r="R359"/>
  <c r="P359"/>
  <c r="BK359"/>
  <c r="J359"/>
  <c r="BF359"/>
  <c r="BI358"/>
  <c r="BH358"/>
  <c r="BG358"/>
  <c r="BE358"/>
  <c r="T358"/>
  <c r="R358"/>
  <c r="P358"/>
  <c r="BK358"/>
  <c r="J358"/>
  <c r="BF358"/>
  <c r="BI352"/>
  <c r="BH352"/>
  <c r="BG352"/>
  <c r="BE352"/>
  <c r="T352"/>
  <c r="R352"/>
  <c r="P352"/>
  <c r="BK352"/>
  <c r="J352"/>
  <c r="BF352"/>
  <c r="BI343"/>
  <c r="BH343"/>
  <c r="BG343"/>
  <c r="BE343"/>
  <c r="T343"/>
  <c r="T342"/>
  <c r="R343"/>
  <c r="R342"/>
  <c r="P343"/>
  <c r="P342"/>
  <c r="BK343"/>
  <c r="BK342"/>
  <c r="J342"/>
  <c r="J343"/>
  <c r="BF343"/>
  <c r="J76"/>
  <c r="BI341"/>
  <c r="BH341"/>
  <c r="BG341"/>
  <c r="BE341"/>
  <c r="T341"/>
  <c r="R341"/>
  <c r="P341"/>
  <c r="BK341"/>
  <c r="J341"/>
  <c r="BF341"/>
  <c r="BI338"/>
  <c r="BH338"/>
  <c r="BG338"/>
  <c r="BE338"/>
  <c r="T338"/>
  <c r="R338"/>
  <c r="P338"/>
  <c r="BK338"/>
  <c r="J338"/>
  <c r="BF338"/>
  <c r="BI337"/>
  <c r="BH337"/>
  <c r="BG337"/>
  <c r="BE337"/>
  <c r="T337"/>
  <c r="T336"/>
  <c r="R337"/>
  <c r="R336"/>
  <c r="P337"/>
  <c r="P336"/>
  <c r="BK337"/>
  <c r="BK336"/>
  <c r="J336"/>
  <c r="J337"/>
  <c r="BF337"/>
  <c r="J75"/>
  <c r="BI335"/>
  <c r="BH335"/>
  <c r="BG335"/>
  <c r="BE335"/>
  <c r="T335"/>
  <c r="R335"/>
  <c r="P335"/>
  <c r="BK335"/>
  <c r="J335"/>
  <c r="BF335"/>
  <c r="BI334"/>
  <c r="BH334"/>
  <c r="BG334"/>
  <c r="BE334"/>
  <c r="T334"/>
  <c r="R334"/>
  <c r="P334"/>
  <c r="BK334"/>
  <c r="J334"/>
  <c r="BF334"/>
  <c r="BI333"/>
  <c r="BH333"/>
  <c r="BG333"/>
  <c r="BE333"/>
  <c r="T333"/>
  <c r="R333"/>
  <c r="P333"/>
  <c r="BK333"/>
  <c r="J333"/>
  <c r="BF333"/>
  <c r="BI332"/>
  <c r="BH332"/>
  <c r="BG332"/>
  <c r="BE332"/>
  <c r="T332"/>
  <c r="R332"/>
  <c r="P332"/>
  <c r="BK332"/>
  <c r="J332"/>
  <c r="BF332"/>
  <c r="BI330"/>
  <c r="BH330"/>
  <c r="BG330"/>
  <c r="BE330"/>
  <c r="T330"/>
  <c r="R330"/>
  <c r="P330"/>
  <c r="BK330"/>
  <c r="J330"/>
  <c r="BF330"/>
  <c r="BI326"/>
  <c r="BH326"/>
  <c r="BG326"/>
  <c r="BE326"/>
  <c r="T326"/>
  <c r="R326"/>
  <c r="P326"/>
  <c r="BK326"/>
  <c r="J326"/>
  <c r="BF326"/>
  <c r="BI324"/>
  <c r="BH324"/>
  <c r="BG324"/>
  <c r="BE324"/>
  <c r="T324"/>
  <c r="R324"/>
  <c r="P324"/>
  <c r="BK324"/>
  <c r="J324"/>
  <c r="BF324"/>
  <c r="BI320"/>
  <c r="BH320"/>
  <c r="BG320"/>
  <c r="BE320"/>
  <c r="T320"/>
  <c r="T319"/>
  <c r="R320"/>
  <c r="R319"/>
  <c r="P320"/>
  <c r="P319"/>
  <c r="BK320"/>
  <c r="BK319"/>
  <c r="J319"/>
  <c r="J320"/>
  <c r="BF320"/>
  <c r="J74"/>
  <c r="BI318"/>
  <c r="BH318"/>
  <c r="BG318"/>
  <c r="BE318"/>
  <c r="T318"/>
  <c r="R318"/>
  <c r="P318"/>
  <c r="BK318"/>
  <c r="J318"/>
  <c r="BF318"/>
  <c r="BI317"/>
  <c r="BH317"/>
  <c r="BG317"/>
  <c r="BE317"/>
  <c r="T317"/>
  <c r="R317"/>
  <c r="P317"/>
  <c r="BK317"/>
  <c r="J317"/>
  <c r="BF317"/>
  <c r="BI315"/>
  <c r="BH315"/>
  <c r="BG315"/>
  <c r="BE315"/>
  <c r="T315"/>
  <c r="R315"/>
  <c r="P315"/>
  <c r="BK315"/>
  <c r="J315"/>
  <c r="BF315"/>
  <c r="BI313"/>
  <c r="BH313"/>
  <c r="BG313"/>
  <c r="BE313"/>
  <c r="T313"/>
  <c r="R313"/>
  <c r="P313"/>
  <c r="BK313"/>
  <c r="J313"/>
  <c r="BF313"/>
  <c r="BI309"/>
  <c r="BH309"/>
  <c r="BG309"/>
  <c r="BE309"/>
  <c r="T309"/>
  <c r="T308"/>
  <c r="R309"/>
  <c r="R308"/>
  <c r="P309"/>
  <c r="P308"/>
  <c r="BK309"/>
  <c r="BK308"/>
  <c r="J308"/>
  <c r="J309"/>
  <c r="BF309"/>
  <c r="J73"/>
  <c r="BI307"/>
  <c r="BH307"/>
  <c r="BG307"/>
  <c r="BE307"/>
  <c r="T307"/>
  <c r="R307"/>
  <c r="P307"/>
  <c r="BK307"/>
  <c r="J307"/>
  <c r="BF307"/>
  <c r="BI306"/>
  <c r="BH306"/>
  <c r="BG306"/>
  <c r="BE306"/>
  <c r="T306"/>
  <c r="R306"/>
  <c r="P306"/>
  <c r="BK306"/>
  <c r="J306"/>
  <c r="BF306"/>
  <c r="BI303"/>
  <c r="BH303"/>
  <c r="BG303"/>
  <c r="BE303"/>
  <c r="T303"/>
  <c r="R303"/>
  <c r="P303"/>
  <c r="BK303"/>
  <c r="J303"/>
  <c r="BF303"/>
  <c r="BI302"/>
  <c r="BH302"/>
  <c r="BG302"/>
  <c r="BE302"/>
  <c r="T302"/>
  <c r="R302"/>
  <c r="P302"/>
  <c r="BK302"/>
  <c r="J302"/>
  <c r="BF302"/>
  <c r="BI299"/>
  <c r="BH299"/>
  <c r="BG299"/>
  <c r="BE299"/>
  <c r="T299"/>
  <c r="T298"/>
  <c r="R299"/>
  <c r="R298"/>
  <c r="P299"/>
  <c r="P298"/>
  <c r="BK299"/>
  <c r="BK298"/>
  <c r="J298"/>
  <c r="J299"/>
  <c r="BF299"/>
  <c r="J72"/>
  <c r="BI297"/>
  <c r="BH297"/>
  <c r="BG297"/>
  <c r="BE297"/>
  <c r="T297"/>
  <c r="R297"/>
  <c r="P297"/>
  <c r="BK297"/>
  <c r="J297"/>
  <c r="BF297"/>
  <c r="BI296"/>
  <c r="BH296"/>
  <c r="BG296"/>
  <c r="BE296"/>
  <c r="T296"/>
  <c r="R296"/>
  <c r="P296"/>
  <c r="BK296"/>
  <c r="J296"/>
  <c r="BF296"/>
  <c r="BI295"/>
  <c r="BH295"/>
  <c r="BG295"/>
  <c r="BE295"/>
  <c r="T295"/>
  <c r="R295"/>
  <c r="P295"/>
  <c r="BK295"/>
  <c r="J295"/>
  <c r="BF295"/>
  <c r="BI294"/>
  <c r="BH294"/>
  <c r="BG294"/>
  <c r="BE294"/>
  <c r="T294"/>
  <c r="R294"/>
  <c r="P294"/>
  <c r="BK294"/>
  <c r="J294"/>
  <c r="BF294"/>
  <c r="BI293"/>
  <c r="BH293"/>
  <c r="BG293"/>
  <c r="BE293"/>
  <c r="T293"/>
  <c r="R293"/>
  <c r="P293"/>
  <c r="BK293"/>
  <c r="J293"/>
  <c r="BF293"/>
  <c r="BI292"/>
  <c r="BH292"/>
  <c r="BG292"/>
  <c r="BE292"/>
  <c r="T292"/>
  <c r="R292"/>
  <c r="P292"/>
  <c r="BK292"/>
  <c r="J292"/>
  <c r="BF292"/>
  <c r="BI291"/>
  <c r="BH291"/>
  <c r="BG291"/>
  <c r="BE291"/>
  <c r="T291"/>
  <c r="R291"/>
  <c r="P291"/>
  <c r="BK291"/>
  <c r="J291"/>
  <c r="BF291"/>
  <c r="BI290"/>
  <c r="BH290"/>
  <c r="BG290"/>
  <c r="BE290"/>
  <c r="T290"/>
  <c r="R290"/>
  <c r="P290"/>
  <c r="BK290"/>
  <c r="J290"/>
  <c r="BF290"/>
  <c r="BI289"/>
  <c r="BH289"/>
  <c r="BG289"/>
  <c r="BE289"/>
  <c r="T289"/>
  <c r="R289"/>
  <c r="P289"/>
  <c r="BK289"/>
  <c r="J289"/>
  <c r="BF289"/>
  <c r="BI288"/>
  <c r="BH288"/>
  <c r="BG288"/>
  <c r="BE288"/>
  <c r="T288"/>
  <c r="R288"/>
  <c r="P288"/>
  <c r="BK288"/>
  <c r="J288"/>
  <c r="BF288"/>
  <c r="BI287"/>
  <c r="BH287"/>
  <c r="BG287"/>
  <c r="BE287"/>
  <c r="T287"/>
  <c r="R287"/>
  <c r="P287"/>
  <c r="BK287"/>
  <c r="J287"/>
  <c r="BF287"/>
  <c r="BI283"/>
  <c r="BH283"/>
  <c r="BG283"/>
  <c r="BE283"/>
  <c r="T283"/>
  <c r="T282"/>
  <c r="R283"/>
  <c r="R282"/>
  <c r="P283"/>
  <c r="P282"/>
  <c r="BK283"/>
  <c r="BK282"/>
  <c r="J282"/>
  <c r="J283"/>
  <c r="BF283"/>
  <c r="J71"/>
  <c r="BI281"/>
  <c r="BH281"/>
  <c r="BG281"/>
  <c r="BE281"/>
  <c r="T281"/>
  <c r="R281"/>
  <c r="P281"/>
  <c r="BK281"/>
  <c r="J281"/>
  <c r="BF281"/>
  <c r="BI280"/>
  <c r="BH280"/>
  <c r="BG280"/>
  <c r="BE280"/>
  <c r="T280"/>
  <c r="R280"/>
  <c r="P280"/>
  <c r="BK280"/>
  <c r="J280"/>
  <c r="BF280"/>
  <c r="BI277"/>
  <c r="BH277"/>
  <c r="BG277"/>
  <c r="BE277"/>
  <c r="T277"/>
  <c r="R277"/>
  <c r="P277"/>
  <c r="BK277"/>
  <c r="J277"/>
  <c r="BF277"/>
  <c r="BI276"/>
  <c r="BH276"/>
  <c r="BG276"/>
  <c r="BE276"/>
  <c r="T276"/>
  <c r="R276"/>
  <c r="P276"/>
  <c r="BK276"/>
  <c r="J276"/>
  <c r="BF276"/>
  <c r="BI275"/>
  <c r="BH275"/>
  <c r="BG275"/>
  <c r="BE275"/>
  <c r="T275"/>
  <c r="R275"/>
  <c r="P275"/>
  <c r="BK275"/>
  <c r="J275"/>
  <c r="BF275"/>
  <c r="BI271"/>
  <c r="BH271"/>
  <c r="BG271"/>
  <c r="BE271"/>
  <c r="T271"/>
  <c r="R271"/>
  <c r="P271"/>
  <c r="BK271"/>
  <c r="J271"/>
  <c r="BF271"/>
  <c r="BI266"/>
  <c r="BH266"/>
  <c r="BG266"/>
  <c r="BE266"/>
  <c r="T266"/>
  <c r="T265"/>
  <c r="R266"/>
  <c r="R265"/>
  <c r="P266"/>
  <c r="P265"/>
  <c r="BK266"/>
  <c r="BK265"/>
  <c r="J265"/>
  <c r="J266"/>
  <c r="BF266"/>
  <c r="J70"/>
  <c r="BI264"/>
  <c r="BH264"/>
  <c r="BG264"/>
  <c r="BE264"/>
  <c r="T264"/>
  <c r="R264"/>
  <c r="P264"/>
  <c r="BK264"/>
  <c r="J264"/>
  <c r="BF264"/>
  <c r="BI263"/>
  <c r="BH263"/>
  <c r="BG263"/>
  <c r="BE263"/>
  <c r="T263"/>
  <c r="R263"/>
  <c r="P263"/>
  <c r="BK263"/>
  <c r="J263"/>
  <c r="BF263"/>
  <c r="BI262"/>
  <c r="BH262"/>
  <c r="BG262"/>
  <c r="BE262"/>
  <c r="T262"/>
  <c r="R262"/>
  <c r="P262"/>
  <c r="BK262"/>
  <c r="J262"/>
  <c r="BF262"/>
  <c r="BI261"/>
  <c r="BH261"/>
  <c r="BG261"/>
  <c r="BE261"/>
  <c r="T261"/>
  <c r="R261"/>
  <c r="P261"/>
  <c r="BK261"/>
  <c r="J261"/>
  <c r="BF261"/>
  <c r="BI260"/>
  <c r="BH260"/>
  <c r="BG260"/>
  <c r="BE260"/>
  <c r="T260"/>
  <c r="T259"/>
  <c r="R260"/>
  <c r="R259"/>
  <c r="P260"/>
  <c r="P259"/>
  <c r="BK260"/>
  <c r="BK259"/>
  <c r="J259"/>
  <c r="J260"/>
  <c r="BF260"/>
  <c r="J69"/>
  <c r="BI258"/>
  <c r="BH258"/>
  <c r="BG258"/>
  <c r="BE258"/>
  <c r="T258"/>
  <c r="R258"/>
  <c r="P258"/>
  <c r="BK258"/>
  <c r="J258"/>
  <c r="BF258"/>
  <c r="BI257"/>
  <c r="BH257"/>
  <c r="BG257"/>
  <c r="BE257"/>
  <c r="T257"/>
  <c r="R257"/>
  <c r="P257"/>
  <c r="BK257"/>
  <c r="J257"/>
  <c r="BF257"/>
  <c r="BI256"/>
  <c r="BH256"/>
  <c r="BG256"/>
  <c r="BE256"/>
  <c r="T256"/>
  <c r="R256"/>
  <c r="P256"/>
  <c r="BK256"/>
  <c r="J256"/>
  <c r="BF256"/>
  <c r="BI255"/>
  <c r="BH255"/>
  <c r="BG255"/>
  <c r="BE255"/>
  <c r="T255"/>
  <c r="R255"/>
  <c r="P255"/>
  <c r="BK255"/>
  <c r="J255"/>
  <c r="BF255"/>
  <c r="BI254"/>
  <c r="BH254"/>
  <c r="BG254"/>
  <c r="BE254"/>
  <c r="T254"/>
  <c r="R254"/>
  <c r="P254"/>
  <c r="BK254"/>
  <c r="J254"/>
  <c r="BF254"/>
  <c r="BI253"/>
  <c r="BH253"/>
  <c r="BG253"/>
  <c r="BE253"/>
  <c r="T253"/>
  <c r="R253"/>
  <c r="P253"/>
  <c r="BK253"/>
  <c r="J253"/>
  <c r="BF253"/>
  <c r="BI252"/>
  <c r="BH252"/>
  <c r="BG252"/>
  <c r="BE252"/>
  <c r="T252"/>
  <c r="R252"/>
  <c r="P252"/>
  <c r="BK252"/>
  <c r="J252"/>
  <c r="BF252"/>
  <c r="BI251"/>
  <c r="BH251"/>
  <c r="BG251"/>
  <c r="BE251"/>
  <c r="T251"/>
  <c r="R251"/>
  <c r="P251"/>
  <c r="BK251"/>
  <c r="J251"/>
  <c r="BF25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2"/>
  <c r="BH242"/>
  <c r="BG242"/>
  <c r="BE242"/>
  <c r="T242"/>
  <c r="T241"/>
  <c r="R242"/>
  <c r="R241"/>
  <c r="P242"/>
  <c r="P241"/>
  <c r="BK242"/>
  <c r="BK241"/>
  <c r="J241"/>
  <c r="J242"/>
  <c r="BF242"/>
  <c r="J68"/>
  <c r="BI240"/>
  <c r="BH240"/>
  <c r="BG240"/>
  <c r="BE240"/>
  <c r="T240"/>
  <c r="R240"/>
  <c r="P240"/>
  <c r="BK240"/>
  <c r="J240"/>
  <c r="BF240"/>
  <c r="BI239"/>
  <c r="BH239"/>
  <c r="BG239"/>
  <c r="BE239"/>
  <c r="T239"/>
  <c r="R239"/>
  <c r="P239"/>
  <c r="BK239"/>
  <c r="J239"/>
  <c r="BF239"/>
  <c r="BI238"/>
  <c r="BH238"/>
  <c r="BG238"/>
  <c r="BE238"/>
  <c r="T238"/>
  <c r="T237"/>
  <c r="R238"/>
  <c r="R237"/>
  <c r="P238"/>
  <c r="P237"/>
  <c r="BK238"/>
  <c r="BK237"/>
  <c r="J237"/>
  <c r="J238"/>
  <c r="BF238"/>
  <c r="J67"/>
  <c r="BI236"/>
  <c r="BH236"/>
  <c r="BG236"/>
  <c r="BE236"/>
  <c r="T236"/>
  <c r="R236"/>
  <c r="P236"/>
  <c r="BK236"/>
  <c r="J236"/>
  <c r="BF236"/>
  <c r="BI235"/>
  <c r="BH235"/>
  <c r="BG235"/>
  <c r="BE235"/>
  <c r="T235"/>
  <c r="R235"/>
  <c r="P235"/>
  <c r="BK235"/>
  <c r="J235"/>
  <c r="BF235"/>
  <c r="BI234"/>
  <c r="BH234"/>
  <c r="BG234"/>
  <c r="BE234"/>
  <c r="T234"/>
  <c r="R234"/>
  <c r="P234"/>
  <c r="BK234"/>
  <c r="J234"/>
  <c r="BF234"/>
  <c r="BI233"/>
  <c r="BH233"/>
  <c r="BG233"/>
  <c r="BE233"/>
  <c r="T233"/>
  <c r="R233"/>
  <c r="P233"/>
  <c r="BK233"/>
  <c r="J233"/>
  <c r="BF233"/>
  <c r="BI232"/>
  <c r="BH232"/>
  <c r="BG232"/>
  <c r="BE232"/>
  <c r="T232"/>
  <c r="R232"/>
  <c r="P232"/>
  <c r="BK232"/>
  <c r="J232"/>
  <c r="BF232"/>
  <c r="BI231"/>
  <c r="BH231"/>
  <c r="BG231"/>
  <c r="BE231"/>
  <c r="T231"/>
  <c r="R231"/>
  <c r="P231"/>
  <c r="BK231"/>
  <c r="J231"/>
  <c r="BF231"/>
  <c r="BI230"/>
  <c r="BH230"/>
  <c r="BG230"/>
  <c r="BE230"/>
  <c r="T230"/>
  <c r="R230"/>
  <c r="P230"/>
  <c r="BK230"/>
  <c r="J230"/>
  <c r="BF230"/>
  <c r="BI229"/>
  <c r="BH229"/>
  <c r="BG229"/>
  <c r="BE229"/>
  <c r="T229"/>
  <c r="R229"/>
  <c r="P229"/>
  <c r="BK229"/>
  <c r="J229"/>
  <c r="BF229"/>
  <c r="BI228"/>
  <c r="BH228"/>
  <c r="BG228"/>
  <c r="BE228"/>
  <c r="T228"/>
  <c r="R228"/>
  <c r="P228"/>
  <c r="BK228"/>
  <c r="J228"/>
  <c r="BF228"/>
  <c r="BI227"/>
  <c r="BH227"/>
  <c r="BG227"/>
  <c r="BE227"/>
  <c r="T227"/>
  <c r="R227"/>
  <c r="P227"/>
  <c r="BK227"/>
  <c r="J227"/>
  <c r="BF227"/>
  <c r="BI226"/>
  <c r="BH226"/>
  <c r="BG226"/>
  <c r="BE226"/>
  <c r="T226"/>
  <c r="R226"/>
  <c r="P226"/>
  <c r="BK226"/>
  <c r="J226"/>
  <c r="BF226"/>
  <c r="BI225"/>
  <c r="BH225"/>
  <c r="BG225"/>
  <c r="BE225"/>
  <c r="T225"/>
  <c r="R225"/>
  <c r="P225"/>
  <c r="BK225"/>
  <c r="J225"/>
  <c r="BF225"/>
  <c r="BI224"/>
  <c r="BH224"/>
  <c r="BG224"/>
  <c r="BE224"/>
  <c r="T224"/>
  <c r="R224"/>
  <c r="P224"/>
  <c r="BK224"/>
  <c r="J224"/>
  <c r="BF224"/>
  <c r="BI223"/>
  <c r="BH223"/>
  <c r="BG223"/>
  <c r="BE223"/>
  <c r="T223"/>
  <c r="R223"/>
  <c r="P223"/>
  <c r="BK223"/>
  <c r="J223"/>
  <c r="BF223"/>
  <c r="BI222"/>
  <c r="BH222"/>
  <c r="BG222"/>
  <c r="BE222"/>
  <c r="T222"/>
  <c r="R222"/>
  <c r="P222"/>
  <c r="BK222"/>
  <c r="J222"/>
  <c r="BF222"/>
  <c r="BI221"/>
  <c r="BH221"/>
  <c r="BG221"/>
  <c r="BE221"/>
  <c r="T221"/>
  <c r="R221"/>
  <c r="P221"/>
  <c r="BK221"/>
  <c r="J221"/>
  <c r="BF221"/>
  <c r="BI220"/>
  <c r="BH220"/>
  <c r="BG220"/>
  <c r="BE220"/>
  <c r="T220"/>
  <c r="R220"/>
  <c r="P220"/>
  <c r="BK220"/>
  <c r="J220"/>
  <c r="BF220"/>
  <c r="BI219"/>
  <c r="BH219"/>
  <c r="BG219"/>
  <c r="BE219"/>
  <c r="T219"/>
  <c r="R219"/>
  <c r="P219"/>
  <c r="BK219"/>
  <c r="J219"/>
  <c r="BF219"/>
  <c r="BI218"/>
  <c r="BH218"/>
  <c r="BG218"/>
  <c r="BE218"/>
  <c r="T218"/>
  <c r="R218"/>
  <c r="P218"/>
  <c r="BK218"/>
  <c r="J218"/>
  <c r="BF218"/>
  <c r="BI217"/>
  <c r="BH217"/>
  <c r="BG217"/>
  <c r="BE217"/>
  <c r="T217"/>
  <c r="R217"/>
  <c r="P217"/>
  <c r="BK217"/>
  <c r="J217"/>
  <c r="BF217"/>
  <c r="BI216"/>
  <c r="BH216"/>
  <c r="BG216"/>
  <c r="BE216"/>
  <c r="T216"/>
  <c r="T215"/>
  <c r="R216"/>
  <c r="R215"/>
  <c r="P216"/>
  <c r="P215"/>
  <c r="BK216"/>
  <c r="BK215"/>
  <c r="J215"/>
  <c r="J216"/>
  <c r="BF216"/>
  <c r="J66"/>
  <c r="BI214"/>
  <c r="BH214"/>
  <c r="BG214"/>
  <c r="BE214"/>
  <c r="T214"/>
  <c r="R214"/>
  <c r="P214"/>
  <c r="BK214"/>
  <c r="J214"/>
  <c r="BF214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R208"/>
  <c r="P208"/>
  <c r="BK208"/>
  <c r="J208"/>
  <c r="BF208"/>
  <c r="BI207"/>
  <c r="BH207"/>
  <c r="BG207"/>
  <c r="BE207"/>
  <c r="T207"/>
  <c r="R207"/>
  <c r="P207"/>
  <c r="BK207"/>
  <c r="J207"/>
  <c r="BF207"/>
  <c r="BI206"/>
  <c r="BH206"/>
  <c r="BG206"/>
  <c r="BE206"/>
  <c r="T206"/>
  <c r="R206"/>
  <c r="P206"/>
  <c r="BK206"/>
  <c r="J206"/>
  <c r="BF206"/>
  <c r="BI205"/>
  <c r="BH205"/>
  <c r="BG205"/>
  <c r="BE205"/>
  <c r="T205"/>
  <c r="R205"/>
  <c r="P205"/>
  <c r="BK205"/>
  <c r="J205"/>
  <c r="BF205"/>
  <c r="BI204"/>
  <c r="BH204"/>
  <c r="BG204"/>
  <c r="BE204"/>
  <c r="T204"/>
  <c r="T203"/>
  <c r="R204"/>
  <c r="R203"/>
  <c r="P204"/>
  <c r="P203"/>
  <c r="BK204"/>
  <c r="BK203"/>
  <c r="J203"/>
  <c r="J204"/>
  <c r="BF204"/>
  <c r="J65"/>
  <c r="BI202"/>
  <c r="BH202"/>
  <c r="BG202"/>
  <c r="BE202"/>
  <c r="T202"/>
  <c r="R202"/>
  <c r="P202"/>
  <c r="BK202"/>
  <c r="J202"/>
  <c r="BF202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7"/>
  <c r="BH197"/>
  <c r="BG197"/>
  <c r="BE197"/>
  <c r="T197"/>
  <c r="R197"/>
  <c r="P197"/>
  <c r="BK197"/>
  <c r="J197"/>
  <c r="BF197"/>
  <c r="BI196"/>
  <c r="BH196"/>
  <c r="BG196"/>
  <c r="BE196"/>
  <c r="T196"/>
  <c r="R196"/>
  <c r="P196"/>
  <c r="BK196"/>
  <c r="J196"/>
  <c r="BF196"/>
  <c r="BI195"/>
  <c r="BH195"/>
  <c r="BG195"/>
  <c r="BE195"/>
  <c r="T195"/>
  <c r="R195"/>
  <c r="P195"/>
  <c r="BK195"/>
  <c r="J195"/>
  <c r="BF195"/>
  <c r="BI194"/>
  <c r="BH194"/>
  <c r="BG194"/>
  <c r="BE194"/>
  <c r="T194"/>
  <c r="R194"/>
  <c r="P194"/>
  <c r="BK194"/>
  <c r="J194"/>
  <c r="BF194"/>
  <c r="BI193"/>
  <c r="BH193"/>
  <c r="BG193"/>
  <c r="BE193"/>
  <c r="T193"/>
  <c r="T192"/>
  <c r="R193"/>
  <c r="R192"/>
  <c r="P193"/>
  <c r="P192"/>
  <c r="BK193"/>
  <c r="BK192"/>
  <c r="J192"/>
  <c r="J193"/>
  <c r="BF193"/>
  <c r="J64"/>
  <c r="BI191"/>
  <c r="BH191"/>
  <c r="BG191"/>
  <c r="BE191"/>
  <c r="T191"/>
  <c r="R191"/>
  <c r="P191"/>
  <c r="BK191"/>
  <c r="J191"/>
  <c r="BF191"/>
  <c r="BI190"/>
  <c r="BH190"/>
  <c r="BG190"/>
  <c r="BE190"/>
  <c r="T190"/>
  <c r="R190"/>
  <c r="P190"/>
  <c r="BK190"/>
  <c r="J190"/>
  <c r="BF190"/>
  <c r="BI188"/>
  <c r="BH188"/>
  <c r="BG188"/>
  <c r="BE188"/>
  <c r="T188"/>
  <c r="R188"/>
  <c r="P188"/>
  <c r="BK188"/>
  <c r="J188"/>
  <c r="BF188"/>
  <c r="BI187"/>
  <c r="BH187"/>
  <c r="BG187"/>
  <c r="BE187"/>
  <c r="T187"/>
  <c r="R187"/>
  <c r="P187"/>
  <c r="BK187"/>
  <c r="J187"/>
  <c r="BF187"/>
  <c r="BI181"/>
  <c r="BH181"/>
  <c r="BG181"/>
  <c r="BE181"/>
  <c r="T181"/>
  <c r="R181"/>
  <c r="P181"/>
  <c r="BK181"/>
  <c r="J181"/>
  <c r="BF181"/>
  <c r="BI179"/>
  <c r="BH179"/>
  <c r="BG179"/>
  <c r="BE179"/>
  <c r="T179"/>
  <c r="R179"/>
  <c r="P179"/>
  <c r="BK179"/>
  <c r="J179"/>
  <c r="BF179"/>
  <c r="BI176"/>
  <c r="BH176"/>
  <c r="BG176"/>
  <c r="BE176"/>
  <c r="T176"/>
  <c r="R176"/>
  <c r="P176"/>
  <c r="BK176"/>
  <c r="J176"/>
  <c r="BF176"/>
  <c r="BI172"/>
  <c r="BH172"/>
  <c r="BG172"/>
  <c r="BE172"/>
  <c r="T172"/>
  <c r="R172"/>
  <c r="P172"/>
  <c r="BK172"/>
  <c r="J172"/>
  <c r="BF172"/>
  <c r="BI169"/>
  <c r="BH169"/>
  <c r="BG169"/>
  <c r="BE169"/>
  <c r="T169"/>
  <c r="T168"/>
  <c r="T167"/>
  <c r="R169"/>
  <c r="R168"/>
  <c r="R167"/>
  <c r="P169"/>
  <c r="P168"/>
  <c r="P167"/>
  <c r="BK169"/>
  <c r="BK168"/>
  <c r="J168"/>
  <c r="BK167"/>
  <c r="J167"/>
  <c r="J169"/>
  <c r="BF169"/>
  <c r="J63"/>
  <c r="J62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T163"/>
  <c r="R164"/>
  <c r="R163"/>
  <c r="P164"/>
  <c r="P163"/>
  <c r="BK164"/>
  <c r="BK163"/>
  <c r="J163"/>
  <c r="J164"/>
  <c r="BF164"/>
  <c r="J61"/>
  <c r="BI162"/>
  <c r="BH162"/>
  <c r="BG162"/>
  <c r="BE162"/>
  <c r="T162"/>
  <c r="R162"/>
  <c r="P162"/>
  <c r="BK162"/>
  <c r="J162"/>
  <c r="BF162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7"/>
  <c r="BH157"/>
  <c r="BG157"/>
  <c r="BE157"/>
  <c r="T157"/>
  <c r="R157"/>
  <c r="P157"/>
  <c r="BK157"/>
  <c r="J157"/>
  <c r="BF157"/>
  <c r="BI156"/>
  <c r="BH156"/>
  <c r="BG156"/>
  <c r="BE156"/>
  <c r="T156"/>
  <c r="T155"/>
  <c r="R156"/>
  <c r="R155"/>
  <c r="P156"/>
  <c r="P155"/>
  <c r="BK156"/>
  <c r="BK155"/>
  <c r="J155"/>
  <c r="J156"/>
  <c r="BF156"/>
  <c r="J60"/>
  <c r="BI152"/>
  <c r="BH152"/>
  <c r="BG152"/>
  <c r="BE152"/>
  <c r="T152"/>
  <c r="R152"/>
  <c r="P152"/>
  <c r="BK152"/>
  <c r="J152"/>
  <c r="BF152"/>
  <c r="BI150"/>
  <c r="BH150"/>
  <c r="BG150"/>
  <c r="BE150"/>
  <c r="T150"/>
  <c r="R150"/>
  <c r="P150"/>
  <c r="BK150"/>
  <c r="J150"/>
  <c r="BF150"/>
  <c r="BI145"/>
  <c r="BH145"/>
  <c r="BG145"/>
  <c r="BE145"/>
  <c r="T145"/>
  <c r="R145"/>
  <c r="P145"/>
  <c r="BK145"/>
  <c r="J145"/>
  <c r="BF145"/>
  <c r="BI141"/>
  <c r="BH141"/>
  <c r="BG141"/>
  <c r="BE141"/>
  <c r="T141"/>
  <c r="R141"/>
  <c r="P141"/>
  <c r="BK141"/>
  <c r="J141"/>
  <c r="BF141"/>
  <c r="BI135"/>
  <c r="BH135"/>
  <c r="BG135"/>
  <c r="BE135"/>
  <c r="T135"/>
  <c r="T134"/>
  <c r="R135"/>
  <c r="R134"/>
  <c r="P135"/>
  <c r="P134"/>
  <c r="BK135"/>
  <c r="BK134"/>
  <c r="J134"/>
  <c r="J135"/>
  <c r="BF135"/>
  <c r="J59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29"/>
  <c r="BH129"/>
  <c r="BG129"/>
  <c r="BE129"/>
  <c r="T129"/>
  <c r="R129"/>
  <c r="P129"/>
  <c r="BK129"/>
  <c r="J129"/>
  <c r="BF129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1"/>
  <c r="BH121"/>
  <c r="BG121"/>
  <c r="BE121"/>
  <c r="T121"/>
  <c r="R121"/>
  <c r="P121"/>
  <c r="BK121"/>
  <c r="J121"/>
  <c r="BF121"/>
  <c r="BI117"/>
  <c r="BH117"/>
  <c r="BG117"/>
  <c r="BE117"/>
  <c r="T117"/>
  <c r="R117"/>
  <c r="P117"/>
  <c r="BK117"/>
  <c r="J117"/>
  <c r="BF117"/>
  <c r="BI115"/>
  <c r="BH115"/>
  <c r="BG115"/>
  <c r="BE115"/>
  <c r="T115"/>
  <c r="R115"/>
  <c r="P115"/>
  <c r="BK115"/>
  <c r="J115"/>
  <c r="BF115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3"/>
  <c r="F34"/>
  <c i="1" r="BD52"/>
  <c i="2" r="BH103"/>
  <c r="F33"/>
  <c i="1" r="BC52"/>
  <c i="2" r="BG103"/>
  <c r="F32"/>
  <c i="1" r="BB52"/>
  <c i="2" r="BE103"/>
  <c r="J30"/>
  <c i="1" r="AV52"/>
  <c i="2" r="F30"/>
  <c i="1" r="AZ52"/>
  <c i="2" r="T103"/>
  <c r="T102"/>
  <c r="T101"/>
  <c r="T100"/>
  <c r="R103"/>
  <c r="R102"/>
  <c r="R101"/>
  <c r="R100"/>
  <c r="P103"/>
  <c r="P102"/>
  <c r="P101"/>
  <c r="P100"/>
  <c i="1" r="AU52"/>
  <c i="2" r="BK103"/>
  <c r="BK102"/>
  <c r="J102"/>
  <c r="BK101"/>
  <c r="J101"/>
  <c r="BK100"/>
  <c r="J100"/>
  <c r="J56"/>
  <c r="J27"/>
  <c i="1" r="AG52"/>
  <c i="2" r="J103"/>
  <c r="BF103"/>
  <c r="J31"/>
  <c i="1" r="AW52"/>
  <c i="2" r="F31"/>
  <c i="1" r="BA52"/>
  <c i="2" r="J58"/>
  <c r="J57"/>
  <c r="J96"/>
  <c r="F94"/>
  <c r="E92"/>
  <c r="J51"/>
  <c r="F49"/>
  <c r="E47"/>
  <c r="J36"/>
  <c r="J18"/>
  <c r="E18"/>
  <c r="F97"/>
  <c r="F52"/>
  <c r="J17"/>
  <c r="J15"/>
  <c r="E15"/>
  <c r="F96"/>
  <c r="F51"/>
  <c r="J14"/>
  <c r="J12"/>
  <c r="J94"/>
  <c r="J49"/>
  <c r="E7"/>
  <c r="E90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<sst xmlns="http://schemas.openxmlformats.org/spreadsheetml/2006/main">
  <si>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</si>
  <si>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</si>
  <si>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</si>
  <si>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</si>
  <si>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</si>
  <si>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</si>
  <si>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</si>
  <si>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{3b8a73ee-6c6b-4f96-b198-16e40fb1496b}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</si>
  <si>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</si>
  <si>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</si>
  <si>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</si>
  <si>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</si>
  <si>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</si>
  <si>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</si>
  <si>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</si>
  <si>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</si>
  <si>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</si>
  <si>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</si>
  <si>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</si>
  <si>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Výškovická 447/153</t>
  </si>
  <si>
    <t>KSO:</t>
  </si>
  <si>
    <t/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</si>
  <si>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</si>
  <si>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</si>
  <si>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</si>
  <si>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</si>
  <si>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</si>
  <si>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</si>
  <si>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</si>
  <si>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</si>
  <si>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</si>
  <si>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</si>
  <si>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</si>
  <si>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</si>
  <si>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</si>
  <si>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</si>
  <si>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</si>
  <si>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</si>
  <si>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</si>
  <si>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</si>
  <si>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</si>
  <si>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</si>
  <si>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</si>
  <si>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</si>
  <si>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</si>
  <si>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</si>
  <si>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</si>
  <si>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</si>
  <si>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</si>
  <si>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</si>
  <si>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</si>
  <si>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</si>
  <si>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</si>
  <si>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</si>
  <si>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</si>
  <si>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</si>
  <si>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</si>
  <si>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</si>
  <si>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</si>
  <si>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</si>
  <si>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</si>
  <si>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</si>
  <si>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</si>
  <si>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</si>
  <si>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</si>
  <si>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</si>
  <si>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</si>
  <si>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</si>
  <si>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</si>
  <si>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</si>
  <si>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</si>
  <si>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</si>
  <si>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</si>
  <si>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</si>
  <si>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</si>
  <si>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</si>
  <si>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</si>
  <si>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</si>
  <si>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</si>
  <si>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</si>
  <si>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</si>
  <si>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{cf283150-f294-44d7-b0a8-fc0925fa31a0}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</si>
  <si>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</si>
  <si>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</si>
  <si>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</si>
  <si>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</si>
  <si>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</si>
  <si>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</si>
  <si>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</si>
  <si>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3 - Bytová jednotka č.3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</si>
  <si>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</si>
  <si>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</si>
  <si>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</si>
  <si>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</si>
  <si>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</si>
  <si>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</si>
  <si>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</si>
  <si>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</si>
  <si>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</si>
  <si>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</si>
  <si>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</si>
  <si>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</si>
  <si>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</si>
  <si>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</si>
  <si>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</si>
  <si>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</si>
  <si>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</si>
  <si>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</si>
  <si>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</si>
  <si>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</si>
  <si>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</si>
  <si>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</si>
  <si>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</si>
  <si>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</si>
  <si>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</si>
  <si>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</si>
  <si>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</si>
  <si>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</si>
  <si>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</si>
  <si>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</si>
  <si>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</si>
  <si>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</si>
  <si>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</si>
  <si>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</si>
  <si>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</si>
  <si>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</si>
  <si>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</si>
  <si>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</si>
  <si>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</si>
  <si>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</si>
  <si>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</si>
  <si>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</si>
  <si>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</si>
  <si>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</si>
  <si>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</si>
  <si>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</si>
  <si>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</si>
  <si>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</si>
  <si>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</si>
  <si>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</si>
  <si>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 xml:space="preserve">Podkladní a spojovací vrstva vnitřních omítaných ploch  penetrace akrylát-silikonová nanášená ručně stropů</t>
  </si>
  <si>
    <t>m2</t>
  </si>
  <si>
    <t>CS ÚRS 2018 01</t>
  </si>
  <si>
    <t>4</t>
  </si>
  <si>
    <t>2</t>
  </si>
  <si>
    <t>-544419585</t>
  </si>
  <si>
    <t>VV</t>
  </si>
  <si>
    <t>1,08+2,25</t>
  </si>
  <si>
    <t>Součet</t>
  </si>
  <si>
    <t>611142001</t>
  </si>
  <si>
    <t xml:space="preserve">Potažení vnitřních ploch pletivem  v ploše nebo pruzích, na plném podkladu sklovláknitým vtlačením do tmelu stropů</t>
  </si>
  <si>
    <t>-1143352374</t>
  </si>
  <si>
    <t>611311131</t>
  </si>
  <si>
    <t>Potažení vnitřních ploch štukem tloušťky do 3 mm vodorovných konstrukcí stropů rovných</t>
  </si>
  <si>
    <t>-580992224</t>
  </si>
  <si>
    <t>611321111</t>
  </si>
  <si>
    <t xml:space="preserve">Omítka vápenocementová vnitřních ploch  nanášená ručně jednovrstvá, tloušťky do 10 mm hrubá zatřená vodorovných konstrukcí stropů rovných</t>
  </si>
  <si>
    <t>-1516548155</t>
  </si>
  <si>
    <t>5</t>
  </si>
  <si>
    <t>612131121</t>
  </si>
  <si>
    <t xml:space="preserve">Podkladní a spojovací vrstva vnitřních omítaných ploch  penetrace akrylát-silikonová nanášená ručně stěn</t>
  </si>
  <si>
    <t>771986436</t>
  </si>
  <si>
    <t>612142001</t>
  </si>
  <si>
    <t xml:space="preserve">Potažení vnitřních ploch pletivem  v ploše nebo pruzích, na plném podkladu sklovláknitým vtlačením do tmelu stěn</t>
  </si>
  <si>
    <t>221913947</t>
  </si>
  <si>
    <t>7</t>
  </si>
  <si>
    <t>612311131</t>
  </si>
  <si>
    <t>Potažení vnitřních ploch štukem tloušťky do 3 mm svislých konstrukcí stěn</t>
  </si>
  <si>
    <t>-1460432381</t>
  </si>
  <si>
    <t>1,14*0,6</t>
  </si>
  <si>
    <t>(1,17+1,92)*0,6</t>
  </si>
  <si>
    <t>8</t>
  </si>
  <si>
    <t>612321111</t>
  </si>
  <si>
    <t xml:space="preserve">Omítka vápenocementová vnitřních ploch  nanášená ručně jednovrstvá, tloušťky do 10 mm hrubá zatřená svislých konstrukcí stěn</t>
  </si>
  <si>
    <t>786535368</t>
  </si>
  <si>
    <t>(1,14+1,17+1,92)*2,6</t>
  </si>
  <si>
    <t>9</t>
  </si>
  <si>
    <t>619991001</t>
  </si>
  <si>
    <t xml:space="preserve">Zakrytí vnitřních ploch před znečištěním  včetně pozdějšího odkrytí podlah fólií přilepenou lepící páskou</t>
  </si>
  <si>
    <t>-877578909</t>
  </si>
  <si>
    <t>2,2*3,5</t>
  </si>
  <si>
    <t>20</t>
  </si>
  <si>
    <t>10</t>
  </si>
  <si>
    <t>619991011</t>
  </si>
  <si>
    <t xml:space="preserve">Zakrytí vnitřních ploch před znečištěním  včetně pozdějšího odkrytí konstrukcí a prvků obalením fólií a přelepením páskou</t>
  </si>
  <si>
    <t>-472404119</t>
  </si>
  <si>
    <t>konstrukce v blízkosti bytového jádra:</t>
  </si>
  <si>
    <t>50</t>
  </si>
  <si>
    <t>11</t>
  </si>
  <si>
    <t>631319013</t>
  </si>
  <si>
    <t xml:space="preserve">Příplatek k cenám mazanin  za úpravu povrchu mazaniny přehlazením, mazanina tl. přes 120 do 240 mm</t>
  </si>
  <si>
    <t>m3</t>
  </si>
  <si>
    <t>1215965879</t>
  </si>
  <si>
    <t>12</t>
  </si>
  <si>
    <t>631319197</t>
  </si>
  <si>
    <t xml:space="preserve">Příplatek k cenám mazanin  za malou plochu do 5 m2 jednotlivě mazanina tl. přes 120 do 240 mm</t>
  </si>
  <si>
    <t>340844838</t>
  </si>
  <si>
    <t>13</t>
  </si>
  <si>
    <t>631342132</t>
  </si>
  <si>
    <t>Mazanina z betonu lehkého tepelně-izolačního polystyrénového tl. přes 120 do 240 mm, objemové hmotnosti 500 kg/m3</t>
  </si>
  <si>
    <t>51409379</t>
  </si>
  <si>
    <t>podbetonování sprchového koutu max. v. 150mm - vytvoření spádové vrstvy:</t>
  </si>
  <si>
    <t>0,7*1,2*0,15</t>
  </si>
  <si>
    <t>14</t>
  </si>
  <si>
    <t>632441112</t>
  </si>
  <si>
    <t xml:space="preserve">Potěr anhydritový samonivelační ze suchých směsí  tlouštky přes 20 do 30 mm</t>
  </si>
  <si>
    <t>-1284678362</t>
  </si>
  <si>
    <t>642944121</t>
  </si>
  <si>
    <t xml:space="preserve">Osazení ocelových dveřních zárubní lisovaných nebo z úhelníků dodatečně  s vybetonováním prahu, plochy do 2,5 m2</t>
  </si>
  <si>
    <t>kus</t>
  </si>
  <si>
    <t>664592886</t>
  </si>
  <si>
    <t>16</t>
  </si>
  <si>
    <t>M</t>
  </si>
  <si>
    <t>55331521</t>
  </si>
  <si>
    <t>zárubeň ocelová pro sádrokarton 100 700 L/P</t>
  </si>
  <si>
    <t>-1065081811</t>
  </si>
  <si>
    <t>Ostatní konstrukce a práce, bourání</t>
  </si>
  <si>
    <t>17</t>
  </si>
  <si>
    <t>784111001</t>
  </si>
  <si>
    <t>Oprášení (ometení) podkladu v místnostech výšky do 3,80 m</t>
  </si>
  <si>
    <t>-409128630</t>
  </si>
  <si>
    <t>konstrukce po vybouraném jádru:</t>
  </si>
  <si>
    <t>(3,5+2,2+2,6+1,2)*2,6</t>
  </si>
  <si>
    <t>strop:</t>
  </si>
  <si>
    <t>3,5*2,2</t>
  </si>
  <si>
    <t>18</t>
  </si>
  <si>
    <t>784111011</t>
  </si>
  <si>
    <t>Obroušení podkladu omítky v místnostech výšky do 3,80 m</t>
  </si>
  <si>
    <t>783431545</t>
  </si>
  <si>
    <t>lehké obroušení stávajícího panelu - příprava pro novou omítku:</t>
  </si>
  <si>
    <t>(1,2+3,5+2,2+2,6)*2,6</t>
  </si>
  <si>
    <t>19</t>
  </si>
  <si>
    <t>952901111</t>
  </si>
  <si>
    <t xml:space="preserve">Vyčištění budov nebo objektů před předáním do užívání  budov bytové nebo občanské výstavby, světlé výšky podlaží do 4 m</t>
  </si>
  <si>
    <t>-1780849199</t>
  </si>
  <si>
    <t>přístupová trasa do bytu-chodba:</t>
  </si>
  <si>
    <t>962084121</t>
  </si>
  <si>
    <t xml:space="preserve">Bourání zdiva příček nebo vybourání otvorů  deskových a sádrových potažených rabicovým pletivem nebo bez pletiva sádrokartonových bez kovové konstrukce, umakartových, sololitových, tl. do 50 mm</t>
  </si>
  <si>
    <t>2040819349</t>
  </si>
  <si>
    <t>(2,2+1,2+0,9+2+2+1,2)*2,6</t>
  </si>
  <si>
    <t>965046111</t>
  </si>
  <si>
    <t>Broušení stávajících betonových podlah úběr do 3 mm</t>
  </si>
  <si>
    <t>1536509819</t>
  </si>
  <si>
    <t>997</t>
  </si>
  <si>
    <t>Přesun sutě</t>
  </si>
  <si>
    <t>22</t>
  </si>
  <si>
    <t>997013157</t>
  </si>
  <si>
    <t xml:space="preserve">Vnitrostaveništní doprava suti a vybouraných hmot  vodorovně do 50 m svisle s omezením mechanizace pro budovy a haly výšky přes 21 do 24 m</t>
  </si>
  <si>
    <t>t</t>
  </si>
  <si>
    <t>-2141748248</t>
  </si>
  <si>
    <t>23</t>
  </si>
  <si>
    <t>997013219</t>
  </si>
  <si>
    <t xml:space="preserve">Vnitrostaveništní doprava suti a vybouraných hmot  vodorovně do 50 m Příplatek k cenám -3111 až -3217 za zvětšenou vodorovnou dopravu přes vymezenou dopravní vzdálenost za každých dalších i započatých 10 m</t>
  </si>
  <si>
    <t>-1807117219</t>
  </si>
  <si>
    <t>2,676*50 'Přepočtené koeficientem množství</t>
  </si>
  <si>
    <t>24</t>
  </si>
  <si>
    <t>997013501</t>
  </si>
  <si>
    <t xml:space="preserve">Odvoz suti a vybouraných hmot na skládku nebo meziskládku  se složením, na vzdálenost do 1 km</t>
  </si>
  <si>
    <t>517370002</t>
  </si>
  <si>
    <t>25</t>
  </si>
  <si>
    <t>997013509</t>
  </si>
  <si>
    <t xml:space="preserve">Odvoz suti a vybouraných hmot na skládku nebo meziskládku  se složením, na vzdálenost Příplatek k ceně za každý další i započatý 1 km přes 1 km</t>
  </si>
  <si>
    <t>-1777572</t>
  </si>
  <si>
    <t>2,676*9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</si>
  <si>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</si>
  <si>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</si>
  <si>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</si>
  <si>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-308616610</t>
  </si>
  <si>
    <t>998</t>
  </si>
  <si>
    <t>Přesun hmot</t>
  </si>
  <si>
    <t>27</t>
  </si>
  <si>
    <t>998011003</t>
  </si>
  <si>
    <t xml:space="preserve">Přesun hmot pro budovy občanské výstavby, bydlení, výrobu a služby  s nosnou svislou konstrukcí zděnou z cihel, tvárnic nebo kamene vodorovná dopravní vzdálenost do 100 m pro budovy výšky přes 12 do 24 m</t>
  </si>
  <si>
    <t>198705308</t>
  </si>
  <si>
    <t>28</t>
  </si>
  <si>
    <t>998011014</t>
  </si>
  <si>
    <t xml:space="preserve">Přesun hmot pro budovy občanské výstavby, bydlení, výrobu a služby  s nosnou svislou konstrukcí zděnou z cihel, tvárnic nebo kamene Příplatek k cenám za zvětšený přesun přes vymezenou největší dopravní vzdálenost do 500 m</t>
  </si>
  <si>
    <t>-323242003</t>
  </si>
  <si>
    <t>29</t>
  </si>
  <si>
    <t>998017003</t>
  </si>
  <si>
    <t xml:space="preserve">Přesun hmot pro budovy občanské výstavby, bydlení, výrobu a služby  s omezením mechanizace vodorovná dopravní vzdálenost do 100 m pro budovy s jakoukoliv nosnou konstrukcí výšky přes 12 do 24 m</t>
  </si>
  <si>
    <t>-1909864043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</si>
  <si>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</si>
  <si>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</si>
  <si>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</si>
  <si>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</si>
  <si>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</si>
  <si>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</si>
  <si>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</si>
  <si>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-1462335370</t>
  </si>
  <si>
    <t>31</t>
  </si>
  <si>
    <t>711192201</t>
  </si>
  <si>
    <t>Provedení izolace proti zemní vlhkosti hydroizolační stěrkou na ploše svislé S dvouvrstvá na betonu</t>
  </si>
  <si>
    <t>1105966288</t>
  </si>
  <si>
    <t>(0,7+1,17+0,7)*2</t>
  </si>
  <si>
    <t>(1,12+1,17+1,12+1,14+0,95+1,14)*0,2</t>
  </si>
  <si>
    <t>32</t>
  </si>
  <si>
    <t>24617150</t>
  </si>
  <si>
    <t>hmota nátěrová hydroizolační elastická na beton nebo omítku</t>
  </si>
  <si>
    <t>kg</t>
  </si>
  <si>
    <t>2122112296</t>
  </si>
  <si>
    <t>spotřeba 3kg/m2, tl. 2mm</t>
  </si>
  <si>
    <t>(3,33+6,468)*3</t>
  </si>
  <si>
    <t>33</t>
  </si>
  <si>
    <t>711199095</t>
  </si>
  <si>
    <t xml:space="preserve">Příplatek k cenám provedení izolace proti zemní vlhkosti za plochu do 10 m2  natěradly za studena nebo za horka</t>
  </si>
  <si>
    <t>-346452278</t>
  </si>
  <si>
    <t>3,33+6,468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</si>
  <si>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</si>
  <si>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</si>
  <si>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</si>
  <si>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</si>
  <si>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-1269580141</t>
  </si>
  <si>
    <t>(1,14+0,95)*2</t>
  </si>
  <si>
    <t>(1,17+2)*2</t>
  </si>
  <si>
    <t>2*2,6</t>
  </si>
  <si>
    <t>0,2*6</t>
  </si>
  <si>
    <t>35</t>
  </si>
  <si>
    <t>711199102</t>
  </si>
  <si>
    <t>Provedení izolace proti zemní vlhkosti hydroizolační stěrkou doplňků vodotěsné těsnící pásky pro vnější a vnitřní roh</t>
  </si>
  <si>
    <t>-2048664128</t>
  </si>
  <si>
    <t>36</t>
  </si>
  <si>
    <t>28355020</t>
  </si>
  <si>
    <t>páska pružná těsnící š 80mm</t>
  </si>
  <si>
    <t>1140121181</t>
  </si>
  <si>
    <t>16,92*1,1</t>
  </si>
  <si>
    <t>37</t>
  </si>
  <si>
    <t>998711103</t>
  </si>
  <si>
    <t xml:space="preserve">Přesun hmot pro izolace proti vodě, vlhkosti a plynům  stanovený z hmotnosti přesunovaného materiálu vodorovná dopravní vzdálenost do 50 m v objektech výšky přes 12 do 60 m</t>
  </si>
  <si>
    <t>-1921494440</t>
  </si>
  <si>
    <t>38</t>
  </si>
  <si>
    <t>998711181</t>
  </si>
  <si>
    <t xml:space="preserve">Přesun hmot pro izolace proti vodě, vlhkosti a plynům  stanovený z hmotnosti přesunovaného materiálu Příplatek k cenám za přesun prováděný bez použití mechanizace pro jakoukoliv výšku objektu</t>
  </si>
  <si>
    <t>-398555615</t>
  </si>
  <si>
    <t>721</t>
  </si>
  <si>
    <t>Zdravotechnika - vnitřní kanalizace</t>
  </si>
  <si>
    <t>39</t>
  </si>
  <si>
    <t>721171808</t>
  </si>
  <si>
    <t xml:space="preserve">Demontáž potrubí z novodurových trub  odpadních nebo připojovacích přes 75 do D 114</t>
  </si>
  <si>
    <t>1056215463</t>
  </si>
  <si>
    <t>40</t>
  </si>
  <si>
    <t>721173706</t>
  </si>
  <si>
    <t>Potrubí z plastových trub polyetylenové svařované odpadní (svislé) DN 100</t>
  </si>
  <si>
    <t>2033387466</t>
  </si>
  <si>
    <t>41</t>
  </si>
  <si>
    <t>721173722</t>
  </si>
  <si>
    <t>Potrubí z plastových trub polyetylenové svařované připojovací DN 40</t>
  </si>
  <si>
    <t>815374615</t>
  </si>
  <si>
    <t>42</t>
  </si>
  <si>
    <t>721173724</t>
  </si>
  <si>
    <t>Potrubí z plastových trub polyetylenové svařované připojovací DN 70</t>
  </si>
  <si>
    <t>-1044086171</t>
  </si>
  <si>
    <t>43</t>
  </si>
  <si>
    <t>721220801</t>
  </si>
  <si>
    <t xml:space="preserve">Demontáž zápachových uzávěrek  do DN 70</t>
  </si>
  <si>
    <t>1596207607</t>
  </si>
  <si>
    <t>vana,umyvadlo,pračka:</t>
  </si>
  <si>
    <t>44</t>
  </si>
  <si>
    <t>721290111</t>
  </si>
  <si>
    <t xml:space="preserve">Zkouška těsnosti kanalizace  v objektech vodou do DN 125</t>
  </si>
  <si>
    <t>-1574109837</t>
  </si>
  <si>
    <t>45</t>
  </si>
  <si>
    <t>998721103</t>
  </si>
  <si>
    <t xml:space="preserve">Přesun hmot pro vnitřní kanalizace  stanovený z hmotnosti přesunovaného materiálu vodorovná dopravní vzdálenost do 50 m v objektech výšky přes 12 do 24 m</t>
  </si>
  <si>
    <t>1545470677</t>
  </si>
  <si>
    <t>46</t>
  </si>
  <si>
    <t>998721181</t>
  </si>
  <si>
    <t xml:space="preserve">Přesun hmot pro vnitřní kanalizace  stanovený z hmotnosti přesunovaného materiálu Příplatek k ceně za přesun prováděný bez použití mechanizace pro jakoukoliv výšku objektu</t>
  </si>
  <si>
    <t>-781697001</t>
  </si>
  <si>
    <t>722</t>
  </si>
  <si>
    <t>Zdravotechnika - vnitřní vodovod</t>
  </si>
  <si>
    <t>47</t>
  </si>
  <si>
    <t>722170801</t>
  </si>
  <si>
    <t xml:space="preserve">Demontáž rozvodů vody z plastů  do Ø 25 mm</t>
  </si>
  <si>
    <t>-106710018</t>
  </si>
  <si>
    <t>48</t>
  </si>
  <si>
    <t>722176113</t>
  </si>
  <si>
    <t xml:space="preserve">Montáž potrubí z plastových trub  svařovaných polyfuzně D přes 20 do 25 mm</t>
  </si>
  <si>
    <t>1749276701</t>
  </si>
  <si>
    <t>49</t>
  </si>
  <si>
    <t>28615150</t>
  </si>
  <si>
    <t>trubka vodovodní tlaková PPR řada PN 20 D 16mm dl 4m</t>
  </si>
  <si>
    <t>1362650617</t>
  </si>
  <si>
    <t>28615152</t>
  </si>
  <si>
    <t>trubka vodovodní tlaková PPR řada PN 20 D 20mm dl 4m</t>
  </si>
  <si>
    <t>1726891673</t>
  </si>
  <si>
    <t>51</t>
  </si>
  <si>
    <t>28615153</t>
  </si>
  <si>
    <t>trubka vodovodní tlaková PPR řada PN 20 D 25mm dl 4m</t>
  </si>
  <si>
    <t>596583924</t>
  </si>
  <si>
    <t>52</t>
  </si>
  <si>
    <t>722179191</t>
  </si>
  <si>
    <t xml:space="preserve">Příplatek k ceně rozvody vody z plastů  za práce malého rozsahu na zakázce do 20 m rozvodu</t>
  </si>
  <si>
    <t>soubor</t>
  </si>
  <si>
    <t>1657518102</t>
  </si>
  <si>
    <t>53</t>
  </si>
  <si>
    <t>722179192</t>
  </si>
  <si>
    <t xml:space="preserve">Příplatek k ceně rozvody vody z plastů  za práce malého rozsahu na zakázce při průměru trubek do 32 mm, do 15 svarů</t>
  </si>
  <si>
    <t>1318454340</t>
  </si>
  <si>
    <t>54</t>
  </si>
  <si>
    <t>722290215</t>
  </si>
  <si>
    <t xml:space="preserve">Zkoušky, proplach a desinfekce vodovodního potrubí  zkoušky těsnosti vodovodního potrubí hrdlového nebo přírubového do DN 100</t>
  </si>
  <si>
    <t>-1414819147</t>
  </si>
  <si>
    <t>55</t>
  </si>
  <si>
    <t>722290234</t>
  </si>
  <si>
    <t xml:space="preserve">Zkoušky, proplach a desinfekce vodovodního potrubí  proplach a desinfekce vodovodního potrubí do DN 80</t>
  </si>
  <si>
    <t>1176983562</t>
  </si>
  <si>
    <t>56</t>
  </si>
  <si>
    <t>998722103</t>
  </si>
  <si>
    <t xml:space="preserve">Přesun hmot pro vnitřní vodovod  stanovený z hmotnosti přesunovaného materiálu vodorovná dopravní vzdálenost do 50 m v objektech výšky přes 12 do 24 m</t>
  </si>
  <si>
    <t>2033273797</t>
  </si>
  <si>
    <t>57</t>
  </si>
  <si>
    <t>998722181</t>
  </si>
  <si>
    <t xml:space="preserve">Přesun hmot pro vnitřní vodovod  stanovený z hmotnosti přesunovaného materiálu Příplatek k ceně za přesun prováděný bez použití mechanizace pro jakoukoliv výšku objektu</t>
  </si>
  <si>
    <t>1209625488</t>
  </si>
  <si>
    <t>725</t>
  </si>
  <si>
    <t>Zdravotechnika - zařizovací předměty</t>
  </si>
  <si>
    <t>58</t>
  </si>
  <si>
    <t>725110811</t>
  </si>
  <si>
    <t xml:space="preserve">Demontáž klozetů  splachovacích s nádrží nebo tlakovým splachovačem</t>
  </si>
  <si>
    <t>-1871948594</t>
  </si>
  <si>
    <t>59</t>
  </si>
  <si>
    <t>725112001</t>
  </si>
  <si>
    <t>Zařízení záchodů klozety keramické standardní samostatně stojící s hlubokým splachováním odpad vodorovný</t>
  </si>
  <si>
    <t>-1396166880</t>
  </si>
  <si>
    <t>60</t>
  </si>
  <si>
    <t>725210821</t>
  </si>
  <si>
    <t xml:space="preserve">Demontáž umyvadel  bez výtokových armatur umyvadel</t>
  </si>
  <si>
    <t>-1639459022</t>
  </si>
  <si>
    <t>61</t>
  </si>
  <si>
    <t>725211602</t>
  </si>
  <si>
    <t>Umyvadla keramická bez výtokových armatur se zápachovou uzávěrkou připevněná na stěnu šrouby bílá bez sloupu nebo krytu na sifon 550 mm</t>
  </si>
  <si>
    <t>1056140682</t>
  </si>
  <si>
    <t>62</t>
  </si>
  <si>
    <t>725220841</t>
  </si>
  <si>
    <t xml:space="preserve">Demontáž van  ocelových rohových</t>
  </si>
  <si>
    <t>-774551780</t>
  </si>
  <si>
    <t>63</t>
  </si>
  <si>
    <t>725245151</t>
  </si>
  <si>
    <t>Sprchové vaničky, boxy, kouty a zástěny zástěny sprchové do výšky 2000 mm dveře zásuvné dvoudílné s jedním posuvným dílem, šířky 1200 mm</t>
  </si>
  <si>
    <t>-659678096</t>
  </si>
  <si>
    <t>64</t>
  </si>
  <si>
    <t>55145594</t>
  </si>
  <si>
    <t>baterie sprchová páková 150 mm chrom</t>
  </si>
  <si>
    <t>1618459925</t>
  </si>
  <si>
    <t>65</t>
  </si>
  <si>
    <t>55233200</t>
  </si>
  <si>
    <t>žlab sprchového koutu se zápachovou uzávěrkou š koutu 700mm</t>
  </si>
  <si>
    <t>-540530392</t>
  </si>
  <si>
    <t>66</t>
  </si>
  <si>
    <t>55233206</t>
  </si>
  <si>
    <t>rošt žlabu sprchového koutu š koutu 700mm</t>
  </si>
  <si>
    <t>-1794621723</t>
  </si>
  <si>
    <t>67</t>
  </si>
  <si>
    <t>725810811</t>
  </si>
  <si>
    <t xml:space="preserve">Demontáž výtokových ventilů  nástěnných</t>
  </si>
  <si>
    <t>2143270083</t>
  </si>
  <si>
    <t>68</t>
  </si>
  <si>
    <t>725811115</t>
  </si>
  <si>
    <t>Ventily nástěnné s pevným výtokem G 1/2 x 80 mm</t>
  </si>
  <si>
    <t>971592758</t>
  </si>
  <si>
    <t>69</t>
  </si>
  <si>
    <t>725820801</t>
  </si>
  <si>
    <t xml:space="preserve">Demontáž baterií  nástěnných do G 3/4</t>
  </si>
  <si>
    <t>1174714860</t>
  </si>
  <si>
    <t>70</t>
  </si>
  <si>
    <t>725822611</t>
  </si>
  <si>
    <t>Baterie umyvadlové stojánkové pákové bez výpusti</t>
  </si>
  <si>
    <t>1537568451</t>
  </si>
  <si>
    <t>71</t>
  </si>
  <si>
    <t>725869101</t>
  </si>
  <si>
    <t>Zápachové uzávěrky zařizovacích předmětů montáž zápachových uzávěrek umyvadlových do DN 40</t>
  </si>
  <si>
    <t>-403456279</t>
  </si>
  <si>
    <t>72</t>
  </si>
  <si>
    <t>55161837</t>
  </si>
  <si>
    <t>uzávěrka zápachová pro pračku a myčku nástěnná PP-bílá DN 40</t>
  </si>
  <si>
    <t>1091118719</t>
  </si>
  <si>
    <t>73</t>
  </si>
  <si>
    <t>ZUU</t>
  </si>
  <si>
    <t>Zápachová uzávěra - sifon pro umyvadla, provedení chrom</t>
  </si>
  <si>
    <t>-334121609</t>
  </si>
  <si>
    <t>74</t>
  </si>
  <si>
    <t>725869218</t>
  </si>
  <si>
    <t>Zápachové uzávěrky zařizovacích předmětů montáž zápachových uzávěrek dřezových dvoudílných U-sifonů</t>
  </si>
  <si>
    <t>324573899</t>
  </si>
  <si>
    <t>75</t>
  </si>
  <si>
    <t>55161117</t>
  </si>
  <si>
    <t>uzávěrka zápachová dřezová s přípojkou pro myčku a pračku DN 40</t>
  </si>
  <si>
    <t>-612434899</t>
  </si>
  <si>
    <t>76</t>
  </si>
  <si>
    <t>998725103</t>
  </si>
  <si>
    <t xml:space="preserve">Přesun hmot pro zařizovací předměty  stanovený z hmotnosti přesunovaného materiálu vodorovná dopravní vzdálenost do 50 m v objektech výšky přes 12 do 24 m</t>
  </si>
  <si>
    <t>1831202820</t>
  </si>
  <si>
    <t>77</t>
  </si>
  <si>
    <t>998725181</t>
  </si>
  <si>
    <t xml:space="preserve">Přesun hmot pro zařizovací předměty  stanovený z hmotnosti přesunovaného materiálu Příplatek k cenám za přesun prováděný bez použití mechanizace pro jakoukoliv výšku objektu</t>
  </si>
  <si>
    <t>-1001259668</t>
  </si>
  <si>
    <t>78</t>
  </si>
  <si>
    <t>OIM</t>
  </si>
  <si>
    <t>Ostatní instalační materiál nutný pro dopojení zařizovacích předmětů (pancéřové hadičky, těsnění atd...)</t>
  </si>
  <si>
    <t>kpl</t>
  </si>
  <si>
    <t>-1410472626</t>
  </si>
  <si>
    <t>726</t>
  </si>
  <si>
    <t>Zdravotechnika - předstěnové instalace</t>
  </si>
  <si>
    <t>79</t>
  </si>
  <si>
    <t>726131001</t>
  </si>
  <si>
    <t>Předstěnové instalační systémy do lehkých stěn s kovovou konstrukcí pro umyvadla stavební výšky do 1120 mm se stojánkovou baterií</t>
  </si>
  <si>
    <t>1909751224</t>
  </si>
  <si>
    <t>80</t>
  </si>
  <si>
    <t>998726113</t>
  </si>
  <si>
    <t xml:space="preserve">Přesun hmot pro instalační prefabrikáty  stanovený z hmotnosti přesunovaného materiálu vodorovná dopravní vzdálenost do 50 m v objektech výšky přes 12 m do 24 m</t>
  </si>
  <si>
    <t>-209977190</t>
  </si>
  <si>
    <t>81</t>
  </si>
  <si>
    <t>998726181</t>
  </si>
  <si>
    <t xml:space="preserve">Přesun hmot pro instalační prefabrikáty  stanovený z hmotnosti přesunovaného materiálu Příplatek k cenám za přesun prováděný bez použití mechanizace pro jakoukoliv výšku objektu</t>
  </si>
  <si>
    <t>899306310</t>
  </si>
  <si>
    <t>741</t>
  </si>
  <si>
    <t>Elektroinstalace - silnoproud</t>
  </si>
  <si>
    <t>82</t>
  </si>
  <si>
    <t>741112001</t>
  </si>
  <si>
    <t>Montáž krabic elektroinstalačních bez napojení na trubky a lišty, demontáže a montáže víčka a přístroje protahovacích nebo odbočných zapuštěných plastových kruhových</t>
  </si>
  <si>
    <t>344606985</t>
  </si>
  <si>
    <t>83</t>
  </si>
  <si>
    <t>34571515</t>
  </si>
  <si>
    <t>krabice přístrojová instalační 400 V, 142x71x45mm do dutých stěn</t>
  </si>
  <si>
    <t>843123912</t>
  </si>
  <si>
    <t>84</t>
  </si>
  <si>
    <t>741120001</t>
  </si>
  <si>
    <t>Montáž vodičů izolovaných měděných bez ukončení uložených pod omítku plných a laněných (CY), průřezu žíly 0,35 až 6 mm2</t>
  </si>
  <si>
    <t>-28997931</t>
  </si>
  <si>
    <t>85</t>
  </si>
  <si>
    <t>34111036</t>
  </si>
  <si>
    <t>kabel silový s Cu jádrem 1 kV 3x2,5mm2</t>
  </si>
  <si>
    <t>-1866216698</t>
  </si>
  <si>
    <t>86</t>
  </si>
  <si>
    <t>34111018</t>
  </si>
  <si>
    <t>kabel silový s Cu jádrem 1 kV 2x6mm2</t>
  </si>
  <si>
    <t>-1439947963</t>
  </si>
  <si>
    <t>87</t>
  </si>
  <si>
    <t>741210001</t>
  </si>
  <si>
    <t>Montáž rozvodnic oceloplechových nebo plastových bez zapojení vodičů běžných, hmotnosti do 20 kg</t>
  </si>
  <si>
    <t>-823924305</t>
  </si>
  <si>
    <t>88</t>
  </si>
  <si>
    <t>35713850</t>
  </si>
  <si>
    <t>rozvodnice elektroměrové s jedním 1 fázovým místem bez požární úpravy</t>
  </si>
  <si>
    <t>1353210082</t>
  </si>
  <si>
    <t>89</t>
  </si>
  <si>
    <t>741310001</t>
  </si>
  <si>
    <t>Montáž spínačů jedno nebo dvoupólových nástěnných se zapojením vodičů, pro prostředí normální vypínačů, řazení 1-jednopólových</t>
  </si>
  <si>
    <t>1040837028</t>
  </si>
  <si>
    <t>90</t>
  </si>
  <si>
    <t>34535799</t>
  </si>
  <si>
    <t>ovladač zapínací tlačítkový 10A 3553-80289 velkoplošný</t>
  </si>
  <si>
    <t>1536675670</t>
  </si>
  <si>
    <t>91</t>
  </si>
  <si>
    <t>741313001</t>
  </si>
  <si>
    <t>Montáž zásuvek domovních se zapojením vodičů bezšroubové připojení polozapuštěných nebo zapuštěných 10/16 A, provedení 2P + PE</t>
  </si>
  <si>
    <t>1593726158</t>
  </si>
  <si>
    <t>92</t>
  </si>
  <si>
    <t>35811077</t>
  </si>
  <si>
    <t>zásuvka nepropustná nástěnná 16A 220 V 3pólová</t>
  </si>
  <si>
    <t>1883317730</t>
  </si>
  <si>
    <t>93</t>
  </si>
  <si>
    <t>741370002</t>
  </si>
  <si>
    <t>Montáž svítidel žárovkových se zapojením vodičů bytových nebo společenských místností stropních přisazených 1 zdroj se sklem</t>
  </si>
  <si>
    <t>1338618437</t>
  </si>
  <si>
    <t>94</t>
  </si>
  <si>
    <t>34821275</t>
  </si>
  <si>
    <t>svítidlo bytové žárovkové IP 42, max. 60 W E27</t>
  </si>
  <si>
    <t>147400207</t>
  </si>
  <si>
    <t>95</t>
  </si>
  <si>
    <t>34111030</t>
  </si>
  <si>
    <t>kabel silový s Cu jádrem 1 kV 3x1,5mm2</t>
  </si>
  <si>
    <t>-566873328</t>
  </si>
  <si>
    <t>96</t>
  </si>
  <si>
    <t>741810001</t>
  </si>
  <si>
    <t>Zkoušky a prohlídky elektrických rozvodů a zařízení celková prohlídka a vyhotovení revizní zprávy pro objem montážních prací do 100 tis. Kč</t>
  </si>
  <si>
    <t>-1433039659</t>
  </si>
  <si>
    <t>97</t>
  </si>
  <si>
    <t>998741103</t>
  </si>
  <si>
    <t>Přesun hmot pro silnoproud stanovený z hmotnosti přesunovaného materiálu vodorovná dopravní vzdálenost do 50 m v objektech výšky přes 12 do 24 m</t>
  </si>
  <si>
    <t>-1107341460</t>
  </si>
  <si>
    <t>98</t>
  </si>
  <si>
    <t>998741181</t>
  </si>
  <si>
    <t>Přesun hmot pro silnoproud stanovený z hmotnosti přesunovaného materiálu Příplatek k ceně za přesun prováděný bez použití mechanizace pro jakoukoliv výšku objektu</t>
  </si>
  <si>
    <t>-1886968233</t>
  </si>
  <si>
    <t>751</t>
  </si>
  <si>
    <t>Vzduchotechnika</t>
  </si>
  <si>
    <t>99</t>
  </si>
  <si>
    <t>751111012</t>
  </si>
  <si>
    <t xml:space="preserve">Montáž ventilátoru axiálního nízkotlakého  nástěnného základního, průměru přes 100 do 200 mm</t>
  </si>
  <si>
    <t>-1110866792</t>
  </si>
  <si>
    <t>100</t>
  </si>
  <si>
    <t>V</t>
  </si>
  <si>
    <t>Axiální ventilátor max. 20x20cm, pr. 125 mm</t>
  </si>
  <si>
    <t>-1852784077</t>
  </si>
  <si>
    <t>101</t>
  </si>
  <si>
    <t>751111811</t>
  </si>
  <si>
    <t>Demontáž ventilátoru axiálního nízkotlakého kruhové potrubí, průměru do 200 mm</t>
  </si>
  <si>
    <t>-2114264386</t>
  </si>
  <si>
    <t>102</t>
  </si>
  <si>
    <t>998751102</t>
  </si>
  <si>
    <t>Přesun hmot pro vzduchotechniku stanovený z hmotnosti přesunovaného materiálu vodorovná dopravní vzdálenost do 100 m v objektech výšky přes 12 do 24 m</t>
  </si>
  <si>
    <t>2081703207</t>
  </si>
  <si>
    <t>103</t>
  </si>
  <si>
    <t>998751181</t>
  </si>
  <si>
    <t>Přesun hmot pro vzduchotechniku stanovený z hmotnosti přesunovaného materiálu Příplatek k cenám za přesun prováděný bez použití mechanizace pro jakoukoliv výšku objektu</t>
  </si>
  <si>
    <t>2021580737</t>
  </si>
  <si>
    <t>763</t>
  </si>
  <si>
    <t>Konstrukce suché výstavby</t>
  </si>
  <si>
    <t>104</t>
  </si>
  <si>
    <t>763111331</t>
  </si>
  <si>
    <t xml:space="preserve">Příčka ze sádrokartonových desek  s nosnou konstrukcí z jednoduchých ocelových profilů UW, CW jednoduše opláštěná deskou impregnovanou H2 tl. 12,5 mm, příčka tl. 75 mm, profil 50 TI tl. 50 mm, EI 30, Rw 41 dB</t>
  </si>
  <si>
    <t>-556995934</t>
  </si>
  <si>
    <t>2,2*2,6</t>
  </si>
  <si>
    <t>0,95*2,6</t>
  </si>
  <si>
    <t>105</t>
  </si>
  <si>
    <t>763111718</t>
  </si>
  <si>
    <t xml:space="preserve">Příčka ze sádrokartonových desek  ostatní konstrukce a práce na příčkách ze sádrokartonových desek úprava styku příčky a podhledu separační páskou se silikonem</t>
  </si>
  <si>
    <t>-2132712442</t>
  </si>
  <si>
    <t>2,2+0,95+1,14+2+1,17</t>
  </si>
  <si>
    <t>2,6*6</t>
  </si>
  <si>
    <t>106</t>
  </si>
  <si>
    <t>763111751</t>
  </si>
  <si>
    <t xml:space="preserve">Příčka ze sádrokartonových desek  Příplatek k cenám za plochu do 6 m2 jednotlivě</t>
  </si>
  <si>
    <t>806554977</t>
  </si>
  <si>
    <t>107</t>
  </si>
  <si>
    <t>763111762</t>
  </si>
  <si>
    <t xml:space="preserve">Příčka ze sádrokartonových desek  Příplatek k cenám za zahuštění profilů u příček s nosnou konstrukcí z jednoduchých profilů na vzdálenost 41 cm</t>
  </si>
  <si>
    <t>1716959577</t>
  </si>
  <si>
    <t>108</t>
  </si>
  <si>
    <t>763111771</t>
  </si>
  <si>
    <t xml:space="preserve">Příčka ze sádrokartonových desek  Příplatek k cenám za rovinnost kvality speciální tmelení kvality Q3</t>
  </si>
  <si>
    <t>-2089416864</t>
  </si>
  <si>
    <t>13,39*2</t>
  </si>
  <si>
    <t>109</t>
  </si>
  <si>
    <t>998763303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</si>
  <si>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</si>
  <si>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-1104981555</t>
  </si>
  <si>
    <t>110</t>
  </si>
  <si>
    <t>998763381</t>
  </si>
  <si>
    <t xml:space="preserve">Přesun hmot pro konstrukce montované z desek  sádrokartonových, sádrovláknitých, cementovláknitých nebo cementových Příplatek k cenám za přesun prováděný bez použití mechanizace pro jakoukoliv výšku objektu</t>
  </si>
  <si>
    <t>1733943529</t>
  </si>
  <si>
    <t>766</t>
  </si>
  <si>
    <t>Konstrukce truhlářské</t>
  </si>
  <si>
    <t>111</t>
  </si>
  <si>
    <t>766421812</t>
  </si>
  <si>
    <t xml:space="preserve">Demontáž obložení podhledů  panely, plochy přes 1,5 m2</t>
  </si>
  <si>
    <t>-1490392019</t>
  </si>
  <si>
    <t>demontáž obložení stropu umakartem:</t>
  </si>
  <si>
    <t>1,08+2,16</t>
  </si>
  <si>
    <t>112</t>
  </si>
  <si>
    <t>766660001</t>
  </si>
  <si>
    <t xml:space="preserve">Montáž dveřních křídel dřevěných nebo plastových  otevíravých do ocelové zárubně povrchově upravených jednokřídlových, šířky do 800 mm</t>
  </si>
  <si>
    <t>1660866545</t>
  </si>
  <si>
    <t>113</t>
  </si>
  <si>
    <t>61162854</t>
  </si>
  <si>
    <t>dveře vnitřní foliované plné 1křídlové 70x197 cm</t>
  </si>
  <si>
    <t>-339019420</t>
  </si>
  <si>
    <t>114</t>
  </si>
  <si>
    <t>54914610</t>
  </si>
  <si>
    <t>kování vrchní dveřní klika včetně rozet a montážního materiálu R BB nerez PK</t>
  </si>
  <si>
    <t>924118039</t>
  </si>
  <si>
    <t>115</t>
  </si>
  <si>
    <t>766660722</t>
  </si>
  <si>
    <t>Montáž dveřních doplňků dveřního kování zámku</t>
  </si>
  <si>
    <t>1631989400</t>
  </si>
  <si>
    <t>116</t>
  </si>
  <si>
    <t>54925015</t>
  </si>
  <si>
    <t>zámek stavební zadlabací dozický 02-03 L Zn</t>
  </si>
  <si>
    <t>1532803956</t>
  </si>
  <si>
    <t>117</t>
  </si>
  <si>
    <t>766695212</t>
  </si>
  <si>
    <t xml:space="preserve">Montáž ostatních truhlářských konstrukcí  prahů dveří jednokřídlových, šířky do 100 mm</t>
  </si>
  <si>
    <t>-608371608</t>
  </si>
  <si>
    <t>118</t>
  </si>
  <si>
    <t>61187416</t>
  </si>
  <si>
    <t>práh dveřní dřevěný bukový tl 2cm dl 92cm š 10cm</t>
  </si>
  <si>
    <t>1512933067</t>
  </si>
  <si>
    <t>119</t>
  </si>
  <si>
    <t>998766103</t>
  </si>
  <si>
    <t>Přesun hmot pro konstrukce truhlářské stanovený z hmotnosti přesunovaného materiálu vodorovná dopravní vzdálenost do 50 m v objektech výšky přes 12 do 24 m</t>
  </si>
  <si>
    <t>775722322</t>
  </si>
  <si>
    <t>120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</si>
  <si>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</si>
  <si>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</si>
  <si>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-658089781</t>
  </si>
  <si>
    <t>121</t>
  </si>
  <si>
    <t>DV</t>
  </si>
  <si>
    <t>Dodávka a osazení laminátových dvířek za wc vč. úchytek a začištění</t>
  </si>
  <si>
    <t>1851661759</t>
  </si>
  <si>
    <t>122</t>
  </si>
  <si>
    <t>UP</t>
  </si>
  <si>
    <t>Dodatečná úprava dveřních prahů vzhledem k výškovým rozdílům podlah</t>
  </si>
  <si>
    <t>-1623174000</t>
  </si>
  <si>
    <t>771</t>
  </si>
  <si>
    <t>Podlahy z dlaždic</t>
  </si>
  <si>
    <t>123</t>
  </si>
  <si>
    <t>771571113</t>
  </si>
  <si>
    <t xml:space="preserve">Montáž podlah z dlaždic keramických  kladených do malty režných nebo glazovaných hladkých přes 9 do 12 ks/ m2</t>
  </si>
  <si>
    <t>1979599188</t>
  </si>
  <si>
    <t>124</t>
  </si>
  <si>
    <t>771591111</t>
  </si>
  <si>
    <t xml:space="preserve">Podlahy - ostatní práce  penetrace podkladu</t>
  </si>
  <si>
    <t>1392555819</t>
  </si>
  <si>
    <t>125</t>
  </si>
  <si>
    <t>59761408</t>
  </si>
  <si>
    <t>dlaždice keramické slinuté neglazované mrazuvzdorné barevná přes 9 do 12 ks/m2</t>
  </si>
  <si>
    <t>1122834903</t>
  </si>
  <si>
    <t>3,33*1,1</t>
  </si>
  <si>
    <t>3,663*1,1 'Přepočtené koeficientem množství</t>
  </si>
  <si>
    <t>126</t>
  </si>
  <si>
    <t>998771103</t>
  </si>
  <si>
    <t>Přesun hmot pro podlahy z dlaždic stanovený z hmotnosti přesunovaného materiálu vodorovná dopravní vzdálenost do 50 m v objektech výšky přes 12 do 24 m</t>
  </si>
  <si>
    <t>-1121053532</t>
  </si>
  <si>
    <t>127</t>
  </si>
  <si>
    <t>998771181</t>
  </si>
  <si>
    <t>Přesun hmot pro podlahy z dlaždic stanovený z hmotnosti přesunovaného materiálu Příplatek k ceně za přesun prováděný bez použití mechanizace pro jakoukoliv výšku objektu</t>
  </si>
  <si>
    <t>110294250</t>
  </si>
  <si>
    <t>776</t>
  </si>
  <si>
    <t>Podlahy povlakové</t>
  </si>
  <si>
    <t>128</t>
  </si>
  <si>
    <t>776201812</t>
  </si>
  <si>
    <t>Demontáž povlakových podlahovin lepených ručně s podložkou</t>
  </si>
  <si>
    <t>-388457854</t>
  </si>
  <si>
    <t>demontáž nášlapné vrstvy z pvc:</t>
  </si>
  <si>
    <t>129</t>
  </si>
  <si>
    <t>776421111</t>
  </si>
  <si>
    <t>Montáž lišt obvodových lepených</t>
  </si>
  <si>
    <t>-1489162454</t>
  </si>
  <si>
    <t>2,2</t>
  </si>
  <si>
    <t>130</t>
  </si>
  <si>
    <t>28411003</t>
  </si>
  <si>
    <t>lišta soklová PVC 30 x 30 mm</t>
  </si>
  <si>
    <t>-1302884925</t>
  </si>
  <si>
    <t>2,51428571428571*1,02 'Přepočtené koeficientem množství</t>
  </si>
  <si>
    <t>131</t>
  </si>
  <si>
    <t>998776103</t>
  </si>
  <si>
    <t xml:space="preserve">Přesun hmot pro podlahy povlakové  stanovený z hmotnosti přesunovaného materiálu vodorovná dopravní vzdálenost do 50 m v objektech výšky přes 12 do 24 m</t>
  </si>
  <si>
    <t>-1582159821</t>
  </si>
  <si>
    <t>132</t>
  </si>
  <si>
    <t>998776181</t>
  </si>
  <si>
    <t xml:space="preserve">Přesun hmot pro podlahy povlakové  stanovený z hmotnosti přesunovaného materiálu Příplatek k cenám za přesun prováděný bez použití mechanizace pro jakoukoliv výšku objektu</t>
  </si>
  <si>
    <t>20638678</t>
  </si>
  <si>
    <t>781</t>
  </si>
  <si>
    <t>Dokončovací práce - obklady</t>
  </si>
  <si>
    <t>133</t>
  </si>
  <si>
    <t>781413212</t>
  </si>
  <si>
    <t xml:space="preserve">Montáž obkladů vnitřních stěn z obkladaček a dekorů (listel) pórovinových  lepených standardním lepidlem z dekorů, výšky přes 65 do 75 mm</t>
  </si>
  <si>
    <t>2083439215</t>
  </si>
  <si>
    <t>(1,92+1,17)*2</t>
  </si>
  <si>
    <t>134</t>
  </si>
  <si>
    <t>L</t>
  </si>
  <si>
    <t>Listela - dekorovaný obklad</t>
  </si>
  <si>
    <t>756920847</t>
  </si>
  <si>
    <t>10,36/0,4*1,1</t>
  </si>
  <si>
    <t>135</t>
  </si>
  <si>
    <t>781471113</t>
  </si>
  <si>
    <t xml:space="preserve">Montáž obkladů vnitřních stěn z dlaždic keramických  kladených do malty režných nebo glazovaných hladkých přes 12 do 19 ks/m2</t>
  </si>
  <si>
    <t>-2035544310</t>
  </si>
  <si>
    <t>(1,14+0,95)*2*2</t>
  </si>
  <si>
    <t>(2+1,17)*2*2</t>
  </si>
  <si>
    <t>136</t>
  </si>
  <si>
    <t>59761155</t>
  </si>
  <si>
    <t>dlaždice keramické koupelnové(barevné) přes 19 do 25 ks/m2</t>
  </si>
  <si>
    <t>-17927432</t>
  </si>
  <si>
    <t>21,04*1,1</t>
  </si>
  <si>
    <t>137</t>
  </si>
  <si>
    <t>781495111</t>
  </si>
  <si>
    <t xml:space="preserve">Ostatní prvky  ostatní práce penetrace podkladu</t>
  </si>
  <si>
    <t>-316165440</t>
  </si>
  <si>
    <t>138</t>
  </si>
  <si>
    <t>998781103</t>
  </si>
  <si>
    <t xml:space="preserve">Přesun hmot pro obklady keramické  stanovený z hmotnosti přesunovaného materiálu vodorovná dopravní vzdálenost do 50 m v objektech výšky přes 12 do 24 m</t>
  </si>
  <si>
    <t>-247958922</t>
  </si>
  <si>
    <t>139</t>
  </si>
  <si>
    <t>998781181</t>
  </si>
  <si>
    <t xml:space="preserve">Přesun hmot pro obklady keramické  stanovený z hmotnosti přesunovaného materiálu Příplatek k cenám za přesun prováděný bez použití mechanizace pro jakoukoliv výšku objektu</t>
  </si>
  <si>
    <t>-1779865269</t>
  </si>
  <si>
    <t>140</t>
  </si>
  <si>
    <t>Z</t>
  </si>
  <si>
    <t>Dodávka a montáž zrcadla na zeď</t>
  </si>
  <si>
    <t>-1942382635</t>
  </si>
  <si>
    <t>783</t>
  </si>
  <si>
    <t>Dokončovací práce - nátěry</t>
  </si>
  <si>
    <t>141</t>
  </si>
  <si>
    <t>783301313</t>
  </si>
  <si>
    <t>Příprava podkladu zámečnických konstrukcí před provedením nátěru odmaštění odmašťovačem ředidlovým</t>
  </si>
  <si>
    <t>987052770</t>
  </si>
  <si>
    <t>142</t>
  </si>
  <si>
    <t>783314101</t>
  </si>
  <si>
    <t>Základní nátěr zámečnických konstrukcí jednonásobný syntetický</t>
  </si>
  <si>
    <t>-746475746</t>
  </si>
  <si>
    <t>zárubně:</t>
  </si>
  <si>
    <t>(2*2+0,9)*2*0,5</t>
  </si>
  <si>
    <t>143</t>
  </si>
  <si>
    <t>783317101</t>
  </si>
  <si>
    <t>Krycí nátěr (email) zámečnických konstrukcí jednonásobný syntetický standardní</t>
  </si>
  <si>
    <t>1394941663</t>
  </si>
  <si>
    <t>784</t>
  </si>
  <si>
    <t>Dokončovací práce - malby a tapety</t>
  </si>
  <si>
    <t>144</t>
  </si>
  <si>
    <t>-1542401357</t>
  </si>
  <si>
    <t>1,08+2,25+3,08</t>
  </si>
  <si>
    <t>stěny:</t>
  </si>
  <si>
    <t>(1,14+0,95)*2*0,6</t>
  </si>
  <si>
    <t>(1,92+1,17)*2*0,6</t>
  </si>
  <si>
    <t>chodba:</t>
  </si>
  <si>
    <t>(2,2+1,4)*2*2,6</t>
  </si>
  <si>
    <t>145</t>
  </si>
  <si>
    <t>784121001</t>
  </si>
  <si>
    <t>Oškrabání malby v místnostech výšky do 3,80 m</t>
  </si>
  <si>
    <t>-201371892</t>
  </si>
  <si>
    <t>(1,4+2,2)*2*2,6</t>
  </si>
  <si>
    <t>strop chodba:</t>
  </si>
  <si>
    <t>3,08</t>
  </si>
  <si>
    <t>146</t>
  </si>
  <si>
    <t>784181111</t>
  </si>
  <si>
    <t>Penetrace podkladu jednonásobná základní silikátová v místnostech výšky do 3,80 m</t>
  </si>
  <si>
    <t>521883201</t>
  </si>
  <si>
    <t>147</t>
  </si>
  <si>
    <t>784321001</t>
  </si>
  <si>
    <t>Malby silikátové jednonásobné, bílé v místnostech výšky do 3,80 m</t>
  </si>
  <si>
    <t>-82756780</t>
  </si>
  <si>
    <t>HZS</t>
  </si>
  <si>
    <t>Hodinové zúčtovací sazby</t>
  </si>
  <si>
    <t>148</t>
  </si>
  <si>
    <t>HZS1292</t>
  </si>
  <si>
    <t xml:space="preserve">Hodinové zúčtovací sazby profesí HSV  zemní a pomocné práce stavební dělník</t>
  </si>
  <si>
    <t>hod</t>
  </si>
  <si>
    <t>512</t>
  </si>
  <si>
    <t>2036774774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</si>
  <si>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</si>
  <si>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</si>
  <si>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</si>
  <si>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</si>
  <si>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</si>
  <si>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</si>
  <si>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149</t>
  </si>
  <si>
    <t>HZS2212</t>
  </si>
  <si>
    <t xml:space="preserve">Hodinové zúčtovací sazby profesí PSV  provádění stavebních instalací instalatér odborný</t>
  </si>
  <si>
    <t>148567488</t>
  </si>
  <si>
    <t>Ostatní drobné nepecifikované práce související s rozvody vody a kanalizace bytového jádra:</t>
  </si>
  <si>
    <t>150</t>
  </si>
  <si>
    <t>HZS3111</t>
  </si>
  <si>
    <t xml:space="preserve">Hodinové zúčtovací sazby montáží technologických zařízení  při externích montážích montér potrubí</t>
  </si>
  <si>
    <t>-347486406</t>
  </si>
  <si>
    <t>dopojení nového ventilátoru na stávající potrubí:</t>
  </si>
  <si>
    <t>151</t>
  </si>
  <si>
    <t>HZS4212</t>
  </si>
  <si>
    <t xml:space="preserve">Hodinové zúčtovací sazby ostatních profesí  revizní a kontrolní činnost revizní technik specialista</t>
  </si>
  <si>
    <t>76230235</t>
  </si>
  <si>
    <t>revize plynu:</t>
  </si>
  <si>
    <t>VRN</t>
  </si>
  <si>
    <t>Vedlejší rozpočtové náklady</t>
  </si>
  <si>
    <t>VRN3</t>
  </si>
  <si>
    <t>Zařízení staveniště</t>
  </si>
  <si>
    <t>152</t>
  </si>
  <si>
    <t>030001000</t>
  </si>
  <si>
    <t>1024</t>
  </si>
  <si>
    <t>-1498904383</t>
  </si>
  <si>
    <t>VRN7</t>
  </si>
  <si>
    <t>Provozní vlivy</t>
  </si>
  <si>
    <t>153</t>
  </si>
  <si>
    <t>070001000</t>
  </si>
  <si>
    <t>-958585060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</si>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</sst>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29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31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31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29</v>
      </c>
      <c r="AL14" s="28"/>
      <c r="AM14" s="28"/>
      <c r="AN14" s="41" t="s">
        <v>31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33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29</v>
      </c>
      <c r="AL17" s="28"/>
      <c r="AM17" s="28"/>
      <c r="AN17" s="34" t="s">
        <v>35</v>
      </c>
      <c r="AO17" s="28"/>
      <c r="AP17" s="28"/>
      <c r="AQ17" s="30"/>
      <c r="BE17" s="38"/>
      <c r="BS17" s="23" t="s">
        <v>36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39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40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41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42</v>
      </c>
      <c r="E26" s="53"/>
      <c r="F26" s="54" t="s">
        <v>43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44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45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46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47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48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49</v>
      </c>
      <c r="U32" s="60"/>
      <c r="V32" s="60"/>
      <c r="W32" s="60"/>
      <c r="X32" s="62" t="s">
        <v>50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51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P1911/5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Výškovická 447/153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28. 8. 2019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32</v>
      </c>
      <c r="AJ46" s="73"/>
      <c r="AK46" s="73"/>
      <c r="AL46" s="73"/>
      <c r="AM46" s="76" t="str">
        <f>IF(E17="","",E17)</f>
        <v>Ing. Vladimír Slonka</v>
      </c>
      <c r="AN46" s="76"/>
      <c r="AO46" s="76"/>
      <c r="AP46" s="76"/>
      <c r="AQ46" s="73"/>
      <c r="AR46" s="71"/>
      <c r="AS46" s="85" t="s">
        <v>52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30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53</v>
      </c>
      <c r="D49" s="96"/>
      <c r="E49" s="96"/>
      <c r="F49" s="96"/>
      <c r="G49" s="96"/>
      <c r="H49" s="97"/>
      <c r="I49" s="98" t="s">
        <v>54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55</v>
      </c>
      <c r="AH49" s="96"/>
      <c r="AI49" s="96"/>
      <c r="AJ49" s="96"/>
      <c r="AK49" s="96"/>
      <c r="AL49" s="96"/>
      <c r="AM49" s="96"/>
      <c r="AN49" s="98" t="s">
        <v>56</v>
      </c>
      <c r="AO49" s="96"/>
      <c r="AP49" s="96"/>
      <c r="AQ49" s="100" t="s">
        <v>57</v>
      </c>
      <c r="AR49" s="71"/>
      <c r="AS49" s="101" t="s">
        <v>58</v>
      </c>
      <c r="AT49" s="102" t="s">
        <v>59</v>
      </c>
      <c r="AU49" s="102" t="s">
        <v>60</v>
      </c>
      <c r="AV49" s="102" t="s">
        <v>61</v>
      </c>
      <c r="AW49" s="102" t="s">
        <v>62</v>
      </c>
      <c r="AX49" s="102" t="s">
        <v>63</v>
      </c>
      <c r="AY49" s="102" t="s">
        <v>64</v>
      </c>
      <c r="AZ49" s="102" t="s">
        <v>65</v>
      </c>
      <c r="BA49" s="102" t="s">
        <v>66</v>
      </c>
      <c r="BB49" s="102" t="s">
        <v>67</v>
      </c>
      <c r="BC49" s="102" t="s">
        <v>68</v>
      </c>
      <c r="BD49" s="103" t="s">
        <v>69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70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ROUND(AG52,2)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ROUND(AS52,2)</f>
        <v>0</v>
      </c>
      <c r="AT51" s="113">
        <f>ROUND(SUM(AV51:AW51),2)</f>
        <v>0</v>
      </c>
      <c r="AU51" s="114">
        <f>ROUND(AU52,5)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ROUND(AZ52,2)</f>
        <v>0</v>
      </c>
      <c r="BA51" s="113">
        <f>ROUND(BA52,2)</f>
        <v>0</v>
      </c>
      <c r="BB51" s="113">
        <f>ROUND(BB52,2)</f>
        <v>0</v>
      </c>
      <c r="BC51" s="113">
        <f>ROUND(BC52,2)</f>
        <v>0</v>
      </c>
      <c r="BD51" s="115">
        <f>ROUND(BD52,2)</f>
        <v>0</v>
      </c>
      <c r="BS51" s="116" t="s">
        <v>71</v>
      </c>
      <c r="BT51" s="116" t="s">
        <v>72</v>
      </c>
      <c r="BU51" s="117" t="s">
        <v>73</v>
      </c>
      <c r="BV51" s="116" t="s">
        <v>74</v>
      </c>
      <c r="BW51" s="116" t="s">
        <v>7</v>
      </c>
      <c r="BX51" s="116" t="s">
        <v>75</v>
      </c>
      <c r="CL51" s="116" t="s">
        <v>21</v>
      </c>
    </row>
    <row r="52" s="5" customFormat="1" ht="16.5" customHeight="1">
      <c r="A52" s="118" t="s">
        <v>76</v>
      </c>
      <c r="B52" s="119"/>
      <c r="C52" s="120"/>
      <c r="D52" s="121" t="s">
        <v>77</v>
      </c>
      <c r="E52" s="121"/>
      <c r="F52" s="121"/>
      <c r="G52" s="121"/>
      <c r="H52" s="121"/>
      <c r="I52" s="122"/>
      <c r="J52" s="121" t="s">
        <v>78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'3 - Bytová jednotka č.3'!J27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79</v>
      </c>
      <c r="AR52" s="125"/>
      <c r="AS52" s="126">
        <v>0</v>
      </c>
      <c r="AT52" s="127">
        <f>ROUND(SUM(AV52:AW52),2)</f>
        <v>0</v>
      </c>
      <c r="AU52" s="128">
        <f>'3 - Bytová jednotka č.3'!P100</f>
        <v>0</v>
      </c>
      <c r="AV52" s="127">
        <f>'3 - Bytová jednotka č.3'!J30</f>
        <v>0</v>
      </c>
      <c r="AW52" s="127">
        <f>'3 - Bytová jednotka č.3'!J31</f>
        <v>0</v>
      </c>
      <c r="AX52" s="127">
        <f>'3 - Bytová jednotka č.3'!J32</f>
        <v>0</v>
      </c>
      <c r="AY52" s="127">
        <f>'3 - Bytová jednotka č.3'!J33</f>
        <v>0</v>
      </c>
      <c r="AZ52" s="127">
        <f>'3 - Bytová jednotka č.3'!F30</f>
        <v>0</v>
      </c>
      <c r="BA52" s="127">
        <f>'3 - Bytová jednotka č.3'!F31</f>
        <v>0</v>
      </c>
      <c r="BB52" s="127">
        <f>'3 - Bytová jednotka č.3'!F32</f>
        <v>0</v>
      </c>
      <c r="BC52" s="127">
        <f>'3 - Bytová jednotka č.3'!F33</f>
        <v>0</v>
      </c>
      <c r="BD52" s="129">
        <f>'3 - Bytová jednotka č.3'!F34</f>
        <v>0</v>
      </c>
      <c r="BT52" s="130" t="s">
        <v>80</v>
      </c>
      <c r="BV52" s="130" t="s">
        <v>74</v>
      </c>
      <c r="BW52" s="130" t="s">
        <v>81</v>
      </c>
      <c r="BX52" s="130" t="s">
        <v>7</v>
      </c>
      <c r="CL52" s="130" t="s">
        <v>21</v>
      </c>
      <c r="CM52" s="130" t="s">
        <v>80</v>
      </c>
    </row>
    <row r="53" s="1" customFormat="1" ht="30" customHeight="1">
      <c r="B53" s="45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1"/>
    </row>
    <row r="54" s="1" customFormat="1" ht="6.96" customHeight="1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71"/>
    </row>
  </sheetData>
  <sheetProtection sheet="1" formatColumns="0" formatRows="0" objects="1" scenarios="1" spinCount="100000" saltValue="67f70WeoXTT7Hh7vwYzyFoXO4tp8RWc5DXkijbb1FotVLmhF86MqrccUQ6cw6nw6updSQifusJ43Z06giq4dpg==" hashValue="7WYYyMkpoHbyQUj6wjQHNCJjZjcjiy/S1bAmfPgwHNRiht1NE2gMSAkK5gNRl8aySYSrHDc1W58wQ4J0YplKSQ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3 - Bytová jednotka č.3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2"/>
      <c r="C1" s="132"/>
      <c r="D1" s="133" t="s">
        <v>1</v>
      </c>
      <c r="E1" s="132"/>
      <c r="F1" s="134" t="s">
        <v>82</v>
      </c>
      <c r="G1" s="134" t="s">
        <v>83</v>
      </c>
      <c r="H1" s="134"/>
      <c r="I1" s="135"/>
      <c r="J1" s="134" t="s">
        <v>84</v>
      </c>
      <c r="K1" s="133" t="s">
        <v>85</v>
      </c>
      <c r="L1" s="134" t="s">
        <v>86</v>
      </c>
      <c r="M1" s="134"/>
      <c r="N1" s="134"/>
      <c r="O1" s="134"/>
      <c r="P1" s="134"/>
      <c r="Q1" s="134"/>
      <c r="R1" s="134"/>
      <c r="S1" s="134"/>
      <c r="T1" s="13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81</v>
      </c>
    </row>
    <row r="3" ht="6.96" customHeight="1">
      <c r="B3" s="24"/>
      <c r="C3" s="25"/>
      <c r="D3" s="25"/>
      <c r="E3" s="25"/>
      <c r="F3" s="25"/>
      <c r="G3" s="25"/>
      <c r="H3" s="25"/>
      <c r="I3" s="136"/>
      <c r="J3" s="25"/>
      <c r="K3" s="26"/>
      <c r="AT3" s="23" t="s">
        <v>80</v>
      </c>
    </row>
    <row r="4" ht="36.96" customHeight="1">
      <c r="B4" s="27"/>
      <c r="C4" s="28"/>
      <c r="D4" s="29" t="s">
        <v>87</v>
      </c>
      <c r="E4" s="28"/>
      <c r="F4" s="28"/>
      <c r="G4" s="28"/>
      <c r="H4" s="28"/>
      <c r="I4" s="137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37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37"/>
      <c r="J6" s="28"/>
      <c r="K6" s="30"/>
    </row>
    <row r="7" ht="16.5" customHeight="1">
      <c r="B7" s="27"/>
      <c r="C7" s="28"/>
      <c r="D7" s="28"/>
      <c r="E7" s="138" t="str">
        <f>'Rekapitulace stavby'!K6</f>
        <v>Výškovická 447/153</v>
      </c>
      <c r="F7" s="39"/>
      <c r="G7" s="39"/>
      <c r="H7" s="39"/>
      <c r="I7" s="137"/>
      <c r="J7" s="28"/>
      <c r="K7" s="30"/>
    </row>
    <row r="8" s="1" customFormat="1">
      <c r="B8" s="45"/>
      <c r="C8" s="46"/>
      <c r="D8" s="39" t="s">
        <v>88</v>
      </c>
      <c r="E8" s="46"/>
      <c r="F8" s="46"/>
      <c r="G8" s="46"/>
      <c r="H8" s="46"/>
      <c r="I8" s="139"/>
      <c r="J8" s="46"/>
      <c r="K8" s="50"/>
    </row>
    <row r="9" s="1" customFormat="1" ht="36.96" customHeight="1">
      <c r="B9" s="45"/>
      <c r="C9" s="46"/>
      <c r="D9" s="46"/>
      <c r="E9" s="140" t="s">
        <v>89</v>
      </c>
      <c r="F9" s="46"/>
      <c r="G9" s="46"/>
      <c r="H9" s="46"/>
      <c r="I9" s="139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39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1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1" t="s">
        <v>25</v>
      </c>
      <c r="J12" s="142" t="str">
        <f>'Rekapitulace stavby'!AN8</f>
        <v>28. 8. 2019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39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1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1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39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1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1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39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1" t="s">
        <v>28</v>
      </c>
      <c r="J20" s="34" t="s">
        <v>33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1" t="s">
        <v>29</v>
      </c>
      <c r="J21" s="34" t="s">
        <v>35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39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39"/>
      <c r="J23" s="46"/>
      <c r="K23" s="50"/>
    </row>
    <row r="24" s="6" customFormat="1" ht="16.5" customHeight="1">
      <c r="B24" s="143"/>
      <c r="C24" s="144"/>
      <c r="D24" s="144"/>
      <c r="E24" s="43" t="s">
        <v>21</v>
      </c>
      <c r="F24" s="43"/>
      <c r="G24" s="43"/>
      <c r="H24" s="43"/>
      <c r="I24" s="145"/>
      <c r="J24" s="144"/>
      <c r="K24" s="146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39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47"/>
      <c r="J26" s="105"/>
      <c r="K26" s="148"/>
    </row>
    <row r="27" s="1" customFormat="1" ht="25.44" customHeight="1">
      <c r="B27" s="45"/>
      <c r="C27" s="46"/>
      <c r="D27" s="149" t="s">
        <v>38</v>
      </c>
      <c r="E27" s="46"/>
      <c r="F27" s="46"/>
      <c r="G27" s="46"/>
      <c r="H27" s="46"/>
      <c r="I27" s="139"/>
      <c r="J27" s="150">
        <f>ROUND(J100,2)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47"/>
      <c r="J28" s="105"/>
      <c r="K28" s="148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1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2">
        <f>ROUND(SUM(BE100:BE388), 2)</f>
        <v>0</v>
      </c>
      <c r="G30" s="46"/>
      <c r="H30" s="46"/>
      <c r="I30" s="153">
        <v>0.20999999999999999</v>
      </c>
      <c r="J30" s="152">
        <f>ROUND(ROUND((SUM(BE100:BE388)),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2">
        <f>ROUND(SUM(BF100:BF388), 2)</f>
        <v>0</v>
      </c>
      <c r="G31" s="46"/>
      <c r="H31" s="46"/>
      <c r="I31" s="153">
        <v>0.14999999999999999</v>
      </c>
      <c r="J31" s="152">
        <f>ROUND(ROUND((SUM(BF100:BF388)),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2">
        <f>ROUND(SUM(BG100:BG388), 2)</f>
        <v>0</v>
      </c>
      <c r="G32" s="46"/>
      <c r="H32" s="46"/>
      <c r="I32" s="153">
        <v>0.20999999999999999</v>
      </c>
      <c r="J32" s="152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2">
        <f>ROUND(SUM(BH100:BH388), 2)</f>
        <v>0</v>
      </c>
      <c r="G33" s="46"/>
      <c r="H33" s="46"/>
      <c r="I33" s="153">
        <v>0.14999999999999999</v>
      </c>
      <c r="J33" s="152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2">
        <f>ROUND(SUM(BI100:BI388), 2)</f>
        <v>0</v>
      </c>
      <c r="G34" s="46"/>
      <c r="H34" s="46"/>
      <c r="I34" s="153">
        <v>0</v>
      </c>
      <c r="J34" s="152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39"/>
      <c r="J35" s="46"/>
      <c r="K35" s="50"/>
    </row>
    <row r="36" s="1" customFormat="1" ht="25.44" customHeight="1">
      <c r="B36" s="45"/>
      <c r="C36" s="154"/>
      <c r="D36" s="155" t="s">
        <v>48</v>
      </c>
      <c r="E36" s="97"/>
      <c r="F36" s="97"/>
      <c r="G36" s="156" t="s">
        <v>49</v>
      </c>
      <c r="H36" s="157" t="s">
        <v>50</v>
      </c>
      <c r="I36" s="158"/>
      <c r="J36" s="159">
        <f>SUM(J27:J34)</f>
        <v>0</v>
      </c>
      <c r="K36" s="160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1"/>
      <c r="J37" s="67"/>
      <c r="K37" s="68"/>
    </row>
    <row r="41" s="1" customFormat="1" ht="6.96" customHeight="1">
      <c r="B41" s="162"/>
      <c r="C41" s="163"/>
      <c r="D41" s="163"/>
      <c r="E41" s="163"/>
      <c r="F41" s="163"/>
      <c r="G41" s="163"/>
      <c r="H41" s="163"/>
      <c r="I41" s="164"/>
      <c r="J41" s="163"/>
      <c r="K41" s="165"/>
    </row>
    <row r="42" s="1" customFormat="1" ht="36.96" customHeight="1">
      <c r="B42" s="45"/>
      <c r="C42" s="29" t="s">
        <v>90</v>
      </c>
      <c r="D42" s="46"/>
      <c r="E42" s="46"/>
      <c r="F42" s="46"/>
      <c r="G42" s="46"/>
      <c r="H42" s="46"/>
      <c r="I42" s="139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39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39"/>
      <c r="J44" s="46"/>
      <c r="K44" s="50"/>
    </row>
    <row r="45" s="1" customFormat="1" ht="16.5" customHeight="1">
      <c r="B45" s="45"/>
      <c r="C45" s="46"/>
      <c r="D45" s="46"/>
      <c r="E45" s="138" t="str">
        <f>E7</f>
        <v>Výškovická 447/153</v>
      </c>
      <c r="F45" s="39"/>
      <c r="G45" s="39"/>
      <c r="H45" s="39"/>
      <c r="I45" s="139"/>
      <c r="J45" s="46"/>
      <c r="K45" s="50"/>
    </row>
    <row r="46" s="1" customFormat="1" ht="14.4" customHeight="1">
      <c r="B46" s="45"/>
      <c r="C46" s="39" t="s">
        <v>88</v>
      </c>
      <c r="D46" s="46"/>
      <c r="E46" s="46"/>
      <c r="F46" s="46"/>
      <c r="G46" s="46"/>
      <c r="H46" s="46"/>
      <c r="I46" s="139"/>
      <c r="J46" s="46"/>
      <c r="K46" s="50"/>
    </row>
    <row r="47" s="1" customFormat="1" ht="17.25" customHeight="1">
      <c r="B47" s="45"/>
      <c r="C47" s="46"/>
      <c r="D47" s="46"/>
      <c r="E47" s="140" t="str">
        <f>E9</f>
        <v>3 - Bytová jednotka č.3</v>
      </c>
      <c r="F47" s="46"/>
      <c r="G47" s="46"/>
      <c r="H47" s="46"/>
      <c r="I47" s="139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39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1" t="s">
        <v>25</v>
      </c>
      <c r="J49" s="142" t="str">
        <f>IF(J12="","",J12)</f>
        <v>28. 8. 2019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39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1" t="s">
        <v>32</v>
      </c>
      <c r="J51" s="43" t="str">
        <f>E21</f>
        <v>Ing. Vladimír Slonka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39"/>
      <c r="J52" s="166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39"/>
      <c r="J53" s="46"/>
      <c r="K53" s="50"/>
    </row>
    <row r="54" s="1" customFormat="1" ht="29.28" customHeight="1">
      <c r="B54" s="45"/>
      <c r="C54" s="167" t="s">
        <v>91</v>
      </c>
      <c r="D54" s="154"/>
      <c r="E54" s="154"/>
      <c r="F54" s="154"/>
      <c r="G54" s="154"/>
      <c r="H54" s="154"/>
      <c r="I54" s="168"/>
      <c r="J54" s="169" t="s">
        <v>92</v>
      </c>
      <c r="K54" s="170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39"/>
      <c r="J55" s="46"/>
      <c r="K55" s="50"/>
    </row>
    <row r="56" s="1" customFormat="1" ht="29.28" customHeight="1">
      <c r="B56" s="45"/>
      <c r="C56" s="171" t="s">
        <v>93</v>
      </c>
      <c r="D56" s="46"/>
      <c r="E56" s="46"/>
      <c r="F56" s="46"/>
      <c r="G56" s="46"/>
      <c r="H56" s="46"/>
      <c r="I56" s="139"/>
      <c r="J56" s="150">
        <f>J100</f>
        <v>0</v>
      </c>
      <c r="K56" s="50"/>
      <c r="AU56" s="23" t="s">
        <v>94</v>
      </c>
    </row>
    <row r="57" s="7" customFormat="1" ht="24.96" customHeight="1">
      <c r="B57" s="172"/>
      <c r="C57" s="173"/>
      <c r="D57" s="174" t="s">
        <v>95</v>
      </c>
      <c r="E57" s="175"/>
      <c r="F57" s="175"/>
      <c r="G57" s="175"/>
      <c r="H57" s="175"/>
      <c r="I57" s="176"/>
      <c r="J57" s="177">
        <f>J101</f>
        <v>0</v>
      </c>
      <c r="K57" s="178"/>
    </row>
    <row r="58" s="8" customFormat="1" ht="19.92" customHeight="1">
      <c r="B58" s="179"/>
      <c r="C58" s="180"/>
      <c r="D58" s="181" t="s">
        <v>96</v>
      </c>
      <c r="E58" s="182"/>
      <c r="F58" s="182"/>
      <c r="G58" s="182"/>
      <c r="H58" s="182"/>
      <c r="I58" s="183"/>
      <c r="J58" s="184">
        <f>J102</f>
        <v>0</v>
      </c>
      <c r="K58" s="185"/>
    </row>
    <row r="59" s="8" customFormat="1" ht="19.92" customHeight="1">
      <c r="B59" s="179"/>
      <c r="C59" s="180"/>
      <c r="D59" s="181" t="s">
        <v>97</v>
      </c>
      <c r="E59" s="182"/>
      <c r="F59" s="182"/>
      <c r="G59" s="182"/>
      <c r="H59" s="182"/>
      <c r="I59" s="183"/>
      <c r="J59" s="184">
        <f>J134</f>
        <v>0</v>
      </c>
      <c r="K59" s="185"/>
    </row>
    <row r="60" s="8" customFormat="1" ht="19.92" customHeight="1">
      <c r="B60" s="179"/>
      <c r="C60" s="180"/>
      <c r="D60" s="181" t="s">
        <v>98</v>
      </c>
      <c r="E60" s="182"/>
      <c r="F60" s="182"/>
      <c r="G60" s="182"/>
      <c r="H60" s="182"/>
      <c r="I60" s="183"/>
      <c r="J60" s="184">
        <f>J155</f>
        <v>0</v>
      </c>
      <c r="K60" s="185"/>
    </row>
    <row r="61" s="8" customFormat="1" ht="19.92" customHeight="1">
      <c r="B61" s="179"/>
      <c r="C61" s="180"/>
      <c r="D61" s="181" t="s">
        <v>99</v>
      </c>
      <c r="E61" s="182"/>
      <c r="F61" s="182"/>
      <c r="G61" s="182"/>
      <c r="H61" s="182"/>
      <c r="I61" s="183"/>
      <c r="J61" s="184">
        <f>J163</f>
        <v>0</v>
      </c>
      <c r="K61" s="185"/>
    </row>
    <row r="62" s="7" customFormat="1" ht="24.96" customHeight="1">
      <c r="B62" s="172"/>
      <c r="C62" s="173"/>
      <c r="D62" s="174" t="s">
        <v>100</v>
      </c>
      <c r="E62" s="175"/>
      <c r="F62" s="175"/>
      <c r="G62" s="175"/>
      <c r="H62" s="175"/>
      <c r="I62" s="176"/>
      <c r="J62" s="177">
        <f>J167</f>
        <v>0</v>
      </c>
      <c r="K62" s="178"/>
    </row>
    <row r="63" s="8" customFormat="1" ht="19.92" customHeight="1">
      <c r="B63" s="179"/>
      <c r="C63" s="180"/>
      <c r="D63" s="181" t="s">
        <v>101</v>
      </c>
      <c r="E63" s="182"/>
      <c r="F63" s="182"/>
      <c r="G63" s="182"/>
      <c r="H63" s="182"/>
      <c r="I63" s="183"/>
      <c r="J63" s="184">
        <f>J168</f>
        <v>0</v>
      </c>
      <c r="K63" s="185"/>
    </row>
    <row r="64" s="8" customFormat="1" ht="19.92" customHeight="1">
      <c r="B64" s="179"/>
      <c r="C64" s="180"/>
      <c r="D64" s="181" t="s">
        <v>102</v>
      </c>
      <c r="E64" s="182"/>
      <c r="F64" s="182"/>
      <c r="G64" s="182"/>
      <c r="H64" s="182"/>
      <c r="I64" s="183"/>
      <c r="J64" s="184">
        <f>J192</f>
        <v>0</v>
      </c>
      <c r="K64" s="185"/>
    </row>
    <row r="65" s="8" customFormat="1" ht="19.92" customHeight="1">
      <c r="B65" s="179"/>
      <c r="C65" s="180"/>
      <c r="D65" s="181" t="s">
        <v>103</v>
      </c>
      <c r="E65" s="182"/>
      <c r="F65" s="182"/>
      <c r="G65" s="182"/>
      <c r="H65" s="182"/>
      <c r="I65" s="183"/>
      <c r="J65" s="184">
        <f>J203</f>
        <v>0</v>
      </c>
      <c r="K65" s="185"/>
    </row>
    <row r="66" s="8" customFormat="1" ht="19.92" customHeight="1">
      <c r="B66" s="179"/>
      <c r="C66" s="180"/>
      <c r="D66" s="181" t="s">
        <v>104</v>
      </c>
      <c r="E66" s="182"/>
      <c r="F66" s="182"/>
      <c r="G66" s="182"/>
      <c r="H66" s="182"/>
      <c r="I66" s="183"/>
      <c r="J66" s="184">
        <f>J215</f>
        <v>0</v>
      </c>
      <c r="K66" s="185"/>
    </row>
    <row r="67" s="8" customFormat="1" ht="19.92" customHeight="1">
      <c r="B67" s="179"/>
      <c r="C67" s="180"/>
      <c r="D67" s="181" t="s">
        <v>105</v>
      </c>
      <c r="E67" s="182"/>
      <c r="F67" s="182"/>
      <c r="G67" s="182"/>
      <c r="H67" s="182"/>
      <c r="I67" s="183"/>
      <c r="J67" s="184">
        <f>J237</f>
        <v>0</v>
      </c>
      <c r="K67" s="185"/>
    </row>
    <row r="68" s="8" customFormat="1" ht="19.92" customHeight="1">
      <c r="B68" s="179"/>
      <c r="C68" s="180"/>
      <c r="D68" s="181" t="s">
        <v>106</v>
      </c>
      <c r="E68" s="182"/>
      <c r="F68" s="182"/>
      <c r="G68" s="182"/>
      <c r="H68" s="182"/>
      <c r="I68" s="183"/>
      <c r="J68" s="184">
        <f>J241</f>
        <v>0</v>
      </c>
      <c r="K68" s="185"/>
    </row>
    <row r="69" s="8" customFormat="1" ht="19.92" customHeight="1">
      <c r="B69" s="179"/>
      <c r="C69" s="180"/>
      <c r="D69" s="181" t="s">
        <v>107</v>
      </c>
      <c r="E69" s="182"/>
      <c r="F69" s="182"/>
      <c r="G69" s="182"/>
      <c r="H69" s="182"/>
      <c r="I69" s="183"/>
      <c r="J69" s="184">
        <f>J259</f>
        <v>0</v>
      </c>
      <c r="K69" s="185"/>
    </row>
    <row r="70" s="8" customFormat="1" ht="19.92" customHeight="1">
      <c r="B70" s="179"/>
      <c r="C70" s="180"/>
      <c r="D70" s="181" t="s">
        <v>108</v>
      </c>
      <c r="E70" s="182"/>
      <c r="F70" s="182"/>
      <c r="G70" s="182"/>
      <c r="H70" s="182"/>
      <c r="I70" s="183"/>
      <c r="J70" s="184">
        <f>J265</f>
        <v>0</v>
      </c>
      <c r="K70" s="185"/>
    </row>
    <row r="71" s="8" customFormat="1" ht="19.92" customHeight="1">
      <c r="B71" s="179"/>
      <c r="C71" s="180"/>
      <c r="D71" s="181" t="s">
        <v>109</v>
      </c>
      <c r="E71" s="182"/>
      <c r="F71" s="182"/>
      <c r="G71" s="182"/>
      <c r="H71" s="182"/>
      <c r="I71" s="183"/>
      <c r="J71" s="184">
        <f>J282</f>
        <v>0</v>
      </c>
      <c r="K71" s="185"/>
    </row>
    <row r="72" s="8" customFormat="1" ht="19.92" customHeight="1">
      <c r="B72" s="179"/>
      <c r="C72" s="180"/>
      <c r="D72" s="181" t="s">
        <v>110</v>
      </c>
      <c r="E72" s="182"/>
      <c r="F72" s="182"/>
      <c r="G72" s="182"/>
      <c r="H72" s="182"/>
      <c r="I72" s="183"/>
      <c r="J72" s="184">
        <f>J298</f>
        <v>0</v>
      </c>
      <c r="K72" s="185"/>
    </row>
    <row r="73" s="8" customFormat="1" ht="19.92" customHeight="1">
      <c r="B73" s="179"/>
      <c r="C73" s="180"/>
      <c r="D73" s="181" t="s">
        <v>111</v>
      </c>
      <c r="E73" s="182"/>
      <c r="F73" s="182"/>
      <c r="G73" s="182"/>
      <c r="H73" s="182"/>
      <c r="I73" s="183"/>
      <c r="J73" s="184">
        <f>J308</f>
        <v>0</v>
      </c>
      <c r="K73" s="185"/>
    </row>
    <row r="74" s="8" customFormat="1" ht="19.92" customHeight="1">
      <c r="B74" s="179"/>
      <c r="C74" s="180"/>
      <c r="D74" s="181" t="s">
        <v>112</v>
      </c>
      <c r="E74" s="182"/>
      <c r="F74" s="182"/>
      <c r="G74" s="182"/>
      <c r="H74" s="182"/>
      <c r="I74" s="183"/>
      <c r="J74" s="184">
        <f>J319</f>
        <v>0</v>
      </c>
      <c r="K74" s="185"/>
    </row>
    <row r="75" s="8" customFormat="1" ht="19.92" customHeight="1">
      <c r="B75" s="179"/>
      <c r="C75" s="180"/>
      <c r="D75" s="181" t="s">
        <v>113</v>
      </c>
      <c r="E75" s="182"/>
      <c r="F75" s="182"/>
      <c r="G75" s="182"/>
      <c r="H75" s="182"/>
      <c r="I75" s="183"/>
      <c r="J75" s="184">
        <f>J336</f>
        <v>0</v>
      </c>
      <c r="K75" s="185"/>
    </row>
    <row r="76" s="8" customFormat="1" ht="19.92" customHeight="1">
      <c r="B76" s="179"/>
      <c r="C76" s="180"/>
      <c r="D76" s="181" t="s">
        <v>114</v>
      </c>
      <c r="E76" s="182"/>
      <c r="F76" s="182"/>
      <c r="G76" s="182"/>
      <c r="H76" s="182"/>
      <c r="I76" s="183"/>
      <c r="J76" s="184">
        <f>J342</f>
        <v>0</v>
      </c>
      <c r="K76" s="185"/>
    </row>
    <row r="77" s="7" customFormat="1" ht="24.96" customHeight="1">
      <c r="B77" s="172"/>
      <c r="C77" s="173"/>
      <c r="D77" s="174" t="s">
        <v>115</v>
      </c>
      <c r="E77" s="175"/>
      <c r="F77" s="175"/>
      <c r="G77" s="175"/>
      <c r="H77" s="175"/>
      <c r="I77" s="176"/>
      <c r="J77" s="177">
        <f>J360</f>
        <v>0</v>
      </c>
      <c r="K77" s="178"/>
    </row>
    <row r="78" s="7" customFormat="1" ht="24.96" customHeight="1">
      <c r="B78" s="172"/>
      <c r="C78" s="173"/>
      <c r="D78" s="174" t="s">
        <v>116</v>
      </c>
      <c r="E78" s="175"/>
      <c r="F78" s="175"/>
      <c r="G78" s="175"/>
      <c r="H78" s="175"/>
      <c r="I78" s="176"/>
      <c r="J78" s="177">
        <f>J384</f>
        <v>0</v>
      </c>
      <c r="K78" s="178"/>
    </row>
    <row r="79" s="8" customFormat="1" ht="19.92" customHeight="1">
      <c r="B79" s="179"/>
      <c r="C79" s="180"/>
      <c r="D79" s="181" t="s">
        <v>117</v>
      </c>
      <c r="E79" s="182"/>
      <c r="F79" s="182"/>
      <c r="G79" s="182"/>
      <c r="H79" s="182"/>
      <c r="I79" s="183"/>
      <c r="J79" s="184">
        <f>J385</f>
        <v>0</v>
      </c>
      <c r="K79" s="185"/>
    </row>
    <row r="80" s="8" customFormat="1" ht="19.92" customHeight="1">
      <c r="B80" s="179"/>
      <c r="C80" s="180"/>
      <c r="D80" s="181" t="s">
        <v>118</v>
      </c>
      <c r="E80" s="182"/>
      <c r="F80" s="182"/>
      <c r="G80" s="182"/>
      <c r="H80" s="182"/>
      <c r="I80" s="183"/>
      <c r="J80" s="184">
        <f>J387</f>
        <v>0</v>
      </c>
      <c r="K80" s="185"/>
    </row>
    <row r="81" s="1" customFormat="1" ht="21.84" customHeight="1">
      <c r="B81" s="45"/>
      <c r="C81" s="46"/>
      <c r="D81" s="46"/>
      <c r="E81" s="46"/>
      <c r="F81" s="46"/>
      <c r="G81" s="46"/>
      <c r="H81" s="46"/>
      <c r="I81" s="139"/>
      <c r="J81" s="46"/>
      <c r="K81" s="50"/>
    </row>
    <row r="82" s="1" customFormat="1" ht="6.96" customHeight="1">
      <c r="B82" s="66"/>
      <c r="C82" s="67"/>
      <c r="D82" s="67"/>
      <c r="E82" s="67"/>
      <c r="F82" s="67"/>
      <c r="G82" s="67"/>
      <c r="H82" s="67"/>
      <c r="I82" s="161"/>
      <c r="J82" s="67"/>
      <c r="K82" s="68"/>
    </row>
    <row r="86" s="1" customFormat="1" ht="6.96" customHeight="1">
      <c r="B86" s="69"/>
      <c r="C86" s="70"/>
      <c r="D86" s="70"/>
      <c r="E86" s="70"/>
      <c r="F86" s="70"/>
      <c r="G86" s="70"/>
      <c r="H86" s="70"/>
      <c r="I86" s="164"/>
      <c r="J86" s="70"/>
      <c r="K86" s="70"/>
      <c r="L86" s="71"/>
    </row>
    <row r="87" s="1" customFormat="1" ht="36.96" customHeight="1">
      <c r="B87" s="45"/>
      <c r="C87" s="72" t="s">
        <v>119</v>
      </c>
      <c r="D87" s="73"/>
      <c r="E87" s="73"/>
      <c r="F87" s="73"/>
      <c r="G87" s="73"/>
      <c r="H87" s="73"/>
      <c r="I87" s="186"/>
      <c r="J87" s="73"/>
      <c r="K87" s="73"/>
      <c r="L87" s="71"/>
    </row>
    <row r="88" s="1" customFormat="1" ht="6.96" customHeight="1">
      <c r="B88" s="45"/>
      <c r="C88" s="73"/>
      <c r="D88" s="73"/>
      <c r="E88" s="73"/>
      <c r="F88" s="73"/>
      <c r="G88" s="73"/>
      <c r="H88" s="73"/>
      <c r="I88" s="186"/>
      <c r="J88" s="73"/>
      <c r="K88" s="73"/>
      <c r="L88" s="71"/>
    </row>
    <row r="89" s="1" customFormat="1" ht="14.4" customHeight="1">
      <c r="B89" s="45"/>
      <c r="C89" s="75" t="s">
        <v>18</v>
      </c>
      <c r="D89" s="73"/>
      <c r="E89" s="73"/>
      <c r="F89" s="73"/>
      <c r="G89" s="73"/>
      <c r="H89" s="73"/>
      <c r="I89" s="186"/>
      <c r="J89" s="73"/>
      <c r="K89" s="73"/>
      <c r="L89" s="71"/>
    </row>
    <row r="90" s="1" customFormat="1" ht="16.5" customHeight="1">
      <c r="B90" s="45"/>
      <c r="C90" s="73"/>
      <c r="D90" s="73"/>
      <c r="E90" s="187" t="str">
        <f>E7</f>
        <v>Výškovická 447/153</v>
      </c>
      <c r="F90" s="75"/>
      <c r="G90" s="75"/>
      <c r="H90" s="75"/>
      <c r="I90" s="186"/>
      <c r="J90" s="73"/>
      <c r="K90" s="73"/>
      <c r="L90" s="71"/>
    </row>
    <row r="91" s="1" customFormat="1" ht="14.4" customHeight="1">
      <c r="B91" s="45"/>
      <c r="C91" s="75" t="s">
        <v>88</v>
      </c>
      <c r="D91" s="73"/>
      <c r="E91" s="73"/>
      <c r="F91" s="73"/>
      <c r="G91" s="73"/>
      <c r="H91" s="73"/>
      <c r="I91" s="186"/>
      <c r="J91" s="73"/>
      <c r="K91" s="73"/>
      <c r="L91" s="71"/>
    </row>
    <row r="92" s="1" customFormat="1" ht="17.25" customHeight="1">
      <c r="B92" s="45"/>
      <c r="C92" s="73"/>
      <c r="D92" s="73"/>
      <c r="E92" s="81" t="str">
        <f>E9</f>
        <v>3 - Bytová jednotka č.3</v>
      </c>
      <c r="F92" s="73"/>
      <c r="G92" s="73"/>
      <c r="H92" s="73"/>
      <c r="I92" s="186"/>
      <c r="J92" s="73"/>
      <c r="K92" s="73"/>
      <c r="L92" s="71"/>
    </row>
    <row r="93" s="1" customFormat="1" ht="6.96" customHeight="1">
      <c r="B93" s="45"/>
      <c r="C93" s="73"/>
      <c r="D93" s="73"/>
      <c r="E93" s="73"/>
      <c r="F93" s="73"/>
      <c r="G93" s="73"/>
      <c r="H93" s="73"/>
      <c r="I93" s="186"/>
      <c r="J93" s="73"/>
      <c r="K93" s="73"/>
      <c r="L93" s="71"/>
    </row>
    <row r="94" s="1" customFormat="1" ht="18" customHeight="1">
      <c r="B94" s="45"/>
      <c r="C94" s="75" t="s">
        <v>23</v>
      </c>
      <c r="D94" s="73"/>
      <c r="E94" s="73"/>
      <c r="F94" s="188" t="str">
        <f>F12</f>
        <v xml:space="preserve"> </v>
      </c>
      <c r="G94" s="73"/>
      <c r="H94" s="73"/>
      <c r="I94" s="189" t="s">
        <v>25</v>
      </c>
      <c r="J94" s="84" t="str">
        <f>IF(J12="","",J12)</f>
        <v>28. 8. 2019</v>
      </c>
      <c r="K94" s="73"/>
      <c r="L94" s="71"/>
    </row>
    <row r="95" s="1" customFormat="1" ht="6.96" customHeight="1">
      <c r="B95" s="45"/>
      <c r="C95" s="73"/>
      <c r="D95" s="73"/>
      <c r="E95" s="73"/>
      <c r="F95" s="73"/>
      <c r="G95" s="73"/>
      <c r="H95" s="73"/>
      <c r="I95" s="186"/>
      <c r="J95" s="73"/>
      <c r="K95" s="73"/>
      <c r="L95" s="71"/>
    </row>
    <row r="96" s="1" customFormat="1">
      <c r="B96" s="45"/>
      <c r="C96" s="75" t="s">
        <v>27</v>
      </c>
      <c r="D96" s="73"/>
      <c r="E96" s="73"/>
      <c r="F96" s="188" t="str">
        <f>E15</f>
        <v xml:space="preserve"> </v>
      </c>
      <c r="G96" s="73"/>
      <c r="H96" s="73"/>
      <c r="I96" s="189" t="s">
        <v>32</v>
      </c>
      <c r="J96" s="188" t="str">
        <f>E21</f>
        <v>Ing. Vladimír Slonka</v>
      </c>
      <c r="K96" s="73"/>
      <c r="L96" s="71"/>
    </row>
    <row r="97" s="1" customFormat="1" ht="14.4" customHeight="1">
      <c r="B97" s="45"/>
      <c r="C97" s="75" t="s">
        <v>30</v>
      </c>
      <c r="D97" s="73"/>
      <c r="E97" s="73"/>
      <c r="F97" s="188" t="str">
        <f>IF(E18="","",E18)</f>
        <v/>
      </c>
      <c r="G97" s="73"/>
      <c r="H97" s="73"/>
      <c r="I97" s="186"/>
      <c r="J97" s="73"/>
      <c r="K97" s="73"/>
      <c r="L97" s="71"/>
    </row>
    <row r="98" s="1" customFormat="1" ht="10.32" customHeight="1">
      <c r="B98" s="45"/>
      <c r="C98" s="73"/>
      <c r="D98" s="73"/>
      <c r="E98" s="73"/>
      <c r="F98" s="73"/>
      <c r="G98" s="73"/>
      <c r="H98" s="73"/>
      <c r="I98" s="186"/>
      <c r="J98" s="73"/>
      <c r="K98" s="73"/>
      <c r="L98" s="71"/>
    </row>
    <row r="99" s="9" customFormat="1" ht="29.28" customHeight="1">
      <c r="B99" s="190"/>
      <c r="C99" s="191" t="s">
        <v>120</v>
      </c>
      <c r="D99" s="192" t="s">
        <v>57</v>
      </c>
      <c r="E99" s="192" t="s">
        <v>53</v>
      </c>
      <c r="F99" s="192" t="s">
        <v>121</v>
      </c>
      <c r="G99" s="192" t="s">
        <v>122</v>
      </c>
      <c r="H99" s="192" t="s">
        <v>123</v>
      </c>
      <c r="I99" s="193" t="s">
        <v>124</v>
      </c>
      <c r="J99" s="192" t="s">
        <v>92</v>
      </c>
      <c r="K99" s="194" t="s">
        <v>125</v>
      </c>
      <c r="L99" s="195"/>
      <c r="M99" s="101" t="s">
        <v>126</v>
      </c>
      <c r="N99" s="102" t="s">
        <v>42</v>
      </c>
      <c r="O99" s="102" t="s">
        <v>127</v>
      </c>
      <c r="P99" s="102" t="s">
        <v>128</v>
      </c>
      <c r="Q99" s="102" t="s">
        <v>129</v>
      </c>
      <c r="R99" s="102" t="s">
        <v>130</v>
      </c>
      <c r="S99" s="102" t="s">
        <v>131</v>
      </c>
      <c r="T99" s="103" t="s">
        <v>132</v>
      </c>
    </row>
    <row r="100" s="1" customFormat="1" ht="29.28" customHeight="1">
      <c r="B100" s="45"/>
      <c r="C100" s="107" t="s">
        <v>93</v>
      </c>
      <c r="D100" s="73"/>
      <c r="E100" s="73"/>
      <c r="F100" s="73"/>
      <c r="G100" s="73"/>
      <c r="H100" s="73"/>
      <c r="I100" s="186"/>
      <c r="J100" s="196">
        <f>BK100</f>
        <v>0</v>
      </c>
      <c r="K100" s="73"/>
      <c r="L100" s="71"/>
      <c r="M100" s="104"/>
      <c r="N100" s="105"/>
      <c r="O100" s="105"/>
      <c r="P100" s="197">
        <f>P101+P167+P360+P384</f>
        <v>0</v>
      </c>
      <c r="Q100" s="105"/>
      <c r="R100" s="197">
        <f>R101+R167+R360+R384</f>
        <v>2.5863759599999998</v>
      </c>
      <c r="S100" s="105"/>
      <c r="T100" s="198">
        <f>T101+T167+T360+T384</f>
        <v>2.6757790000000004</v>
      </c>
      <c r="AT100" s="23" t="s">
        <v>71</v>
      </c>
      <c r="AU100" s="23" t="s">
        <v>94</v>
      </c>
      <c r="BK100" s="199">
        <f>BK101+BK167+BK360+BK384</f>
        <v>0</v>
      </c>
    </row>
    <row r="101" s="10" customFormat="1" ht="37.44001" customHeight="1">
      <c r="B101" s="200"/>
      <c r="C101" s="201"/>
      <c r="D101" s="202" t="s">
        <v>71</v>
      </c>
      <c r="E101" s="203" t="s">
        <v>133</v>
      </c>
      <c r="F101" s="203" t="s">
        <v>134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P102+P134+P155+P163</f>
        <v>0</v>
      </c>
      <c r="Q101" s="208"/>
      <c r="R101" s="209">
        <f>R102+R134+R155+R163</f>
        <v>0.70512091999999993</v>
      </c>
      <c r="S101" s="208"/>
      <c r="T101" s="210">
        <f>T102+T134+T155+T163</f>
        <v>2.4737050000000003</v>
      </c>
      <c r="AR101" s="211" t="s">
        <v>80</v>
      </c>
      <c r="AT101" s="212" t="s">
        <v>71</v>
      </c>
      <c r="AU101" s="212" t="s">
        <v>72</v>
      </c>
      <c r="AY101" s="211" t="s">
        <v>135</v>
      </c>
      <c r="BK101" s="213">
        <f>BK102+BK134+BK155+BK163</f>
        <v>0</v>
      </c>
    </row>
    <row r="102" s="10" customFormat="1" ht="19.92" customHeight="1">
      <c r="B102" s="200"/>
      <c r="C102" s="201"/>
      <c r="D102" s="202" t="s">
        <v>71</v>
      </c>
      <c r="E102" s="214" t="s">
        <v>136</v>
      </c>
      <c r="F102" s="214" t="s">
        <v>137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SUM(P103:P133)</f>
        <v>0</v>
      </c>
      <c r="Q102" s="208"/>
      <c r="R102" s="209">
        <f>SUM(R103:R133)</f>
        <v>0.70281291999999995</v>
      </c>
      <c r="S102" s="208"/>
      <c r="T102" s="210">
        <f>SUM(T103:T133)</f>
        <v>0</v>
      </c>
      <c r="AR102" s="211" t="s">
        <v>80</v>
      </c>
      <c r="AT102" s="212" t="s">
        <v>71</v>
      </c>
      <c r="AU102" s="212" t="s">
        <v>80</v>
      </c>
      <c r="AY102" s="211" t="s">
        <v>135</v>
      </c>
      <c r="BK102" s="213">
        <f>SUM(BK103:BK133)</f>
        <v>0</v>
      </c>
    </row>
    <row r="103" s="1" customFormat="1" ht="25.5" customHeight="1">
      <c r="B103" s="45"/>
      <c r="C103" s="216" t="s">
        <v>80</v>
      </c>
      <c r="D103" s="216" t="s">
        <v>138</v>
      </c>
      <c r="E103" s="217" t="s">
        <v>139</v>
      </c>
      <c r="F103" s="218" t="s">
        <v>140</v>
      </c>
      <c r="G103" s="219" t="s">
        <v>141</v>
      </c>
      <c r="H103" s="220">
        <v>3.3300000000000001</v>
      </c>
      <c r="I103" s="221"/>
      <c r="J103" s="222">
        <f>ROUND(I103*H103,2)</f>
        <v>0</v>
      </c>
      <c r="K103" s="218" t="s">
        <v>142</v>
      </c>
      <c r="L103" s="71"/>
      <c r="M103" s="223" t="s">
        <v>21</v>
      </c>
      <c r="N103" s="224" t="s">
        <v>44</v>
      </c>
      <c r="O103" s="46"/>
      <c r="P103" s="225">
        <f>O103*H103</f>
        <v>0</v>
      </c>
      <c r="Q103" s="225">
        <v>0.00025999999999999998</v>
      </c>
      <c r="R103" s="225">
        <f>Q103*H103</f>
        <v>0.0008657999999999999</v>
      </c>
      <c r="S103" s="225">
        <v>0</v>
      </c>
      <c r="T103" s="226">
        <f>S103*H103</f>
        <v>0</v>
      </c>
      <c r="AR103" s="23" t="s">
        <v>143</v>
      </c>
      <c r="AT103" s="23" t="s">
        <v>138</v>
      </c>
      <c r="AU103" s="23" t="s">
        <v>144</v>
      </c>
      <c r="AY103" s="23" t="s">
        <v>135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3" t="s">
        <v>144</v>
      </c>
      <c r="BK103" s="227">
        <f>ROUND(I103*H103,2)</f>
        <v>0</v>
      </c>
      <c r="BL103" s="23" t="s">
        <v>143</v>
      </c>
      <c r="BM103" s="23" t="s">
        <v>145</v>
      </c>
    </row>
    <row r="104" s="11" customFormat="1">
      <c r="B104" s="228"/>
      <c r="C104" s="229"/>
      <c r="D104" s="230" t="s">
        <v>146</v>
      </c>
      <c r="E104" s="231" t="s">
        <v>21</v>
      </c>
      <c r="F104" s="232" t="s">
        <v>147</v>
      </c>
      <c r="G104" s="229"/>
      <c r="H104" s="233">
        <v>3.3300000000000001</v>
      </c>
      <c r="I104" s="234"/>
      <c r="J104" s="229"/>
      <c r="K104" s="229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146</v>
      </c>
      <c r="AU104" s="239" t="s">
        <v>144</v>
      </c>
      <c r="AV104" s="11" t="s">
        <v>144</v>
      </c>
      <c r="AW104" s="11" t="s">
        <v>36</v>
      </c>
      <c r="AX104" s="11" t="s">
        <v>72</v>
      </c>
      <c r="AY104" s="239" t="s">
        <v>135</v>
      </c>
    </row>
    <row r="105" s="12" customFormat="1">
      <c r="B105" s="240"/>
      <c r="C105" s="241"/>
      <c r="D105" s="230" t="s">
        <v>146</v>
      </c>
      <c r="E105" s="242" t="s">
        <v>21</v>
      </c>
      <c r="F105" s="243" t="s">
        <v>148</v>
      </c>
      <c r="G105" s="241"/>
      <c r="H105" s="244">
        <v>3.3300000000000001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146</v>
      </c>
      <c r="AU105" s="250" t="s">
        <v>144</v>
      </c>
      <c r="AV105" s="12" t="s">
        <v>143</v>
      </c>
      <c r="AW105" s="12" t="s">
        <v>36</v>
      </c>
      <c r="AX105" s="12" t="s">
        <v>80</v>
      </c>
      <c r="AY105" s="250" t="s">
        <v>135</v>
      </c>
    </row>
    <row r="106" s="1" customFormat="1" ht="25.5" customHeight="1">
      <c r="B106" s="45"/>
      <c r="C106" s="216" t="s">
        <v>144</v>
      </c>
      <c r="D106" s="216" t="s">
        <v>138</v>
      </c>
      <c r="E106" s="217" t="s">
        <v>149</v>
      </c>
      <c r="F106" s="218" t="s">
        <v>150</v>
      </c>
      <c r="G106" s="219" t="s">
        <v>141</v>
      </c>
      <c r="H106" s="220">
        <v>3.3300000000000001</v>
      </c>
      <c r="I106" s="221"/>
      <c r="J106" s="222">
        <f>ROUND(I106*H106,2)</f>
        <v>0</v>
      </c>
      <c r="K106" s="218" t="s">
        <v>142</v>
      </c>
      <c r="L106" s="71"/>
      <c r="M106" s="223" t="s">
        <v>21</v>
      </c>
      <c r="N106" s="224" t="s">
        <v>44</v>
      </c>
      <c r="O106" s="46"/>
      <c r="P106" s="225">
        <f>O106*H106</f>
        <v>0</v>
      </c>
      <c r="Q106" s="225">
        <v>0.0043800000000000002</v>
      </c>
      <c r="R106" s="225">
        <f>Q106*H106</f>
        <v>0.014585400000000002</v>
      </c>
      <c r="S106" s="225">
        <v>0</v>
      </c>
      <c r="T106" s="226">
        <f>S106*H106</f>
        <v>0</v>
      </c>
      <c r="AR106" s="23" t="s">
        <v>143</v>
      </c>
      <c r="AT106" s="23" t="s">
        <v>138</v>
      </c>
      <c r="AU106" s="23" t="s">
        <v>144</v>
      </c>
      <c r="AY106" s="23" t="s">
        <v>135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3" t="s">
        <v>144</v>
      </c>
      <c r="BK106" s="227">
        <f>ROUND(I106*H106,2)</f>
        <v>0</v>
      </c>
      <c r="BL106" s="23" t="s">
        <v>143</v>
      </c>
      <c r="BM106" s="23" t="s">
        <v>151</v>
      </c>
    </row>
    <row r="107" s="1" customFormat="1" ht="25.5" customHeight="1">
      <c r="B107" s="45"/>
      <c r="C107" s="216" t="s">
        <v>77</v>
      </c>
      <c r="D107" s="216" t="s">
        <v>138</v>
      </c>
      <c r="E107" s="217" t="s">
        <v>152</v>
      </c>
      <c r="F107" s="218" t="s">
        <v>153</v>
      </c>
      <c r="G107" s="219" t="s">
        <v>141</v>
      </c>
      <c r="H107" s="220">
        <v>3.3300000000000001</v>
      </c>
      <c r="I107" s="221"/>
      <c r="J107" s="222">
        <f>ROUND(I107*H107,2)</f>
        <v>0</v>
      </c>
      <c r="K107" s="218" t="s">
        <v>142</v>
      </c>
      <c r="L107" s="71"/>
      <c r="M107" s="223" t="s">
        <v>21</v>
      </c>
      <c r="N107" s="224" t="s">
        <v>44</v>
      </c>
      <c r="O107" s="46"/>
      <c r="P107" s="225">
        <f>O107*H107</f>
        <v>0</v>
      </c>
      <c r="Q107" s="225">
        <v>0.0030000000000000001</v>
      </c>
      <c r="R107" s="225">
        <f>Q107*H107</f>
        <v>0.0099900000000000006</v>
      </c>
      <c r="S107" s="225">
        <v>0</v>
      </c>
      <c r="T107" s="226">
        <f>S107*H107</f>
        <v>0</v>
      </c>
      <c r="AR107" s="23" t="s">
        <v>143</v>
      </c>
      <c r="AT107" s="23" t="s">
        <v>138</v>
      </c>
      <c r="AU107" s="23" t="s">
        <v>144</v>
      </c>
      <c r="AY107" s="23" t="s">
        <v>135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3" t="s">
        <v>144</v>
      </c>
      <c r="BK107" s="227">
        <f>ROUND(I107*H107,2)</f>
        <v>0</v>
      </c>
      <c r="BL107" s="23" t="s">
        <v>143</v>
      </c>
      <c r="BM107" s="23" t="s">
        <v>154</v>
      </c>
    </row>
    <row r="108" s="1" customFormat="1" ht="25.5" customHeight="1">
      <c r="B108" s="45"/>
      <c r="C108" s="216" t="s">
        <v>143</v>
      </c>
      <c r="D108" s="216" t="s">
        <v>138</v>
      </c>
      <c r="E108" s="217" t="s">
        <v>155</v>
      </c>
      <c r="F108" s="218" t="s">
        <v>156</v>
      </c>
      <c r="G108" s="219" t="s">
        <v>141</v>
      </c>
      <c r="H108" s="220">
        <v>3.3300000000000001</v>
      </c>
      <c r="I108" s="221"/>
      <c r="J108" s="222">
        <f>ROUND(I108*H108,2)</f>
        <v>0</v>
      </c>
      <c r="K108" s="218" t="s">
        <v>142</v>
      </c>
      <c r="L108" s="71"/>
      <c r="M108" s="223" t="s">
        <v>21</v>
      </c>
      <c r="N108" s="224" t="s">
        <v>44</v>
      </c>
      <c r="O108" s="46"/>
      <c r="P108" s="225">
        <f>O108*H108</f>
        <v>0</v>
      </c>
      <c r="Q108" s="225">
        <v>0.01575</v>
      </c>
      <c r="R108" s="225">
        <f>Q108*H108</f>
        <v>0.052447500000000001</v>
      </c>
      <c r="S108" s="225">
        <v>0</v>
      </c>
      <c r="T108" s="226">
        <f>S108*H108</f>
        <v>0</v>
      </c>
      <c r="AR108" s="23" t="s">
        <v>143</v>
      </c>
      <c r="AT108" s="23" t="s">
        <v>138</v>
      </c>
      <c r="AU108" s="23" t="s">
        <v>144</v>
      </c>
      <c r="AY108" s="23" t="s">
        <v>135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3" t="s">
        <v>144</v>
      </c>
      <c r="BK108" s="227">
        <f>ROUND(I108*H108,2)</f>
        <v>0</v>
      </c>
      <c r="BL108" s="23" t="s">
        <v>143</v>
      </c>
      <c r="BM108" s="23" t="s">
        <v>157</v>
      </c>
    </row>
    <row r="109" s="1" customFormat="1" ht="25.5" customHeight="1">
      <c r="B109" s="45"/>
      <c r="C109" s="216" t="s">
        <v>158</v>
      </c>
      <c r="D109" s="216" t="s">
        <v>138</v>
      </c>
      <c r="E109" s="217" t="s">
        <v>159</v>
      </c>
      <c r="F109" s="218" t="s">
        <v>160</v>
      </c>
      <c r="G109" s="219" t="s">
        <v>141</v>
      </c>
      <c r="H109" s="220">
        <v>10.997999999999999</v>
      </c>
      <c r="I109" s="221"/>
      <c r="J109" s="222">
        <f>ROUND(I109*H109,2)</f>
        <v>0</v>
      </c>
      <c r="K109" s="218" t="s">
        <v>142</v>
      </c>
      <c r="L109" s="71"/>
      <c r="M109" s="223" t="s">
        <v>21</v>
      </c>
      <c r="N109" s="224" t="s">
        <v>44</v>
      </c>
      <c r="O109" s="46"/>
      <c r="P109" s="225">
        <f>O109*H109</f>
        <v>0</v>
      </c>
      <c r="Q109" s="225">
        <v>0.00025999999999999998</v>
      </c>
      <c r="R109" s="225">
        <f>Q109*H109</f>
        <v>0.0028594799999999997</v>
      </c>
      <c r="S109" s="225">
        <v>0</v>
      </c>
      <c r="T109" s="226">
        <f>S109*H109</f>
        <v>0</v>
      </c>
      <c r="AR109" s="23" t="s">
        <v>143</v>
      </c>
      <c r="AT109" s="23" t="s">
        <v>138</v>
      </c>
      <c r="AU109" s="23" t="s">
        <v>144</v>
      </c>
      <c r="AY109" s="23" t="s">
        <v>135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3" t="s">
        <v>144</v>
      </c>
      <c r="BK109" s="227">
        <f>ROUND(I109*H109,2)</f>
        <v>0</v>
      </c>
      <c r="BL109" s="23" t="s">
        <v>143</v>
      </c>
      <c r="BM109" s="23" t="s">
        <v>161</v>
      </c>
    </row>
    <row r="110" s="1" customFormat="1" ht="25.5" customHeight="1">
      <c r="B110" s="45"/>
      <c r="C110" s="216" t="s">
        <v>136</v>
      </c>
      <c r="D110" s="216" t="s">
        <v>138</v>
      </c>
      <c r="E110" s="217" t="s">
        <v>162</v>
      </c>
      <c r="F110" s="218" t="s">
        <v>163</v>
      </c>
      <c r="G110" s="219" t="s">
        <v>141</v>
      </c>
      <c r="H110" s="220">
        <v>10.997999999999999</v>
      </c>
      <c r="I110" s="221"/>
      <c r="J110" s="222">
        <f>ROUND(I110*H110,2)</f>
        <v>0</v>
      </c>
      <c r="K110" s="218" t="s">
        <v>142</v>
      </c>
      <c r="L110" s="71"/>
      <c r="M110" s="223" t="s">
        <v>21</v>
      </c>
      <c r="N110" s="224" t="s">
        <v>44</v>
      </c>
      <c r="O110" s="46"/>
      <c r="P110" s="225">
        <f>O110*H110</f>
        <v>0</v>
      </c>
      <c r="Q110" s="225">
        <v>0.0043800000000000002</v>
      </c>
      <c r="R110" s="225">
        <f>Q110*H110</f>
        <v>0.048171239999999997</v>
      </c>
      <c r="S110" s="225">
        <v>0</v>
      </c>
      <c r="T110" s="226">
        <f>S110*H110</f>
        <v>0</v>
      </c>
      <c r="AR110" s="23" t="s">
        <v>143</v>
      </c>
      <c r="AT110" s="23" t="s">
        <v>138</v>
      </c>
      <c r="AU110" s="23" t="s">
        <v>144</v>
      </c>
      <c r="AY110" s="23" t="s">
        <v>135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3" t="s">
        <v>144</v>
      </c>
      <c r="BK110" s="227">
        <f>ROUND(I110*H110,2)</f>
        <v>0</v>
      </c>
      <c r="BL110" s="23" t="s">
        <v>143</v>
      </c>
      <c r="BM110" s="23" t="s">
        <v>164</v>
      </c>
    </row>
    <row r="111" s="1" customFormat="1" ht="16.5" customHeight="1">
      <c r="B111" s="45"/>
      <c r="C111" s="216" t="s">
        <v>165</v>
      </c>
      <c r="D111" s="216" t="s">
        <v>138</v>
      </c>
      <c r="E111" s="217" t="s">
        <v>166</v>
      </c>
      <c r="F111" s="218" t="s">
        <v>167</v>
      </c>
      <c r="G111" s="219" t="s">
        <v>141</v>
      </c>
      <c r="H111" s="220">
        <v>2.5379999999999998</v>
      </c>
      <c r="I111" s="221"/>
      <c r="J111" s="222">
        <f>ROUND(I111*H111,2)</f>
        <v>0</v>
      </c>
      <c r="K111" s="218" t="s">
        <v>142</v>
      </c>
      <c r="L111" s="71"/>
      <c r="M111" s="223" t="s">
        <v>21</v>
      </c>
      <c r="N111" s="224" t="s">
        <v>44</v>
      </c>
      <c r="O111" s="46"/>
      <c r="P111" s="225">
        <f>O111*H111</f>
        <v>0</v>
      </c>
      <c r="Q111" s="225">
        <v>0.0030000000000000001</v>
      </c>
      <c r="R111" s="225">
        <f>Q111*H111</f>
        <v>0.0076139999999999992</v>
      </c>
      <c r="S111" s="225">
        <v>0</v>
      </c>
      <c r="T111" s="226">
        <f>S111*H111</f>
        <v>0</v>
      </c>
      <c r="AR111" s="23" t="s">
        <v>143</v>
      </c>
      <c r="AT111" s="23" t="s">
        <v>138</v>
      </c>
      <c r="AU111" s="23" t="s">
        <v>144</v>
      </c>
      <c r="AY111" s="23" t="s">
        <v>135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3" t="s">
        <v>144</v>
      </c>
      <c r="BK111" s="227">
        <f>ROUND(I111*H111,2)</f>
        <v>0</v>
      </c>
      <c r="BL111" s="23" t="s">
        <v>143</v>
      </c>
      <c r="BM111" s="23" t="s">
        <v>168</v>
      </c>
    </row>
    <row r="112" s="11" customFormat="1">
      <c r="B112" s="228"/>
      <c r="C112" s="229"/>
      <c r="D112" s="230" t="s">
        <v>146</v>
      </c>
      <c r="E112" s="231" t="s">
        <v>21</v>
      </c>
      <c r="F112" s="232" t="s">
        <v>169</v>
      </c>
      <c r="G112" s="229"/>
      <c r="H112" s="233">
        <v>0.68400000000000005</v>
      </c>
      <c r="I112" s="234"/>
      <c r="J112" s="229"/>
      <c r="K112" s="229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146</v>
      </c>
      <c r="AU112" s="239" t="s">
        <v>144</v>
      </c>
      <c r="AV112" s="11" t="s">
        <v>144</v>
      </c>
      <c r="AW112" s="11" t="s">
        <v>36</v>
      </c>
      <c r="AX112" s="11" t="s">
        <v>72</v>
      </c>
      <c r="AY112" s="239" t="s">
        <v>135</v>
      </c>
    </row>
    <row r="113" s="11" customFormat="1">
      <c r="B113" s="228"/>
      <c r="C113" s="229"/>
      <c r="D113" s="230" t="s">
        <v>146</v>
      </c>
      <c r="E113" s="231" t="s">
        <v>21</v>
      </c>
      <c r="F113" s="232" t="s">
        <v>170</v>
      </c>
      <c r="G113" s="229"/>
      <c r="H113" s="233">
        <v>1.8540000000000001</v>
      </c>
      <c r="I113" s="234"/>
      <c r="J113" s="229"/>
      <c r="K113" s="229"/>
      <c r="L113" s="235"/>
      <c r="M113" s="236"/>
      <c r="N113" s="237"/>
      <c r="O113" s="237"/>
      <c r="P113" s="237"/>
      <c r="Q113" s="237"/>
      <c r="R113" s="237"/>
      <c r="S113" s="237"/>
      <c r="T113" s="238"/>
      <c r="AT113" s="239" t="s">
        <v>146</v>
      </c>
      <c r="AU113" s="239" t="s">
        <v>144</v>
      </c>
      <c r="AV113" s="11" t="s">
        <v>144</v>
      </c>
      <c r="AW113" s="11" t="s">
        <v>36</v>
      </c>
      <c r="AX113" s="11" t="s">
        <v>72</v>
      </c>
      <c r="AY113" s="239" t="s">
        <v>135</v>
      </c>
    </row>
    <row r="114" s="12" customFormat="1">
      <c r="B114" s="240"/>
      <c r="C114" s="241"/>
      <c r="D114" s="230" t="s">
        <v>146</v>
      </c>
      <c r="E114" s="242" t="s">
        <v>21</v>
      </c>
      <c r="F114" s="243" t="s">
        <v>148</v>
      </c>
      <c r="G114" s="241"/>
      <c r="H114" s="244">
        <v>2.5379999999999998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AT114" s="250" t="s">
        <v>146</v>
      </c>
      <c r="AU114" s="250" t="s">
        <v>144</v>
      </c>
      <c r="AV114" s="12" t="s">
        <v>143</v>
      </c>
      <c r="AW114" s="12" t="s">
        <v>36</v>
      </c>
      <c r="AX114" s="12" t="s">
        <v>80</v>
      </c>
      <c r="AY114" s="250" t="s">
        <v>135</v>
      </c>
    </row>
    <row r="115" s="1" customFormat="1" ht="25.5" customHeight="1">
      <c r="B115" s="45"/>
      <c r="C115" s="216" t="s">
        <v>171</v>
      </c>
      <c r="D115" s="216" t="s">
        <v>138</v>
      </c>
      <c r="E115" s="217" t="s">
        <v>172</v>
      </c>
      <c r="F115" s="218" t="s">
        <v>173</v>
      </c>
      <c r="G115" s="219" t="s">
        <v>141</v>
      </c>
      <c r="H115" s="220">
        <v>10.997999999999999</v>
      </c>
      <c r="I115" s="221"/>
      <c r="J115" s="222">
        <f>ROUND(I115*H115,2)</f>
        <v>0</v>
      </c>
      <c r="K115" s="218" t="s">
        <v>142</v>
      </c>
      <c r="L115" s="71"/>
      <c r="M115" s="223" t="s">
        <v>21</v>
      </c>
      <c r="N115" s="224" t="s">
        <v>44</v>
      </c>
      <c r="O115" s="46"/>
      <c r="P115" s="225">
        <f>O115*H115</f>
        <v>0</v>
      </c>
      <c r="Q115" s="225">
        <v>0.01575</v>
      </c>
      <c r="R115" s="225">
        <f>Q115*H115</f>
        <v>0.1732185</v>
      </c>
      <c r="S115" s="225">
        <v>0</v>
      </c>
      <c r="T115" s="226">
        <f>S115*H115</f>
        <v>0</v>
      </c>
      <c r="AR115" s="23" t="s">
        <v>143</v>
      </c>
      <c r="AT115" s="23" t="s">
        <v>138</v>
      </c>
      <c r="AU115" s="23" t="s">
        <v>144</v>
      </c>
      <c r="AY115" s="23" t="s">
        <v>135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3" t="s">
        <v>144</v>
      </c>
      <c r="BK115" s="227">
        <f>ROUND(I115*H115,2)</f>
        <v>0</v>
      </c>
      <c r="BL115" s="23" t="s">
        <v>143</v>
      </c>
      <c r="BM115" s="23" t="s">
        <v>174</v>
      </c>
    </row>
    <row r="116" s="11" customFormat="1">
      <c r="B116" s="228"/>
      <c r="C116" s="229"/>
      <c r="D116" s="230" t="s">
        <v>146</v>
      </c>
      <c r="E116" s="231" t="s">
        <v>21</v>
      </c>
      <c r="F116" s="232" t="s">
        <v>175</v>
      </c>
      <c r="G116" s="229"/>
      <c r="H116" s="233">
        <v>10.997999999999999</v>
      </c>
      <c r="I116" s="234"/>
      <c r="J116" s="229"/>
      <c r="K116" s="229"/>
      <c r="L116" s="235"/>
      <c r="M116" s="236"/>
      <c r="N116" s="237"/>
      <c r="O116" s="237"/>
      <c r="P116" s="237"/>
      <c r="Q116" s="237"/>
      <c r="R116" s="237"/>
      <c r="S116" s="237"/>
      <c r="T116" s="238"/>
      <c r="AT116" s="239" t="s">
        <v>146</v>
      </c>
      <c r="AU116" s="239" t="s">
        <v>144</v>
      </c>
      <c r="AV116" s="11" t="s">
        <v>144</v>
      </c>
      <c r="AW116" s="11" t="s">
        <v>36</v>
      </c>
      <c r="AX116" s="11" t="s">
        <v>80</v>
      </c>
      <c r="AY116" s="239" t="s">
        <v>135</v>
      </c>
    </row>
    <row r="117" s="1" customFormat="1" ht="25.5" customHeight="1">
      <c r="B117" s="45"/>
      <c r="C117" s="216" t="s">
        <v>176</v>
      </c>
      <c r="D117" s="216" t="s">
        <v>138</v>
      </c>
      <c r="E117" s="217" t="s">
        <v>177</v>
      </c>
      <c r="F117" s="218" t="s">
        <v>178</v>
      </c>
      <c r="G117" s="219" t="s">
        <v>141</v>
      </c>
      <c r="H117" s="220">
        <v>27.699999999999999</v>
      </c>
      <c r="I117" s="221"/>
      <c r="J117" s="222">
        <f>ROUND(I117*H117,2)</f>
        <v>0</v>
      </c>
      <c r="K117" s="218" t="s">
        <v>142</v>
      </c>
      <c r="L117" s="71"/>
      <c r="M117" s="223" t="s">
        <v>21</v>
      </c>
      <c r="N117" s="224" t="s">
        <v>44</v>
      </c>
      <c r="O117" s="4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23" t="s">
        <v>143</v>
      </c>
      <c r="AT117" s="23" t="s">
        <v>138</v>
      </c>
      <c r="AU117" s="23" t="s">
        <v>144</v>
      </c>
      <c r="AY117" s="23" t="s">
        <v>135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3" t="s">
        <v>144</v>
      </c>
      <c r="BK117" s="227">
        <f>ROUND(I117*H117,2)</f>
        <v>0</v>
      </c>
      <c r="BL117" s="23" t="s">
        <v>143</v>
      </c>
      <c r="BM117" s="23" t="s">
        <v>179</v>
      </c>
    </row>
    <row r="118" s="11" customFormat="1">
      <c r="B118" s="228"/>
      <c r="C118" s="229"/>
      <c r="D118" s="230" t="s">
        <v>146</v>
      </c>
      <c r="E118" s="231" t="s">
        <v>21</v>
      </c>
      <c r="F118" s="232" t="s">
        <v>180</v>
      </c>
      <c r="G118" s="229"/>
      <c r="H118" s="233">
        <v>7.7000000000000002</v>
      </c>
      <c r="I118" s="234"/>
      <c r="J118" s="229"/>
      <c r="K118" s="229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146</v>
      </c>
      <c r="AU118" s="239" t="s">
        <v>144</v>
      </c>
      <c r="AV118" s="11" t="s">
        <v>144</v>
      </c>
      <c r="AW118" s="11" t="s">
        <v>36</v>
      </c>
      <c r="AX118" s="11" t="s">
        <v>72</v>
      </c>
      <c r="AY118" s="239" t="s">
        <v>135</v>
      </c>
    </row>
    <row r="119" s="11" customFormat="1">
      <c r="B119" s="228"/>
      <c r="C119" s="229"/>
      <c r="D119" s="230" t="s">
        <v>146</v>
      </c>
      <c r="E119" s="231" t="s">
        <v>21</v>
      </c>
      <c r="F119" s="232" t="s">
        <v>181</v>
      </c>
      <c r="G119" s="229"/>
      <c r="H119" s="233">
        <v>20</v>
      </c>
      <c r="I119" s="234"/>
      <c r="J119" s="229"/>
      <c r="K119" s="229"/>
      <c r="L119" s="235"/>
      <c r="M119" s="236"/>
      <c r="N119" s="237"/>
      <c r="O119" s="237"/>
      <c r="P119" s="237"/>
      <c r="Q119" s="237"/>
      <c r="R119" s="237"/>
      <c r="S119" s="237"/>
      <c r="T119" s="238"/>
      <c r="AT119" s="239" t="s">
        <v>146</v>
      </c>
      <c r="AU119" s="239" t="s">
        <v>144</v>
      </c>
      <c r="AV119" s="11" t="s">
        <v>144</v>
      </c>
      <c r="AW119" s="11" t="s">
        <v>36</v>
      </c>
      <c r="AX119" s="11" t="s">
        <v>72</v>
      </c>
      <c r="AY119" s="239" t="s">
        <v>135</v>
      </c>
    </row>
    <row r="120" s="12" customFormat="1">
      <c r="B120" s="240"/>
      <c r="C120" s="241"/>
      <c r="D120" s="230" t="s">
        <v>146</v>
      </c>
      <c r="E120" s="242" t="s">
        <v>21</v>
      </c>
      <c r="F120" s="243" t="s">
        <v>148</v>
      </c>
      <c r="G120" s="241"/>
      <c r="H120" s="244">
        <v>27.699999999999999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AT120" s="250" t="s">
        <v>146</v>
      </c>
      <c r="AU120" s="250" t="s">
        <v>144</v>
      </c>
      <c r="AV120" s="12" t="s">
        <v>143</v>
      </c>
      <c r="AW120" s="12" t="s">
        <v>36</v>
      </c>
      <c r="AX120" s="12" t="s">
        <v>80</v>
      </c>
      <c r="AY120" s="250" t="s">
        <v>135</v>
      </c>
    </row>
    <row r="121" s="1" customFormat="1" ht="25.5" customHeight="1">
      <c r="B121" s="45"/>
      <c r="C121" s="216" t="s">
        <v>182</v>
      </c>
      <c r="D121" s="216" t="s">
        <v>138</v>
      </c>
      <c r="E121" s="217" t="s">
        <v>183</v>
      </c>
      <c r="F121" s="218" t="s">
        <v>184</v>
      </c>
      <c r="G121" s="219" t="s">
        <v>141</v>
      </c>
      <c r="H121" s="220">
        <v>50</v>
      </c>
      <c r="I121" s="221"/>
      <c r="J121" s="222">
        <f>ROUND(I121*H121,2)</f>
        <v>0</v>
      </c>
      <c r="K121" s="218" t="s">
        <v>142</v>
      </c>
      <c r="L121" s="71"/>
      <c r="M121" s="223" t="s">
        <v>21</v>
      </c>
      <c r="N121" s="224" t="s">
        <v>44</v>
      </c>
      <c r="O121" s="4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23" t="s">
        <v>143</v>
      </c>
      <c r="AT121" s="23" t="s">
        <v>138</v>
      </c>
      <c r="AU121" s="23" t="s">
        <v>144</v>
      </c>
      <c r="AY121" s="23" t="s">
        <v>135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3" t="s">
        <v>144</v>
      </c>
      <c r="BK121" s="227">
        <f>ROUND(I121*H121,2)</f>
        <v>0</v>
      </c>
      <c r="BL121" s="23" t="s">
        <v>143</v>
      </c>
      <c r="BM121" s="23" t="s">
        <v>185</v>
      </c>
    </row>
    <row r="122" s="13" customFormat="1">
      <c r="B122" s="251"/>
      <c r="C122" s="252"/>
      <c r="D122" s="230" t="s">
        <v>146</v>
      </c>
      <c r="E122" s="253" t="s">
        <v>21</v>
      </c>
      <c r="F122" s="254" t="s">
        <v>186</v>
      </c>
      <c r="G122" s="252"/>
      <c r="H122" s="253" t="s">
        <v>21</v>
      </c>
      <c r="I122" s="255"/>
      <c r="J122" s="252"/>
      <c r="K122" s="252"/>
      <c r="L122" s="256"/>
      <c r="M122" s="257"/>
      <c r="N122" s="258"/>
      <c r="O122" s="258"/>
      <c r="P122" s="258"/>
      <c r="Q122" s="258"/>
      <c r="R122" s="258"/>
      <c r="S122" s="258"/>
      <c r="T122" s="259"/>
      <c r="AT122" s="260" t="s">
        <v>146</v>
      </c>
      <c r="AU122" s="260" t="s">
        <v>144</v>
      </c>
      <c r="AV122" s="13" t="s">
        <v>80</v>
      </c>
      <c r="AW122" s="13" t="s">
        <v>36</v>
      </c>
      <c r="AX122" s="13" t="s">
        <v>72</v>
      </c>
      <c r="AY122" s="260" t="s">
        <v>135</v>
      </c>
    </row>
    <row r="123" s="11" customFormat="1">
      <c r="B123" s="228"/>
      <c r="C123" s="229"/>
      <c r="D123" s="230" t="s">
        <v>146</v>
      </c>
      <c r="E123" s="231" t="s">
        <v>21</v>
      </c>
      <c r="F123" s="232" t="s">
        <v>187</v>
      </c>
      <c r="G123" s="229"/>
      <c r="H123" s="233">
        <v>50</v>
      </c>
      <c r="I123" s="234"/>
      <c r="J123" s="229"/>
      <c r="K123" s="229"/>
      <c r="L123" s="235"/>
      <c r="M123" s="236"/>
      <c r="N123" s="237"/>
      <c r="O123" s="237"/>
      <c r="P123" s="237"/>
      <c r="Q123" s="237"/>
      <c r="R123" s="237"/>
      <c r="S123" s="237"/>
      <c r="T123" s="238"/>
      <c r="AT123" s="239" t="s">
        <v>146</v>
      </c>
      <c r="AU123" s="239" t="s">
        <v>144</v>
      </c>
      <c r="AV123" s="11" t="s">
        <v>144</v>
      </c>
      <c r="AW123" s="11" t="s">
        <v>36</v>
      </c>
      <c r="AX123" s="11" t="s">
        <v>80</v>
      </c>
      <c r="AY123" s="239" t="s">
        <v>135</v>
      </c>
    </row>
    <row r="124" s="1" customFormat="1" ht="25.5" customHeight="1">
      <c r="B124" s="45"/>
      <c r="C124" s="216" t="s">
        <v>188</v>
      </c>
      <c r="D124" s="216" t="s">
        <v>138</v>
      </c>
      <c r="E124" s="217" t="s">
        <v>189</v>
      </c>
      <c r="F124" s="218" t="s">
        <v>190</v>
      </c>
      <c r="G124" s="219" t="s">
        <v>191</v>
      </c>
      <c r="H124" s="220">
        <v>0.126</v>
      </c>
      <c r="I124" s="221"/>
      <c r="J124" s="222">
        <f>ROUND(I124*H124,2)</f>
        <v>0</v>
      </c>
      <c r="K124" s="218" t="s">
        <v>142</v>
      </c>
      <c r="L124" s="71"/>
      <c r="M124" s="223" t="s">
        <v>21</v>
      </c>
      <c r="N124" s="224" t="s">
        <v>44</v>
      </c>
      <c r="O124" s="4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23" t="s">
        <v>143</v>
      </c>
      <c r="AT124" s="23" t="s">
        <v>138</v>
      </c>
      <c r="AU124" s="23" t="s">
        <v>144</v>
      </c>
      <c r="AY124" s="23" t="s">
        <v>135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3" t="s">
        <v>144</v>
      </c>
      <c r="BK124" s="227">
        <f>ROUND(I124*H124,2)</f>
        <v>0</v>
      </c>
      <c r="BL124" s="23" t="s">
        <v>143</v>
      </c>
      <c r="BM124" s="23" t="s">
        <v>192</v>
      </c>
    </row>
    <row r="125" s="1" customFormat="1" ht="25.5" customHeight="1">
      <c r="B125" s="45"/>
      <c r="C125" s="216" t="s">
        <v>193</v>
      </c>
      <c r="D125" s="216" t="s">
        <v>138</v>
      </c>
      <c r="E125" s="217" t="s">
        <v>194</v>
      </c>
      <c r="F125" s="218" t="s">
        <v>195</v>
      </c>
      <c r="G125" s="219" t="s">
        <v>191</v>
      </c>
      <c r="H125" s="220">
        <v>0.126</v>
      </c>
      <c r="I125" s="221"/>
      <c r="J125" s="222">
        <f>ROUND(I125*H125,2)</f>
        <v>0</v>
      </c>
      <c r="K125" s="218" t="s">
        <v>142</v>
      </c>
      <c r="L125" s="71"/>
      <c r="M125" s="223" t="s">
        <v>21</v>
      </c>
      <c r="N125" s="224" t="s">
        <v>44</v>
      </c>
      <c r="O125" s="4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23" t="s">
        <v>143</v>
      </c>
      <c r="AT125" s="23" t="s">
        <v>138</v>
      </c>
      <c r="AU125" s="23" t="s">
        <v>144</v>
      </c>
      <c r="AY125" s="23" t="s">
        <v>135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3" t="s">
        <v>144</v>
      </c>
      <c r="BK125" s="227">
        <f>ROUND(I125*H125,2)</f>
        <v>0</v>
      </c>
      <c r="BL125" s="23" t="s">
        <v>143</v>
      </c>
      <c r="BM125" s="23" t="s">
        <v>196</v>
      </c>
    </row>
    <row r="126" s="1" customFormat="1" ht="25.5" customHeight="1">
      <c r="B126" s="45"/>
      <c r="C126" s="216" t="s">
        <v>197</v>
      </c>
      <c r="D126" s="216" t="s">
        <v>138</v>
      </c>
      <c r="E126" s="217" t="s">
        <v>198</v>
      </c>
      <c r="F126" s="218" t="s">
        <v>199</v>
      </c>
      <c r="G126" s="219" t="s">
        <v>191</v>
      </c>
      <c r="H126" s="220">
        <v>0.126</v>
      </c>
      <c r="I126" s="221"/>
      <c r="J126" s="222">
        <f>ROUND(I126*H126,2)</f>
        <v>0</v>
      </c>
      <c r="K126" s="218" t="s">
        <v>142</v>
      </c>
      <c r="L126" s="71"/>
      <c r="M126" s="223" t="s">
        <v>21</v>
      </c>
      <c r="N126" s="224" t="s">
        <v>44</v>
      </c>
      <c r="O126" s="46"/>
      <c r="P126" s="225">
        <f>O126*H126</f>
        <v>0</v>
      </c>
      <c r="Q126" s="225">
        <v>0.505</v>
      </c>
      <c r="R126" s="225">
        <f>Q126*H126</f>
        <v>0.063630000000000006</v>
      </c>
      <c r="S126" s="225">
        <v>0</v>
      </c>
      <c r="T126" s="226">
        <f>S126*H126</f>
        <v>0</v>
      </c>
      <c r="AR126" s="23" t="s">
        <v>143</v>
      </c>
      <c r="AT126" s="23" t="s">
        <v>138</v>
      </c>
      <c r="AU126" s="23" t="s">
        <v>144</v>
      </c>
      <c r="AY126" s="23" t="s">
        <v>135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3" t="s">
        <v>144</v>
      </c>
      <c r="BK126" s="227">
        <f>ROUND(I126*H126,2)</f>
        <v>0</v>
      </c>
      <c r="BL126" s="23" t="s">
        <v>143</v>
      </c>
      <c r="BM126" s="23" t="s">
        <v>200</v>
      </c>
    </row>
    <row r="127" s="13" customFormat="1">
      <c r="B127" s="251"/>
      <c r="C127" s="252"/>
      <c r="D127" s="230" t="s">
        <v>146</v>
      </c>
      <c r="E127" s="253" t="s">
        <v>21</v>
      </c>
      <c r="F127" s="254" t="s">
        <v>201</v>
      </c>
      <c r="G127" s="252"/>
      <c r="H127" s="253" t="s">
        <v>21</v>
      </c>
      <c r="I127" s="255"/>
      <c r="J127" s="252"/>
      <c r="K127" s="252"/>
      <c r="L127" s="256"/>
      <c r="M127" s="257"/>
      <c r="N127" s="258"/>
      <c r="O127" s="258"/>
      <c r="P127" s="258"/>
      <c r="Q127" s="258"/>
      <c r="R127" s="258"/>
      <c r="S127" s="258"/>
      <c r="T127" s="259"/>
      <c r="AT127" s="260" t="s">
        <v>146</v>
      </c>
      <c r="AU127" s="260" t="s">
        <v>144</v>
      </c>
      <c r="AV127" s="13" t="s">
        <v>80</v>
      </c>
      <c r="AW127" s="13" t="s">
        <v>36</v>
      </c>
      <c r="AX127" s="13" t="s">
        <v>72</v>
      </c>
      <c r="AY127" s="260" t="s">
        <v>135</v>
      </c>
    </row>
    <row r="128" s="11" customFormat="1">
      <c r="B128" s="228"/>
      <c r="C128" s="229"/>
      <c r="D128" s="230" t="s">
        <v>146</v>
      </c>
      <c r="E128" s="231" t="s">
        <v>21</v>
      </c>
      <c r="F128" s="232" t="s">
        <v>202</v>
      </c>
      <c r="G128" s="229"/>
      <c r="H128" s="233">
        <v>0.126</v>
      </c>
      <c r="I128" s="234"/>
      <c r="J128" s="229"/>
      <c r="K128" s="229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146</v>
      </c>
      <c r="AU128" s="239" t="s">
        <v>144</v>
      </c>
      <c r="AV128" s="11" t="s">
        <v>144</v>
      </c>
      <c r="AW128" s="11" t="s">
        <v>36</v>
      </c>
      <c r="AX128" s="11" t="s">
        <v>80</v>
      </c>
      <c r="AY128" s="239" t="s">
        <v>135</v>
      </c>
    </row>
    <row r="129" s="1" customFormat="1" ht="25.5" customHeight="1">
      <c r="B129" s="45"/>
      <c r="C129" s="216" t="s">
        <v>203</v>
      </c>
      <c r="D129" s="216" t="s">
        <v>138</v>
      </c>
      <c r="E129" s="217" t="s">
        <v>204</v>
      </c>
      <c r="F129" s="218" t="s">
        <v>205</v>
      </c>
      <c r="G129" s="219" t="s">
        <v>141</v>
      </c>
      <c r="H129" s="220">
        <v>3.3300000000000001</v>
      </c>
      <c r="I129" s="221"/>
      <c r="J129" s="222">
        <f>ROUND(I129*H129,2)</f>
        <v>0</v>
      </c>
      <c r="K129" s="218" t="s">
        <v>142</v>
      </c>
      <c r="L129" s="71"/>
      <c r="M129" s="223" t="s">
        <v>21</v>
      </c>
      <c r="N129" s="224" t="s">
        <v>44</v>
      </c>
      <c r="O129" s="46"/>
      <c r="P129" s="225">
        <f>O129*H129</f>
        <v>0</v>
      </c>
      <c r="Q129" s="225">
        <v>0.0567</v>
      </c>
      <c r="R129" s="225">
        <f>Q129*H129</f>
        <v>0.18881100000000001</v>
      </c>
      <c r="S129" s="225">
        <v>0</v>
      </c>
      <c r="T129" s="226">
        <f>S129*H129</f>
        <v>0</v>
      </c>
      <c r="AR129" s="23" t="s">
        <v>143</v>
      </c>
      <c r="AT129" s="23" t="s">
        <v>138</v>
      </c>
      <c r="AU129" s="23" t="s">
        <v>144</v>
      </c>
      <c r="AY129" s="23" t="s">
        <v>135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3" t="s">
        <v>144</v>
      </c>
      <c r="BK129" s="227">
        <f>ROUND(I129*H129,2)</f>
        <v>0</v>
      </c>
      <c r="BL129" s="23" t="s">
        <v>143</v>
      </c>
      <c r="BM129" s="23" t="s">
        <v>206</v>
      </c>
    </row>
    <row r="130" s="11" customFormat="1">
      <c r="B130" s="228"/>
      <c r="C130" s="229"/>
      <c r="D130" s="230" t="s">
        <v>146</v>
      </c>
      <c r="E130" s="231" t="s">
        <v>21</v>
      </c>
      <c r="F130" s="232" t="s">
        <v>147</v>
      </c>
      <c r="G130" s="229"/>
      <c r="H130" s="233">
        <v>3.3300000000000001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146</v>
      </c>
      <c r="AU130" s="239" t="s">
        <v>144</v>
      </c>
      <c r="AV130" s="11" t="s">
        <v>144</v>
      </c>
      <c r="AW130" s="11" t="s">
        <v>36</v>
      </c>
      <c r="AX130" s="11" t="s">
        <v>72</v>
      </c>
      <c r="AY130" s="239" t="s">
        <v>135</v>
      </c>
    </row>
    <row r="131" s="12" customFormat="1">
      <c r="B131" s="240"/>
      <c r="C131" s="241"/>
      <c r="D131" s="230" t="s">
        <v>146</v>
      </c>
      <c r="E131" s="242" t="s">
        <v>21</v>
      </c>
      <c r="F131" s="243" t="s">
        <v>148</v>
      </c>
      <c r="G131" s="241"/>
      <c r="H131" s="244">
        <v>3.3300000000000001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146</v>
      </c>
      <c r="AU131" s="250" t="s">
        <v>144</v>
      </c>
      <c r="AV131" s="12" t="s">
        <v>143</v>
      </c>
      <c r="AW131" s="12" t="s">
        <v>36</v>
      </c>
      <c r="AX131" s="12" t="s">
        <v>80</v>
      </c>
      <c r="AY131" s="250" t="s">
        <v>135</v>
      </c>
    </row>
    <row r="132" s="1" customFormat="1" ht="25.5" customHeight="1">
      <c r="B132" s="45"/>
      <c r="C132" s="216" t="s">
        <v>10</v>
      </c>
      <c r="D132" s="216" t="s">
        <v>138</v>
      </c>
      <c r="E132" s="217" t="s">
        <v>207</v>
      </c>
      <c r="F132" s="218" t="s">
        <v>208</v>
      </c>
      <c r="G132" s="219" t="s">
        <v>209</v>
      </c>
      <c r="H132" s="220">
        <v>2</v>
      </c>
      <c r="I132" s="221"/>
      <c r="J132" s="222">
        <f>ROUND(I132*H132,2)</f>
        <v>0</v>
      </c>
      <c r="K132" s="218" t="s">
        <v>142</v>
      </c>
      <c r="L132" s="71"/>
      <c r="M132" s="223" t="s">
        <v>21</v>
      </c>
      <c r="N132" s="224" t="s">
        <v>44</v>
      </c>
      <c r="O132" s="46"/>
      <c r="P132" s="225">
        <f>O132*H132</f>
        <v>0</v>
      </c>
      <c r="Q132" s="225">
        <v>0.04684</v>
      </c>
      <c r="R132" s="225">
        <f>Q132*H132</f>
        <v>0.093679999999999999</v>
      </c>
      <c r="S132" s="225">
        <v>0</v>
      </c>
      <c r="T132" s="226">
        <f>S132*H132</f>
        <v>0</v>
      </c>
      <c r="AR132" s="23" t="s">
        <v>143</v>
      </c>
      <c r="AT132" s="23" t="s">
        <v>138</v>
      </c>
      <c r="AU132" s="23" t="s">
        <v>144</v>
      </c>
      <c r="AY132" s="23" t="s">
        <v>135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3" t="s">
        <v>144</v>
      </c>
      <c r="BK132" s="227">
        <f>ROUND(I132*H132,2)</f>
        <v>0</v>
      </c>
      <c r="BL132" s="23" t="s">
        <v>143</v>
      </c>
      <c r="BM132" s="23" t="s">
        <v>210</v>
      </c>
    </row>
    <row r="133" s="1" customFormat="1" ht="16.5" customHeight="1">
      <c r="B133" s="45"/>
      <c r="C133" s="261" t="s">
        <v>211</v>
      </c>
      <c r="D133" s="261" t="s">
        <v>212</v>
      </c>
      <c r="E133" s="262" t="s">
        <v>213</v>
      </c>
      <c r="F133" s="263" t="s">
        <v>214</v>
      </c>
      <c r="G133" s="264" t="s">
        <v>209</v>
      </c>
      <c r="H133" s="265">
        <v>2</v>
      </c>
      <c r="I133" s="266"/>
      <c r="J133" s="267">
        <f>ROUND(I133*H133,2)</f>
        <v>0</v>
      </c>
      <c r="K133" s="263" t="s">
        <v>142</v>
      </c>
      <c r="L133" s="268"/>
      <c r="M133" s="269" t="s">
        <v>21</v>
      </c>
      <c r="N133" s="270" t="s">
        <v>44</v>
      </c>
      <c r="O133" s="46"/>
      <c r="P133" s="225">
        <f>O133*H133</f>
        <v>0</v>
      </c>
      <c r="Q133" s="225">
        <v>0.023470000000000001</v>
      </c>
      <c r="R133" s="225">
        <f>Q133*H133</f>
        <v>0.046940000000000003</v>
      </c>
      <c r="S133" s="225">
        <v>0</v>
      </c>
      <c r="T133" s="226">
        <f>S133*H133</f>
        <v>0</v>
      </c>
      <c r="AR133" s="23" t="s">
        <v>171</v>
      </c>
      <c r="AT133" s="23" t="s">
        <v>212</v>
      </c>
      <c r="AU133" s="23" t="s">
        <v>144</v>
      </c>
      <c r="AY133" s="23" t="s">
        <v>135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3" t="s">
        <v>144</v>
      </c>
      <c r="BK133" s="227">
        <f>ROUND(I133*H133,2)</f>
        <v>0</v>
      </c>
      <c r="BL133" s="23" t="s">
        <v>143</v>
      </c>
      <c r="BM133" s="23" t="s">
        <v>215</v>
      </c>
    </row>
    <row r="134" s="10" customFormat="1" ht="29.88" customHeight="1">
      <c r="B134" s="200"/>
      <c r="C134" s="201"/>
      <c r="D134" s="202" t="s">
        <v>71</v>
      </c>
      <c r="E134" s="214" t="s">
        <v>176</v>
      </c>
      <c r="F134" s="214" t="s">
        <v>216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SUM(P135:P154)</f>
        <v>0</v>
      </c>
      <c r="Q134" s="208"/>
      <c r="R134" s="209">
        <f>SUM(R135:R154)</f>
        <v>0.0023080000000000002</v>
      </c>
      <c r="S134" s="208"/>
      <c r="T134" s="210">
        <f>SUM(T135:T154)</f>
        <v>2.4737050000000003</v>
      </c>
      <c r="AR134" s="211" t="s">
        <v>80</v>
      </c>
      <c r="AT134" s="212" t="s">
        <v>71</v>
      </c>
      <c r="AU134" s="212" t="s">
        <v>80</v>
      </c>
      <c r="AY134" s="211" t="s">
        <v>135</v>
      </c>
      <c r="BK134" s="213">
        <f>SUM(BK135:BK154)</f>
        <v>0</v>
      </c>
    </row>
    <row r="135" s="1" customFormat="1" ht="16.5" customHeight="1">
      <c r="B135" s="45"/>
      <c r="C135" s="216" t="s">
        <v>217</v>
      </c>
      <c r="D135" s="216" t="s">
        <v>138</v>
      </c>
      <c r="E135" s="217" t="s">
        <v>218</v>
      </c>
      <c r="F135" s="218" t="s">
        <v>219</v>
      </c>
      <c r="G135" s="219" t="s">
        <v>141</v>
      </c>
      <c r="H135" s="220">
        <v>32.399999999999999</v>
      </c>
      <c r="I135" s="221"/>
      <c r="J135" s="222">
        <f>ROUND(I135*H135,2)</f>
        <v>0</v>
      </c>
      <c r="K135" s="218" t="s">
        <v>142</v>
      </c>
      <c r="L135" s="71"/>
      <c r="M135" s="223" t="s">
        <v>21</v>
      </c>
      <c r="N135" s="224" t="s">
        <v>44</v>
      </c>
      <c r="O135" s="4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23" t="s">
        <v>211</v>
      </c>
      <c r="AT135" s="23" t="s">
        <v>138</v>
      </c>
      <c r="AU135" s="23" t="s">
        <v>144</v>
      </c>
      <c r="AY135" s="23" t="s">
        <v>135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3" t="s">
        <v>144</v>
      </c>
      <c r="BK135" s="227">
        <f>ROUND(I135*H135,2)</f>
        <v>0</v>
      </c>
      <c r="BL135" s="23" t="s">
        <v>211</v>
      </c>
      <c r="BM135" s="23" t="s">
        <v>220</v>
      </c>
    </row>
    <row r="136" s="13" customFormat="1">
      <c r="B136" s="251"/>
      <c r="C136" s="252"/>
      <c r="D136" s="230" t="s">
        <v>146</v>
      </c>
      <c r="E136" s="253" t="s">
        <v>21</v>
      </c>
      <c r="F136" s="254" t="s">
        <v>221</v>
      </c>
      <c r="G136" s="252"/>
      <c r="H136" s="253" t="s">
        <v>21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AT136" s="260" t="s">
        <v>146</v>
      </c>
      <c r="AU136" s="260" t="s">
        <v>144</v>
      </c>
      <c r="AV136" s="13" t="s">
        <v>80</v>
      </c>
      <c r="AW136" s="13" t="s">
        <v>36</v>
      </c>
      <c r="AX136" s="13" t="s">
        <v>72</v>
      </c>
      <c r="AY136" s="260" t="s">
        <v>135</v>
      </c>
    </row>
    <row r="137" s="11" customFormat="1">
      <c r="B137" s="228"/>
      <c r="C137" s="229"/>
      <c r="D137" s="230" t="s">
        <v>146</v>
      </c>
      <c r="E137" s="231" t="s">
        <v>21</v>
      </c>
      <c r="F137" s="232" t="s">
        <v>222</v>
      </c>
      <c r="G137" s="229"/>
      <c r="H137" s="233">
        <v>24.699999999999999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146</v>
      </c>
      <c r="AU137" s="239" t="s">
        <v>144</v>
      </c>
      <c r="AV137" s="11" t="s">
        <v>144</v>
      </c>
      <c r="AW137" s="11" t="s">
        <v>36</v>
      </c>
      <c r="AX137" s="11" t="s">
        <v>72</v>
      </c>
      <c r="AY137" s="239" t="s">
        <v>135</v>
      </c>
    </row>
    <row r="138" s="13" customFormat="1">
      <c r="B138" s="251"/>
      <c r="C138" s="252"/>
      <c r="D138" s="230" t="s">
        <v>146</v>
      </c>
      <c r="E138" s="253" t="s">
        <v>21</v>
      </c>
      <c r="F138" s="254" t="s">
        <v>223</v>
      </c>
      <c r="G138" s="252"/>
      <c r="H138" s="253" t="s">
        <v>21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AT138" s="260" t="s">
        <v>146</v>
      </c>
      <c r="AU138" s="260" t="s">
        <v>144</v>
      </c>
      <c r="AV138" s="13" t="s">
        <v>80</v>
      </c>
      <c r="AW138" s="13" t="s">
        <v>36</v>
      </c>
      <c r="AX138" s="13" t="s">
        <v>72</v>
      </c>
      <c r="AY138" s="260" t="s">
        <v>135</v>
      </c>
    </row>
    <row r="139" s="11" customFormat="1">
      <c r="B139" s="228"/>
      <c r="C139" s="229"/>
      <c r="D139" s="230" t="s">
        <v>146</v>
      </c>
      <c r="E139" s="231" t="s">
        <v>21</v>
      </c>
      <c r="F139" s="232" t="s">
        <v>224</v>
      </c>
      <c r="G139" s="229"/>
      <c r="H139" s="233">
        <v>7.7000000000000002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146</v>
      </c>
      <c r="AU139" s="239" t="s">
        <v>144</v>
      </c>
      <c r="AV139" s="11" t="s">
        <v>144</v>
      </c>
      <c r="AW139" s="11" t="s">
        <v>36</v>
      </c>
      <c r="AX139" s="11" t="s">
        <v>72</v>
      </c>
      <c r="AY139" s="239" t="s">
        <v>135</v>
      </c>
    </row>
    <row r="140" s="12" customFormat="1">
      <c r="B140" s="240"/>
      <c r="C140" s="241"/>
      <c r="D140" s="230" t="s">
        <v>146</v>
      </c>
      <c r="E140" s="242" t="s">
        <v>21</v>
      </c>
      <c r="F140" s="243" t="s">
        <v>148</v>
      </c>
      <c r="G140" s="241"/>
      <c r="H140" s="244">
        <v>32.399999999999999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146</v>
      </c>
      <c r="AU140" s="250" t="s">
        <v>144</v>
      </c>
      <c r="AV140" s="12" t="s">
        <v>143</v>
      </c>
      <c r="AW140" s="12" t="s">
        <v>36</v>
      </c>
      <c r="AX140" s="12" t="s">
        <v>80</v>
      </c>
      <c r="AY140" s="250" t="s">
        <v>135</v>
      </c>
    </row>
    <row r="141" s="1" customFormat="1" ht="16.5" customHeight="1">
      <c r="B141" s="45"/>
      <c r="C141" s="216" t="s">
        <v>225</v>
      </c>
      <c r="D141" s="216" t="s">
        <v>138</v>
      </c>
      <c r="E141" s="217" t="s">
        <v>226</v>
      </c>
      <c r="F141" s="218" t="s">
        <v>227</v>
      </c>
      <c r="G141" s="219" t="s">
        <v>141</v>
      </c>
      <c r="H141" s="220">
        <v>24.699999999999999</v>
      </c>
      <c r="I141" s="221"/>
      <c r="J141" s="222">
        <f>ROUND(I141*H141,2)</f>
        <v>0</v>
      </c>
      <c r="K141" s="218" t="s">
        <v>142</v>
      </c>
      <c r="L141" s="71"/>
      <c r="M141" s="223" t="s">
        <v>21</v>
      </c>
      <c r="N141" s="224" t="s">
        <v>44</v>
      </c>
      <c r="O141" s="46"/>
      <c r="P141" s="225">
        <f>O141*H141</f>
        <v>0</v>
      </c>
      <c r="Q141" s="225">
        <v>0</v>
      </c>
      <c r="R141" s="225">
        <f>Q141*H141</f>
        <v>0</v>
      </c>
      <c r="S141" s="225">
        <v>0.00014999999999999999</v>
      </c>
      <c r="T141" s="226">
        <f>S141*H141</f>
        <v>0.0037049999999999995</v>
      </c>
      <c r="AR141" s="23" t="s">
        <v>211</v>
      </c>
      <c r="AT141" s="23" t="s">
        <v>138</v>
      </c>
      <c r="AU141" s="23" t="s">
        <v>144</v>
      </c>
      <c r="AY141" s="23" t="s">
        <v>135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3" t="s">
        <v>144</v>
      </c>
      <c r="BK141" s="227">
        <f>ROUND(I141*H141,2)</f>
        <v>0</v>
      </c>
      <c r="BL141" s="23" t="s">
        <v>211</v>
      </c>
      <c r="BM141" s="23" t="s">
        <v>228</v>
      </c>
    </row>
    <row r="142" s="13" customFormat="1">
      <c r="B142" s="251"/>
      <c r="C142" s="252"/>
      <c r="D142" s="230" t="s">
        <v>146</v>
      </c>
      <c r="E142" s="253" t="s">
        <v>21</v>
      </c>
      <c r="F142" s="254" t="s">
        <v>229</v>
      </c>
      <c r="G142" s="252"/>
      <c r="H142" s="253" t="s">
        <v>21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AT142" s="260" t="s">
        <v>146</v>
      </c>
      <c r="AU142" s="260" t="s">
        <v>144</v>
      </c>
      <c r="AV142" s="13" t="s">
        <v>80</v>
      </c>
      <c r="AW142" s="13" t="s">
        <v>36</v>
      </c>
      <c r="AX142" s="13" t="s">
        <v>72</v>
      </c>
      <c r="AY142" s="260" t="s">
        <v>135</v>
      </c>
    </row>
    <row r="143" s="11" customFormat="1">
      <c r="B143" s="228"/>
      <c r="C143" s="229"/>
      <c r="D143" s="230" t="s">
        <v>146</v>
      </c>
      <c r="E143" s="231" t="s">
        <v>21</v>
      </c>
      <c r="F143" s="232" t="s">
        <v>230</v>
      </c>
      <c r="G143" s="229"/>
      <c r="H143" s="233">
        <v>24.699999999999999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146</v>
      </c>
      <c r="AU143" s="239" t="s">
        <v>144</v>
      </c>
      <c r="AV143" s="11" t="s">
        <v>144</v>
      </c>
      <c r="AW143" s="11" t="s">
        <v>36</v>
      </c>
      <c r="AX143" s="11" t="s">
        <v>72</v>
      </c>
      <c r="AY143" s="239" t="s">
        <v>135</v>
      </c>
    </row>
    <row r="144" s="12" customFormat="1">
      <c r="B144" s="240"/>
      <c r="C144" s="241"/>
      <c r="D144" s="230" t="s">
        <v>146</v>
      </c>
      <c r="E144" s="242" t="s">
        <v>21</v>
      </c>
      <c r="F144" s="243" t="s">
        <v>148</v>
      </c>
      <c r="G144" s="241"/>
      <c r="H144" s="244">
        <v>24.699999999999999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146</v>
      </c>
      <c r="AU144" s="250" t="s">
        <v>144</v>
      </c>
      <c r="AV144" s="12" t="s">
        <v>143</v>
      </c>
      <c r="AW144" s="12" t="s">
        <v>36</v>
      </c>
      <c r="AX144" s="12" t="s">
        <v>80</v>
      </c>
      <c r="AY144" s="250" t="s">
        <v>135</v>
      </c>
    </row>
    <row r="145" s="1" customFormat="1" ht="25.5" customHeight="1">
      <c r="B145" s="45"/>
      <c r="C145" s="216" t="s">
        <v>231</v>
      </c>
      <c r="D145" s="216" t="s">
        <v>138</v>
      </c>
      <c r="E145" s="217" t="s">
        <v>232</v>
      </c>
      <c r="F145" s="218" t="s">
        <v>233</v>
      </c>
      <c r="G145" s="219" t="s">
        <v>141</v>
      </c>
      <c r="H145" s="220">
        <v>57.700000000000003</v>
      </c>
      <c r="I145" s="221"/>
      <c r="J145" s="222">
        <f>ROUND(I145*H145,2)</f>
        <v>0</v>
      </c>
      <c r="K145" s="218" t="s">
        <v>142</v>
      </c>
      <c r="L145" s="71"/>
      <c r="M145" s="223" t="s">
        <v>21</v>
      </c>
      <c r="N145" s="224" t="s">
        <v>44</v>
      </c>
      <c r="O145" s="46"/>
      <c r="P145" s="225">
        <f>O145*H145</f>
        <v>0</v>
      </c>
      <c r="Q145" s="225">
        <v>4.0000000000000003E-05</v>
      </c>
      <c r="R145" s="225">
        <f>Q145*H145</f>
        <v>0.0023080000000000002</v>
      </c>
      <c r="S145" s="225">
        <v>0</v>
      </c>
      <c r="T145" s="226">
        <f>S145*H145</f>
        <v>0</v>
      </c>
      <c r="AR145" s="23" t="s">
        <v>143</v>
      </c>
      <c r="AT145" s="23" t="s">
        <v>138</v>
      </c>
      <c r="AU145" s="23" t="s">
        <v>144</v>
      </c>
      <c r="AY145" s="23" t="s">
        <v>135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3" t="s">
        <v>144</v>
      </c>
      <c r="BK145" s="227">
        <f>ROUND(I145*H145,2)</f>
        <v>0</v>
      </c>
      <c r="BL145" s="23" t="s">
        <v>143</v>
      </c>
      <c r="BM145" s="23" t="s">
        <v>234</v>
      </c>
    </row>
    <row r="146" s="11" customFormat="1">
      <c r="B146" s="228"/>
      <c r="C146" s="229"/>
      <c r="D146" s="230" t="s">
        <v>146</v>
      </c>
      <c r="E146" s="231" t="s">
        <v>21</v>
      </c>
      <c r="F146" s="232" t="s">
        <v>224</v>
      </c>
      <c r="G146" s="229"/>
      <c r="H146" s="233">
        <v>7.7000000000000002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146</v>
      </c>
      <c r="AU146" s="239" t="s">
        <v>144</v>
      </c>
      <c r="AV146" s="11" t="s">
        <v>144</v>
      </c>
      <c r="AW146" s="11" t="s">
        <v>36</v>
      </c>
      <c r="AX146" s="11" t="s">
        <v>72</v>
      </c>
      <c r="AY146" s="239" t="s">
        <v>135</v>
      </c>
    </row>
    <row r="147" s="13" customFormat="1">
      <c r="B147" s="251"/>
      <c r="C147" s="252"/>
      <c r="D147" s="230" t="s">
        <v>146</v>
      </c>
      <c r="E147" s="253" t="s">
        <v>21</v>
      </c>
      <c r="F147" s="254" t="s">
        <v>235</v>
      </c>
      <c r="G147" s="252"/>
      <c r="H147" s="253" t="s">
        <v>21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AT147" s="260" t="s">
        <v>146</v>
      </c>
      <c r="AU147" s="260" t="s">
        <v>144</v>
      </c>
      <c r="AV147" s="13" t="s">
        <v>80</v>
      </c>
      <c r="AW147" s="13" t="s">
        <v>36</v>
      </c>
      <c r="AX147" s="13" t="s">
        <v>72</v>
      </c>
      <c r="AY147" s="260" t="s">
        <v>135</v>
      </c>
    </row>
    <row r="148" s="11" customFormat="1">
      <c r="B148" s="228"/>
      <c r="C148" s="229"/>
      <c r="D148" s="230" t="s">
        <v>146</v>
      </c>
      <c r="E148" s="231" t="s">
        <v>21</v>
      </c>
      <c r="F148" s="232" t="s">
        <v>187</v>
      </c>
      <c r="G148" s="229"/>
      <c r="H148" s="233">
        <v>50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146</v>
      </c>
      <c r="AU148" s="239" t="s">
        <v>144</v>
      </c>
      <c r="AV148" s="11" t="s">
        <v>144</v>
      </c>
      <c r="AW148" s="11" t="s">
        <v>36</v>
      </c>
      <c r="AX148" s="11" t="s">
        <v>72</v>
      </c>
      <c r="AY148" s="239" t="s">
        <v>135</v>
      </c>
    </row>
    <row r="149" s="12" customFormat="1">
      <c r="B149" s="240"/>
      <c r="C149" s="241"/>
      <c r="D149" s="230" t="s">
        <v>146</v>
      </c>
      <c r="E149" s="242" t="s">
        <v>21</v>
      </c>
      <c r="F149" s="243" t="s">
        <v>148</v>
      </c>
      <c r="G149" s="241"/>
      <c r="H149" s="244">
        <v>57.700000000000003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146</v>
      </c>
      <c r="AU149" s="250" t="s">
        <v>144</v>
      </c>
      <c r="AV149" s="12" t="s">
        <v>143</v>
      </c>
      <c r="AW149" s="12" t="s">
        <v>36</v>
      </c>
      <c r="AX149" s="12" t="s">
        <v>80</v>
      </c>
      <c r="AY149" s="250" t="s">
        <v>135</v>
      </c>
    </row>
    <row r="150" s="1" customFormat="1" ht="38.25" customHeight="1">
      <c r="B150" s="45"/>
      <c r="C150" s="216" t="s">
        <v>181</v>
      </c>
      <c r="D150" s="216" t="s">
        <v>138</v>
      </c>
      <c r="E150" s="217" t="s">
        <v>236</v>
      </c>
      <c r="F150" s="218" t="s">
        <v>237</v>
      </c>
      <c r="G150" s="219" t="s">
        <v>141</v>
      </c>
      <c r="H150" s="220">
        <v>24.699999999999999</v>
      </c>
      <c r="I150" s="221"/>
      <c r="J150" s="222">
        <f>ROUND(I150*H150,2)</f>
        <v>0</v>
      </c>
      <c r="K150" s="218" t="s">
        <v>142</v>
      </c>
      <c r="L150" s="71"/>
      <c r="M150" s="223" t="s">
        <v>21</v>
      </c>
      <c r="N150" s="224" t="s">
        <v>44</v>
      </c>
      <c r="O150" s="46"/>
      <c r="P150" s="225">
        <f>O150*H150</f>
        <v>0</v>
      </c>
      <c r="Q150" s="225">
        <v>0</v>
      </c>
      <c r="R150" s="225">
        <f>Q150*H150</f>
        <v>0</v>
      </c>
      <c r="S150" s="225">
        <v>0.10000000000000001</v>
      </c>
      <c r="T150" s="226">
        <f>S150*H150</f>
        <v>2.4700000000000002</v>
      </c>
      <c r="AR150" s="23" t="s">
        <v>143</v>
      </c>
      <c r="AT150" s="23" t="s">
        <v>138</v>
      </c>
      <c r="AU150" s="23" t="s">
        <v>144</v>
      </c>
      <c r="AY150" s="23" t="s">
        <v>135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3" t="s">
        <v>144</v>
      </c>
      <c r="BK150" s="227">
        <f>ROUND(I150*H150,2)</f>
        <v>0</v>
      </c>
      <c r="BL150" s="23" t="s">
        <v>143</v>
      </c>
      <c r="BM150" s="23" t="s">
        <v>238</v>
      </c>
    </row>
    <row r="151" s="11" customFormat="1">
      <c r="B151" s="228"/>
      <c r="C151" s="229"/>
      <c r="D151" s="230" t="s">
        <v>146</v>
      </c>
      <c r="E151" s="231" t="s">
        <v>21</v>
      </c>
      <c r="F151" s="232" t="s">
        <v>239</v>
      </c>
      <c r="G151" s="229"/>
      <c r="H151" s="233">
        <v>24.699999999999999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146</v>
      </c>
      <c r="AU151" s="239" t="s">
        <v>144</v>
      </c>
      <c r="AV151" s="11" t="s">
        <v>144</v>
      </c>
      <c r="AW151" s="11" t="s">
        <v>36</v>
      </c>
      <c r="AX151" s="11" t="s">
        <v>80</v>
      </c>
      <c r="AY151" s="239" t="s">
        <v>135</v>
      </c>
    </row>
    <row r="152" s="1" customFormat="1" ht="16.5" customHeight="1">
      <c r="B152" s="45"/>
      <c r="C152" s="216" t="s">
        <v>9</v>
      </c>
      <c r="D152" s="216" t="s">
        <v>138</v>
      </c>
      <c r="E152" s="217" t="s">
        <v>240</v>
      </c>
      <c r="F152" s="218" t="s">
        <v>241</v>
      </c>
      <c r="G152" s="219" t="s">
        <v>141</v>
      </c>
      <c r="H152" s="220">
        <v>3.3300000000000001</v>
      </c>
      <c r="I152" s="221"/>
      <c r="J152" s="222">
        <f>ROUND(I152*H152,2)</f>
        <v>0</v>
      </c>
      <c r="K152" s="218" t="s">
        <v>142</v>
      </c>
      <c r="L152" s="71"/>
      <c r="M152" s="223" t="s">
        <v>21</v>
      </c>
      <c r="N152" s="224" t="s">
        <v>44</v>
      </c>
      <c r="O152" s="4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23" t="s">
        <v>143</v>
      </c>
      <c r="AT152" s="23" t="s">
        <v>138</v>
      </c>
      <c r="AU152" s="23" t="s">
        <v>144</v>
      </c>
      <c r="AY152" s="23" t="s">
        <v>135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3" t="s">
        <v>144</v>
      </c>
      <c r="BK152" s="227">
        <f>ROUND(I152*H152,2)</f>
        <v>0</v>
      </c>
      <c r="BL152" s="23" t="s">
        <v>143</v>
      </c>
      <c r="BM152" s="23" t="s">
        <v>242</v>
      </c>
    </row>
    <row r="153" s="11" customFormat="1">
      <c r="B153" s="228"/>
      <c r="C153" s="229"/>
      <c r="D153" s="230" t="s">
        <v>146</v>
      </c>
      <c r="E153" s="231" t="s">
        <v>21</v>
      </c>
      <c r="F153" s="232" t="s">
        <v>147</v>
      </c>
      <c r="G153" s="229"/>
      <c r="H153" s="233">
        <v>3.3300000000000001</v>
      </c>
      <c r="I153" s="234"/>
      <c r="J153" s="229"/>
      <c r="K153" s="229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146</v>
      </c>
      <c r="AU153" s="239" t="s">
        <v>144</v>
      </c>
      <c r="AV153" s="11" t="s">
        <v>144</v>
      </c>
      <c r="AW153" s="11" t="s">
        <v>36</v>
      </c>
      <c r="AX153" s="11" t="s">
        <v>72</v>
      </c>
      <c r="AY153" s="239" t="s">
        <v>135</v>
      </c>
    </row>
    <row r="154" s="12" customFormat="1">
      <c r="B154" s="240"/>
      <c r="C154" s="241"/>
      <c r="D154" s="230" t="s">
        <v>146</v>
      </c>
      <c r="E154" s="242" t="s">
        <v>21</v>
      </c>
      <c r="F154" s="243" t="s">
        <v>148</v>
      </c>
      <c r="G154" s="241"/>
      <c r="H154" s="244">
        <v>3.3300000000000001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146</v>
      </c>
      <c r="AU154" s="250" t="s">
        <v>144</v>
      </c>
      <c r="AV154" s="12" t="s">
        <v>143</v>
      </c>
      <c r="AW154" s="12" t="s">
        <v>36</v>
      </c>
      <c r="AX154" s="12" t="s">
        <v>80</v>
      </c>
      <c r="AY154" s="250" t="s">
        <v>135</v>
      </c>
    </row>
    <row r="155" s="10" customFormat="1" ht="29.88" customHeight="1">
      <c r="B155" s="200"/>
      <c r="C155" s="201"/>
      <c r="D155" s="202" t="s">
        <v>71</v>
      </c>
      <c r="E155" s="214" t="s">
        <v>243</v>
      </c>
      <c r="F155" s="214" t="s">
        <v>244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SUM(P156:P162)</f>
        <v>0</v>
      </c>
      <c r="Q155" s="208"/>
      <c r="R155" s="209">
        <f>SUM(R156:R162)</f>
        <v>0</v>
      </c>
      <c r="S155" s="208"/>
      <c r="T155" s="210">
        <f>SUM(T156:T162)</f>
        <v>0</v>
      </c>
      <c r="AR155" s="211" t="s">
        <v>80</v>
      </c>
      <c r="AT155" s="212" t="s">
        <v>71</v>
      </c>
      <c r="AU155" s="212" t="s">
        <v>80</v>
      </c>
      <c r="AY155" s="211" t="s">
        <v>135</v>
      </c>
      <c r="BK155" s="213">
        <f>SUM(BK156:BK162)</f>
        <v>0</v>
      </c>
    </row>
    <row r="156" s="1" customFormat="1" ht="25.5" customHeight="1">
      <c r="B156" s="45"/>
      <c r="C156" s="216" t="s">
        <v>245</v>
      </c>
      <c r="D156" s="216" t="s">
        <v>138</v>
      </c>
      <c r="E156" s="217" t="s">
        <v>246</v>
      </c>
      <c r="F156" s="218" t="s">
        <v>247</v>
      </c>
      <c r="G156" s="219" t="s">
        <v>248</v>
      </c>
      <c r="H156" s="220">
        <v>2.6760000000000002</v>
      </c>
      <c r="I156" s="221"/>
      <c r="J156" s="222">
        <f>ROUND(I156*H156,2)</f>
        <v>0</v>
      </c>
      <c r="K156" s="218" t="s">
        <v>142</v>
      </c>
      <c r="L156" s="71"/>
      <c r="M156" s="223" t="s">
        <v>21</v>
      </c>
      <c r="N156" s="224" t="s">
        <v>44</v>
      </c>
      <c r="O156" s="4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23" t="s">
        <v>143</v>
      </c>
      <c r="AT156" s="23" t="s">
        <v>138</v>
      </c>
      <c r="AU156" s="23" t="s">
        <v>144</v>
      </c>
      <c r="AY156" s="23" t="s">
        <v>135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3" t="s">
        <v>144</v>
      </c>
      <c r="BK156" s="227">
        <f>ROUND(I156*H156,2)</f>
        <v>0</v>
      </c>
      <c r="BL156" s="23" t="s">
        <v>143</v>
      </c>
      <c r="BM156" s="23" t="s">
        <v>249</v>
      </c>
    </row>
    <row r="157" s="1" customFormat="1" ht="38.25" customHeight="1">
      <c r="B157" s="45"/>
      <c r="C157" s="216" t="s">
        <v>250</v>
      </c>
      <c r="D157" s="216" t="s">
        <v>138</v>
      </c>
      <c r="E157" s="217" t="s">
        <v>251</v>
      </c>
      <c r="F157" s="218" t="s">
        <v>252</v>
      </c>
      <c r="G157" s="219" t="s">
        <v>248</v>
      </c>
      <c r="H157" s="220">
        <v>133.80000000000001</v>
      </c>
      <c r="I157" s="221"/>
      <c r="J157" s="222">
        <f>ROUND(I157*H157,2)</f>
        <v>0</v>
      </c>
      <c r="K157" s="218" t="s">
        <v>142</v>
      </c>
      <c r="L157" s="71"/>
      <c r="M157" s="223" t="s">
        <v>21</v>
      </c>
      <c r="N157" s="224" t="s">
        <v>44</v>
      </c>
      <c r="O157" s="4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23" t="s">
        <v>143</v>
      </c>
      <c r="AT157" s="23" t="s">
        <v>138</v>
      </c>
      <c r="AU157" s="23" t="s">
        <v>144</v>
      </c>
      <c r="AY157" s="23" t="s">
        <v>135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3" t="s">
        <v>144</v>
      </c>
      <c r="BK157" s="227">
        <f>ROUND(I157*H157,2)</f>
        <v>0</v>
      </c>
      <c r="BL157" s="23" t="s">
        <v>143</v>
      </c>
      <c r="BM157" s="23" t="s">
        <v>253</v>
      </c>
    </row>
    <row r="158" s="11" customFormat="1">
      <c r="B158" s="228"/>
      <c r="C158" s="229"/>
      <c r="D158" s="230" t="s">
        <v>146</v>
      </c>
      <c r="E158" s="229"/>
      <c r="F158" s="232" t="s">
        <v>254</v>
      </c>
      <c r="G158" s="229"/>
      <c r="H158" s="233">
        <v>133.80000000000001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146</v>
      </c>
      <c r="AU158" s="239" t="s">
        <v>144</v>
      </c>
      <c r="AV158" s="11" t="s">
        <v>144</v>
      </c>
      <c r="AW158" s="11" t="s">
        <v>6</v>
      </c>
      <c r="AX158" s="11" t="s">
        <v>80</v>
      </c>
      <c r="AY158" s="239" t="s">
        <v>135</v>
      </c>
    </row>
    <row r="159" s="1" customFormat="1" ht="25.5" customHeight="1">
      <c r="B159" s="45"/>
      <c r="C159" s="216" t="s">
        <v>255</v>
      </c>
      <c r="D159" s="216" t="s">
        <v>138</v>
      </c>
      <c r="E159" s="217" t="s">
        <v>256</v>
      </c>
      <c r="F159" s="218" t="s">
        <v>257</v>
      </c>
      <c r="G159" s="219" t="s">
        <v>248</v>
      </c>
      <c r="H159" s="220">
        <v>2.6760000000000002</v>
      </c>
      <c r="I159" s="221"/>
      <c r="J159" s="222">
        <f>ROUND(I159*H159,2)</f>
        <v>0</v>
      </c>
      <c r="K159" s="218" t="s">
        <v>142</v>
      </c>
      <c r="L159" s="71"/>
      <c r="M159" s="223" t="s">
        <v>21</v>
      </c>
      <c r="N159" s="224" t="s">
        <v>44</v>
      </c>
      <c r="O159" s="4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23" t="s">
        <v>143</v>
      </c>
      <c r="AT159" s="23" t="s">
        <v>138</v>
      </c>
      <c r="AU159" s="23" t="s">
        <v>144</v>
      </c>
      <c r="AY159" s="23" t="s">
        <v>135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3" t="s">
        <v>144</v>
      </c>
      <c r="BK159" s="227">
        <f>ROUND(I159*H159,2)</f>
        <v>0</v>
      </c>
      <c r="BL159" s="23" t="s">
        <v>143</v>
      </c>
      <c r="BM159" s="23" t="s">
        <v>258</v>
      </c>
    </row>
    <row r="160" s="1" customFormat="1" ht="25.5" customHeight="1">
      <c r="B160" s="45"/>
      <c r="C160" s="216" t="s">
        <v>259</v>
      </c>
      <c r="D160" s="216" t="s">
        <v>138</v>
      </c>
      <c r="E160" s="217" t="s">
        <v>260</v>
      </c>
      <c r="F160" s="218" t="s">
        <v>261</v>
      </c>
      <c r="G160" s="219" t="s">
        <v>248</v>
      </c>
      <c r="H160" s="220">
        <v>24.084</v>
      </c>
      <c r="I160" s="221"/>
      <c r="J160" s="222">
        <f>ROUND(I160*H160,2)</f>
        <v>0</v>
      </c>
      <c r="K160" s="218" t="s">
        <v>142</v>
      </c>
      <c r="L160" s="71"/>
      <c r="M160" s="223" t="s">
        <v>21</v>
      </c>
      <c r="N160" s="224" t="s">
        <v>44</v>
      </c>
      <c r="O160" s="4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23" t="s">
        <v>143</v>
      </c>
      <c r="AT160" s="23" t="s">
        <v>138</v>
      </c>
      <c r="AU160" s="23" t="s">
        <v>144</v>
      </c>
      <c r="AY160" s="23" t="s">
        <v>135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3" t="s">
        <v>144</v>
      </c>
      <c r="BK160" s="227">
        <f>ROUND(I160*H160,2)</f>
        <v>0</v>
      </c>
      <c r="BL160" s="23" t="s">
        <v>143</v>
      </c>
      <c r="BM160" s="23" t="s">
        <v>262</v>
      </c>
    </row>
    <row r="161" s="11" customFormat="1">
      <c r="B161" s="228"/>
      <c r="C161" s="229"/>
      <c r="D161" s="230" t="s">
        <v>146</v>
      </c>
      <c r="E161" s="229"/>
      <c r="F161" s="232" t="s">
        <v>263</v>
      </c>
      <c r="G161" s="229"/>
      <c r="H161" s="233">
        <v>24.084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146</v>
      </c>
      <c r="AU161" s="239" t="s">
        <v>144</v>
      </c>
      <c r="AV161" s="11" t="s">
        <v>144</v>
      </c>
      <c r="AW161" s="11" t="s">
        <v>6</v>
      </c>
      <c r="AX161" s="11" t="s">
        <v>80</v>
      </c>
      <c r="AY161" s="239" t="s">
        <v>135</v>
      </c>
    </row>
    <row r="162" s="1" customFormat="1" ht="38.25" customHeight="1">
      <c r="B162" s="45"/>
      <c r="C162" s="216" t="s">
        <v>264</v>
      </c>
      <c r="D162" s="216" t="s">
        <v>138</v>
      </c>
      <c r="E162" s="217" t="s">
        <v>265</v>
      </c>
      <c r="F162" s="218" t="s">
        <v>266</v>
      </c>
      <c r="G162" s="219" t="s">
        <v>248</v>
      </c>
      <c r="H162" s="220">
        <v>2.6760000000000002</v>
      </c>
      <c r="I162" s="221"/>
      <c r="J162" s="222">
        <f>ROUND(I162*H162,2)</f>
        <v>0</v>
      </c>
      <c r="K162" s="218" t="s">
        <v>142</v>
      </c>
      <c r="L162" s="71"/>
      <c r="M162" s="223" t="s">
        <v>21</v>
      </c>
      <c r="N162" s="224" t="s">
        <v>44</v>
      </c>
      <c r="O162" s="4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23" t="s">
        <v>143</v>
      </c>
      <c r="AT162" s="23" t="s">
        <v>138</v>
      </c>
      <c r="AU162" s="23" t="s">
        <v>144</v>
      </c>
      <c r="AY162" s="23" t="s">
        <v>135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3" t="s">
        <v>144</v>
      </c>
      <c r="BK162" s="227">
        <f>ROUND(I162*H162,2)</f>
        <v>0</v>
      </c>
      <c r="BL162" s="23" t="s">
        <v>143</v>
      </c>
      <c r="BM162" s="23" t="s">
        <v>267</v>
      </c>
    </row>
    <row r="163" s="10" customFormat="1" ht="29.88" customHeight="1">
      <c r="B163" s="200"/>
      <c r="C163" s="201"/>
      <c r="D163" s="202" t="s">
        <v>71</v>
      </c>
      <c r="E163" s="214" t="s">
        <v>268</v>
      </c>
      <c r="F163" s="214" t="s">
        <v>269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SUM(P164:P166)</f>
        <v>0</v>
      </c>
      <c r="Q163" s="208"/>
      <c r="R163" s="209">
        <f>SUM(R164:R166)</f>
        <v>0</v>
      </c>
      <c r="S163" s="208"/>
      <c r="T163" s="210">
        <f>SUM(T164:T166)</f>
        <v>0</v>
      </c>
      <c r="AR163" s="211" t="s">
        <v>80</v>
      </c>
      <c r="AT163" s="212" t="s">
        <v>71</v>
      </c>
      <c r="AU163" s="212" t="s">
        <v>80</v>
      </c>
      <c r="AY163" s="211" t="s">
        <v>135</v>
      </c>
      <c r="BK163" s="213">
        <f>SUM(BK164:BK166)</f>
        <v>0</v>
      </c>
    </row>
    <row r="164" s="1" customFormat="1" ht="38.25" customHeight="1">
      <c r="B164" s="45"/>
      <c r="C164" s="216" t="s">
        <v>270</v>
      </c>
      <c r="D164" s="216" t="s">
        <v>138</v>
      </c>
      <c r="E164" s="217" t="s">
        <v>271</v>
      </c>
      <c r="F164" s="218" t="s">
        <v>272</v>
      </c>
      <c r="G164" s="219" t="s">
        <v>248</v>
      </c>
      <c r="H164" s="220">
        <v>0.70499999999999996</v>
      </c>
      <c r="I164" s="221"/>
      <c r="J164" s="222">
        <f>ROUND(I164*H164,2)</f>
        <v>0</v>
      </c>
      <c r="K164" s="218" t="s">
        <v>142</v>
      </c>
      <c r="L164" s="71"/>
      <c r="M164" s="223" t="s">
        <v>21</v>
      </c>
      <c r="N164" s="224" t="s">
        <v>44</v>
      </c>
      <c r="O164" s="4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23" t="s">
        <v>143</v>
      </c>
      <c r="AT164" s="23" t="s">
        <v>138</v>
      </c>
      <c r="AU164" s="23" t="s">
        <v>144</v>
      </c>
      <c r="AY164" s="23" t="s">
        <v>135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3" t="s">
        <v>144</v>
      </c>
      <c r="BK164" s="227">
        <f>ROUND(I164*H164,2)</f>
        <v>0</v>
      </c>
      <c r="BL164" s="23" t="s">
        <v>143</v>
      </c>
      <c r="BM164" s="23" t="s">
        <v>273</v>
      </c>
    </row>
    <row r="165" s="1" customFormat="1" ht="51" customHeight="1">
      <c r="B165" s="45"/>
      <c r="C165" s="216" t="s">
        <v>274</v>
      </c>
      <c r="D165" s="216" t="s">
        <v>138</v>
      </c>
      <c r="E165" s="217" t="s">
        <v>275</v>
      </c>
      <c r="F165" s="218" t="s">
        <v>276</v>
      </c>
      <c r="G165" s="219" t="s">
        <v>248</v>
      </c>
      <c r="H165" s="220">
        <v>0.70499999999999996</v>
      </c>
      <c r="I165" s="221"/>
      <c r="J165" s="222">
        <f>ROUND(I165*H165,2)</f>
        <v>0</v>
      </c>
      <c r="K165" s="218" t="s">
        <v>142</v>
      </c>
      <c r="L165" s="71"/>
      <c r="M165" s="223" t="s">
        <v>21</v>
      </c>
      <c r="N165" s="224" t="s">
        <v>44</v>
      </c>
      <c r="O165" s="4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23" t="s">
        <v>143</v>
      </c>
      <c r="AT165" s="23" t="s">
        <v>138</v>
      </c>
      <c r="AU165" s="23" t="s">
        <v>144</v>
      </c>
      <c r="AY165" s="23" t="s">
        <v>135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3" t="s">
        <v>144</v>
      </c>
      <c r="BK165" s="227">
        <f>ROUND(I165*H165,2)</f>
        <v>0</v>
      </c>
      <c r="BL165" s="23" t="s">
        <v>143</v>
      </c>
      <c r="BM165" s="23" t="s">
        <v>277</v>
      </c>
    </row>
    <row r="166" s="1" customFormat="1" ht="38.25" customHeight="1">
      <c r="B166" s="45"/>
      <c r="C166" s="216" t="s">
        <v>278</v>
      </c>
      <c r="D166" s="216" t="s">
        <v>138</v>
      </c>
      <c r="E166" s="217" t="s">
        <v>279</v>
      </c>
      <c r="F166" s="218" t="s">
        <v>280</v>
      </c>
      <c r="G166" s="219" t="s">
        <v>248</v>
      </c>
      <c r="H166" s="220">
        <v>0.70499999999999996</v>
      </c>
      <c r="I166" s="221"/>
      <c r="J166" s="222">
        <f>ROUND(I166*H166,2)</f>
        <v>0</v>
      </c>
      <c r="K166" s="218" t="s">
        <v>142</v>
      </c>
      <c r="L166" s="71"/>
      <c r="M166" s="223" t="s">
        <v>21</v>
      </c>
      <c r="N166" s="224" t="s">
        <v>44</v>
      </c>
      <c r="O166" s="4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23" t="s">
        <v>143</v>
      </c>
      <c r="AT166" s="23" t="s">
        <v>138</v>
      </c>
      <c r="AU166" s="23" t="s">
        <v>144</v>
      </c>
      <c r="AY166" s="23" t="s">
        <v>135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3" t="s">
        <v>144</v>
      </c>
      <c r="BK166" s="227">
        <f>ROUND(I166*H166,2)</f>
        <v>0</v>
      </c>
      <c r="BL166" s="23" t="s">
        <v>143</v>
      </c>
      <c r="BM166" s="23" t="s">
        <v>281</v>
      </c>
    </row>
    <row r="167" s="10" customFormat="1" ht="37.44001" customHeight="1">
      <c r="B167" s="200"/>
      <c r="C167" s="201"/>
      <c r="D167" s="202" t="s">
        <v>71</v>
      </c>
      <c r="E167" s="203" t="s">
        <v>282</v>
      </c>
      <c r="F167" s="203" t="s">
        <v>283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P168+P192+P203+P215+P237+P241+P259+P265+P282+P298+P308+P319+P336+P342</f>
        <v>0</v>
      </c>
      <c r="Q167" s="208"/>
      <c r="R167" s="209">
        <f>R168+R192+R203+R215+R237+R241+R259+R265+R282+R298+R308+R319+R336+R342</f>
        <v>1.8812550400000001</v>
      </c>
      <c r="S167" s="208"/>
      <c r="T167" s="210">
        <f>T168+T192+T203+T215+T237+T241+T259+T265+T282+T298+T308+T319+T336+T342</f>
        <v>0.20207400000000003</v>
      </c>
      <c r="AR167" s="211" t="s">
        <v>144</v>
      </c>
      <c r="AT167" s="212" t="s">
        <v>71</v>
      </c>
      <c r="AU167" s="212" t="s">
        <v>72</v>
      </c>
      <c r="AY167" s="211" t="s">
        <v>135</v>
      </c>
      <c r="BK167" s="213">
        <f>BK168+BK192+BK203+BK215+BK237+BK241+BK259+BK265+BK282+BK298+BK308+BK319+BK336+BK342</f>
        <v>0</v>
      </c>
    </row>
    <row r="168" s="10" customFormat="1" ht="19.92" customHeight="1">
      <c r="B168" s="200"/>
      <c r="C168" s="201"/>
      <c r="D168" s="202" t="s">
        <v>71</v>
      </c>
      <c r="E168" s="214" t="s">
        <v>284</v>
      </c>
      <c r="F168" s="214" t="s">
        <v>285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SUM(P169:P191)</f>
        <v>0</v>
      </c>
      <c r="Q168" s="208"/>
      <c r="R168" s="209">
        <f>SUM(R169:R191)</f>
        <v>0.030510719999999998</v>
      </c>
      <c r="S168" s="208"/>
      <c r="T168" s="210">
        <f>SUM(T169:T191)</f>
        <v>0</v>
      </c>
      <c r="AR168" s="211" t="s">
        <v>144</v>
      </c>
      <c r="AT168" s="212" t="s">
        <v>71</v>
      </c>
      <c r="AU168" s="212" t="s">
        <v>80</v>
      </c>
      <c r="AY168" s="211" t="s">
        <v>135</v>
      </c>
      <c r="BK168" s="213">
        <f>SUM(BK169:BK191)</f>
        <v>0</v>
      </c>
    </row>
    <row r="169" s="1" customFormat="1" ht="25.5" customHeight="1">
      <c r="B169" s="45"/>
      <c r="C169" s="216" t="s">
        <v>286</v>
      </c>
      <c r="D169" s="216" t="s">
        <v>138</v>
      </c>
      <c r="E169" s="217" t="s">
        <v>287</v>
      </c>
      <c r="F169" s="218" t="s">
        <v>288</v>
      </c>
      <c r="G169" s="219" t="s">
        <v>141</v>
      </c>
      <c r="H169" s="220">
        <v>3.3300000000000001</v>
      </c>
      <c r="I169" s="221"/>
      <c r="J169" s="222">
        <f>ROUND(I169*H169,2)</f>
        <v>0</v>
      </c>
      <c r="K169" s="218" t="s">
        <v>142</v>
      </c>
      <c r="L169" s="71"/>
      <c r="M169" s="223" t="s">
        <v>21</v>
      </c>
      <c r="N169" s="224" t="s">
        <v>44</v>
      </c>
      <c r="O169" s="4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23" t="s">
        <v>211</v>
      </c>
      <c r="AT169" s="23" t="s">
        <v>138</v>
      </c>
      <c r="AU169" s="23" t="s">
        <v>144</v>
      </c>
      <c r="AY169" s="23" t="s">
        <v>135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3" t="s">
        <v>144</v>
      </c>
      <c r="BK169" s="227">
        <f>ROUND(I169*H169,2)</f>
        <v>0</v>
      </c>
      <c r="BL169" s="23" t="s">
        <v>211</v>
      </c>
      <c r="BM169" s="23" t="s">
        <v>289</v>
      </c>
    </row>
    <row r="170" s="11" customFormat="1">
      <c r="B170" s="228"/>
      <c r="C170" s="229"/>
      <c r="D170" s="230" t="s">
        <v>146</v>
      </c>
      <c r="E170" s="231" t="s">
        <v>21</v>
      </c>
      <c r="F170" s="232" t="s">
        <v>147</v>
      </c>
      <c r="G170" s="229"/>
      <c r="H170" s="233">
        <v>3.3300000000000001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146</v>
      </c>
      <c r="AU170" s="239" t="s">
        <v>144</v>
      </c>
      <c r="AV170" s="11" t="s">
        <v>144</v>
      </c>
      <c r="AW170" s="11" t="s">
        <v>36</v>
      </c>
      <c r="AX170" s="11" t="s">
        <v>72</v>
      </c>
      <c r="AY170" s="239" t="s">
        <v>135</v>
      </c>
    </row>
    <row r="171" s="12" customFormat="1">
      <c r="B171" s="240"/>
      <c r="C171" s="241"/>
      <c r="D171" s="230" t="s">
        <v>146</v>
      </c>
      <c r="E171" s="242" t="s">
        <v>21</v>
      </c>
      <c r="F171" s="243" t="s">
        <v>148</v>
      </c>
      <c r="G171" s="241"/>
      <c r="H171" s="244">
        <v>3.3300000000000001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146</v>
      </c>
      <c r="AU171" s="250" t="s">
        <v>144</v>
      </c>
      <c r="AV171" s="12" t="s">
        <v>143</v>
      </c>
      <c r="AW171" s="12" t="s">
        <v>36</v>
      </c>
      <c r="AX171" s="12" t="s">
        <v>80</v>
      </c>
      <c r="AY171" s="250" t="s">
        <v>135</v>
      </c>
    </row>
    <row r="172" s="1" customFormat="1" ht="25.5" customHeight="1">
      <c r="B172" s="45"/>
      <c r="C172" s="216" t="s">
        <v>290</v>
      </c>
      <c r="D172" s="216" t="s">
        <v>138</v>
      </c>
      <c r="E172" s="217" t="s">
        <v>291</v>
      </c>
      <c r="F172" s="218" t="s">
        <v>292</v>
      </c>
      <c r="G172" s="219" t="s">
        <v>141</v>
      </c>
      <c r="H172" s="220">
        <v>6.468</v>
      </c>
      <c r="I172" s="221"/>
      <c r="J172" s="222">
        <f>ROUND(I172*H172,2)</f>
        <v>0</v>
      </c>
      <c r="K172" s="218" t="s">
        <v>142</v>
      </c>
      <c r="L172" s="71"/>
      <c r="M172" s="223" t="s">
        <v>21</v>
      </c>
      <c r="N172" s="224" t="s">
        <v>44</v>
      </c>
      <c r="O172" s="4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23" t="s">
        <v>211</v>
      </c>
      <c r="AT172" s="23" t="s">
        <v>138</v>
      </c>
      <c r="AU172" s="23" t="s">
        <v>144</v>
      </c>
      <c r="AY172" s="23" t="s">
        <v>135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3" t="s">
        <v>144</v>
      </c>
      <c r="BK172" s="227">
        <f>ROUND(I172*H172,2)</f>
        <v>0</v>
      </c>
      <c r="BL172" s="23" t="s">
        <v>211</v>
      </c>
      <c r="BM172" s="23" t="s">
        <v>293</v>
      </c>
    </row>
    <row r="173" s="11" customFormat="1">
      <c r="B173" s="228"/>
      <c r="C173" s="229"/>
      <c r="D173" s="230" t="s">
        <v>146</v>
      </c>
      <c r="E173" s="231" t="s">
        <v>21</v>
      </c>
      <c r="F173" s="232" t="s">
        <v>294</v>
      </c>
      <c r="G173" s="229"/>
      <c r="H173" s="233">
        <v>5.1399999999999997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146</v>
      </c>
      <c r="AU173" s="239" t="s">
        <v>144</v>
      </c>
      <c r="AV173" s="11" t="s">
        <v>144</v>
      </c>
      <c r="AW173" s="11" t="s">
        <v>36</v>
      </c>
      <c r="AX173" s="11" t="s">
        <v>72</v>
      </c>
      <c r="AY173" s="239" t="s">
        <v>135</v>
      </c>
    </row>
    <row r="174" s="11" customFormat="1">
      <c r="B174" s="228"/>
      <c r="C174" s="229"/>
      <c r="D174" s="230" t="s">
        <v>146</v>
      </c>
      <c r="E174" s="231" t="s">
        <v>21</v>
      </c>
      <c r="F174" s="232" t="s">
        <v>295</v>
      </c>
      <c r="G174" s="229"/>
      <c r="H174" s="233">
        <v>1.3280000000000001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146</v>
      </c>
      <c r="AU174" s="239" t="s">
        <v>144</v>
      </c>
      <c r="AV174" s="11" t="s">
        <v>144</v>
      </c>
      <c r="AW174" s="11" t="s">
        <v>36</v>
      </c>
      <c r="AX174" s="11" t="s">
        <v>72</v>
      </c>
      <c r="AY174" s="239" t="s">
        <v>135</v>
      </c>
    </row>
    <row r="175" s="12" customFormat="1">
      <c r="B175" s="240"/>
      <c r="C175" s="241"/>
      <c r="D175" s="230" t="s">
        <v>146</v>
      </c>
      <c r="E175" s="242" t="s">
        <v>21</v>
      </c>
      <c r="F175" s="243" t="s">
        <v>148</v>
      </c>
      <c r="G175" s="241"/>
      <c r="H175" s="244">
        <v>6.468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146</v>
      </c>
      <c r="AU175" s="250" t="s">
        <v>144</v>
      </c>
      <c r="AV175" s="12" t="s">
        <v>143</v>
      </c>
      <c r="AW175" s="12" t="s">
        <v>36</v>
      </c>
      <c r="AX175" s="12" t="s">
        <v>80</v>
      </c>
      <c r="AY175" s="250" t="s">
        <v>135</v>
      </c>
    </row>
    <row r="176" s="1" customFormat="1" ht="16.5" customHeight="1">
      <c r="B176" s="45"/>
      <c r="C176" s="261" t="s">
        <v>296</v>
      </c>
      <c r="D176" s="261" t="s">
        <v>212</v>
      </c>
      <c r="E176" s="262" t="s">
        <v>297</v>
      </c>
      <c r="F176" s="263" t="s">
        <v>298</v>
      </c>
      <c r="G176" s="264" t="s">
        <v>299</v>
      </c>
      <c r="H176" s="265">
        <v>29.393999999999998</v>
      </c>
      <c r="I176" s="266"/>
      <c r="J176" s="267">
        <f>ROUND(I176*H176,2)</f>
        <v>0</v>
      </c>
      <c r="K176" s="263" t="s">
        <v>142</v>
      </c>
      <c r="L176" s="268"/>
      <c r="M176" s="269" t="s">
        <v>21</v>
      </c>
      <c r="N176" s="270" t="s">
        <v>44</v>
      </c>
      <c r="O176" s="46"/>
      <c r="P176" s="225">
        <f>O176*H176</f>
        <v>0</v>
      </c>
      <c r="Q176" s="225">
        <v>0.001</v>
      </c>
      <c r="R176" s="225">
        <f>Q176*H176</f>
        <v>0.029394</v>
      </c>
      <c r="S176" s="225">
        <v>0</v>
      </c>
      <c r="T176" s="226">
        <f>S176*H176</f>
        <v>0</v>
      </c>
      <c r="AR176" s="23" t="s">
        <v>296</v>
      </c>
      <c r="AT176" s="23" t="s">
        <v>212</v>
      </c>
      <c r="AU176" s="23" t="s">
        <v>144</v>
      </c>
      <c r="AY176" s="23" t="s">
        <v>135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3" t="s">
        <v>144</v>
      </c>
      <c r="BK176" s="227">
        <f>ROUND(I176*H176,2)</f>
        <v>0</v>
      </c>
      <c r="BL176" s="23" t="s">
        <v>211</v>
      </c>
      <c r="BM176" s="23" t="s">
        <v>300</v>
      </c>
    </row>
    <row r="177" s="13" customFormat="1">
      <c r="B177" s="251"/>
      <c r="C177" s="252"/>
      <c r="D177" s="230" t="s">
        <v>146</v>
      </c>
      <c r="E177" s="253" t="s">
        <v>21</v>
      </c>
      <c r="F177" s="254" t="s">
        <v>301</v>
      </c>
      <c r="G177" s="252"/>
      <c r="H177" s="253" t="s">
        <v>21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AT177" s="260" t="s">
        <v>146</v>
      </c>
      <c r="AU177" s="260" t="s">
        <v>144</v>
      </c>
      <c r="AV177" s="13" t="s">
        <v>80</v>
      </c>
      <c r="AW177" s="13" t="s">
        <v>36</v>
      </c>
      <c r="AX177" s="13" t="s">
        <v>72</v>
      </c>
      <c r="AY177" s="260" t="s">
        <v>135</v>
      </c>
    </row>
    <row r="178" s="11" customFormat="1">
      <c r="B178" s="228"/>
      <c r="C178" s="229"/>
      <c r="D178" s="230" t="s">
        <v>146</v>
      </c>
      <c r="E178" s="231" t="s">
        <v>21</v>
      </c>
      <c r="F178" s="232" t="s">
        <v>302</v>
      </c>
      <c r="G178" s="229"/>
      <c r="H178" s="233">
        <v>29.393999999999998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146</v>
      </c>
      <c r="AU178" s="239" t="s">
        <v>144</v>
      </c>
      <c r="AV178" s="11" t="s">
        <v>144</v>
      </c>
      <c r="AW178" s="11" t="s">
        <v>36</v>
      </c>
      <c r="AX178" s="11" t="s">
        <v>80</v>
      </c>
      <c r="AY178" s="239" t="s">
        <v>135</v>
      </c>
    </row>
    <row r="179" s="1" customFormat="1" ht="25.5" customHeight="1">
      <c r="B179" s="45"/>
      <c r="C179" s="216" t="s">
        <v>303</v>
      </c>
      <c r="D179" s="216" t="s">
        <v>138</v>
      </c>
      <c r="E179" s="217" t="s">
        <v>304</v>
      </c>
      <c r="F179" s="218" t="s">
        <v>305</v>
      </c>
      <c r="G179" s="219" t="s">
        <v>141</v>
      </c>
      <c r="H179" s="220">
        <v>9.798</v>
      </c>
      <c r="I179" s="221"/>
      <c r="J179" s="222">
        <f>ROUND(I179*H179,2)</f>
        <v>0</v>
      </c>
      <c r="K179" s="218" t="s">
        <v>142</v>
      </c>
      <c r="L179" s="71"/>
      <c r="M179" s="223" t="s">
        <v>21</v>
      </c>
      <c r="N179" s="224" t="s">
        <v>44</v>
      </c>
      <c r="O179" s="4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23" t="s">
        <v>211</v>
      </c>
      <c r="AT179" s="23" t="s">
        <v>138</v>
      </c>
      <c r="AU179" s="23" t="s">
        <v>144</v>
      </c>
      <c r="AY179" s="23" t="s">
        <v>135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3" t="s">
        <v>144</v>
      </c>
      <c r="BK179" s="227">
        <f>ROUND(I179*H179,2)</f>
        <v>0</v>
      </c>
      <c r="BL179" s="23" t="s">
        <v>211</v>
      </c>
      <c r="BM179" s="23" t="s">
        <v>306</v>
      </c>
    </row>
    <row r="180" s="11" customFormat="1">
      <c r="B180" s="228"/>
      <c r="C180" s="229"/>
      <c r="D180" s="230" t="s">
        <v>146</v>
      </c>
      <c r="E180" s="231" t="s">
        <v>21</v>
      </c>
      <c r="F180" s="232" t="s">
        <v>307</v>
      </c>
      <c r="G180" s="229"/>
      <c r="H180" s="233">
        <v>9.798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146</v>
      </c>
      <c r="AU180" s="239" t="s">
        <v>144</v>
      </c>
      <c r="AV180" s="11" t="s">
        <v>144</v>
      </c>
      <c r="AW180" s="11" t="s">
        <v>36</v>
      </c>
      <c r="AX180" s="11" t="s">
        <v>80</v>
      </c>
      <c r="AY180" s="239" t="s">
        <v>135</v>
      </c>
    </row>
    <row r="181" s="1" customFormat="1" ht="25.5" customHeight="1">
      <c r="B181" s="45"/>
      <c r="C181" s="216" t="s">
        <v>308</v>
      </c>
      <c r="D181" s="216" t="s">
        <v>138</v>
      </c>
      <c r="E181" s="217" t="s">
        <v>309</v>
      </c>
      <c r="F181" s="218" t="s">
        <v>310</v>
      </c>
      <c r="G181" s="219" t="s">
        <v>311</v>
      </c>
      <c r="H181" s="220">
        <v>16.920000000000002</v>
      </c>
      <c r="I181" s="221"/>
      <c r="J181" s="222">
        <f>ROUND(I181*H181,2)</f>
        <v>0</v>
      </c>
      <c r="K181" s="218" t="s">
        <v>142</v>
      </c>
      <c r="L181" s="71"/>
      <c r="M181" s="223" t="s">
        <v>21</v>
      </c>
      <c r="N181" s="224" t="s">
        <v>44</v>
      </c>
      <c r="O181" s="4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23" t="s">
        <v>211</v>
      </c>
      <c r="AT181" s="23" t="s">
        <v>138</v>
      </c>
      <c r="AU181" s="23" t="s">
        <v>144</v>
      </c>
      <c r="AY181" s="23" t="s">
        <v>135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3" t="s">
        <v>144</v>
      </c>
      <c r="BK181" s="227">
        <f>ROUND(I181*H181,2)</f>
        <v>0</v>
      </c>
      <c r="BL181" s="23" t="s">
        <v>211</v>
      </c>
      <c r="BM181" s="23" t="s">
        <v>312</v>
      </c>
    </row>
    <row r="182" s="11" customFormat="1">
      <c r="B182" s="228"/>
      <c r="C182" s="229"/>
      <c r="D182" s="230" t="s">
        <v>146</v>
      </c>
      <c r="E182" s="231" t="s">
        <v>21</v>
      </c>
      <c r="F182" s="232" t="s">
        <v>313</v>
      </c>
      <c r="G182" s="229"/>
      <c r="H182" s="233">
        <v>4.1799999999999997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146</v>
      </c>
      <c r="AU182" s="239" t="s">
        <v>144</v>
      </c>
      <c r="AV182" s="11" t="s">
        <v>144</v>
      </c>
      <c r="AW182" s="11" t="s">
        <v>36</v>
      </c>
      <c r="AX182" s="11" t="s">
        <v>72</v>
      </c>
      <c r="AY182" s="239" t="s">
        <v>135</v>
      </c>
    </row>
    <row r="183" s="11" customFormat="1">
      <c r="B183" s="228"/>
      <c r="C183" s="229"/>
      <c r="D183" s="230" t="s">
        <v>146</v>
      </c>
      <c r="E183" s="231" t="s">
        <v>21</v>
      </c>
      <c r="F183" s="232" t="s">
        <v>314</v>
      </c>
      <c r="G183" s="229"/>
      <c r="H183" s="233">
        <v>6.3399999999999999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146</v>
      </c>
      <c r="AU183" s="239" t="s">
        <v>144</v>
      </c>
      <c r="AV183" s="11" t="s">
        <v>144</v>
      </c>
      <c r="AW183" s="11" t="s">
        <v>36</v>
      </c>
      <c r="AX183" s="11" t="s">
        <v>72</v>
      </c>
      <c r="AY183" s="239" t="s">
        <v>135</v>
      </c>
    </row>
    <row r="184" s="11" customFormat="1">
      <c r="B184" s="228"/>
      <c r="C184" s="229"/>
      <c r="D184" s="230" t="s">
        <v>146</v>
      </c>
      <c r="E184" s="231" t="s">
        <v>21</v>
      </c>
      <c r="F184" s="232" t="s">
        <v>315</v>
      </c>
      <c r="G184" s="229"/>
      <c r="H184" s="233">
        <v>5.2000000000000002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146</v>
      </c>
      <c r="AU184" s="239" t="s">
        <v>144</v>
      </c>
      <c r="AV184" s="11" t="s">
        <v>144</v>
      </c>
      <c r="AW184" s="11" t="s">
        <v>36</v>
      </c>
      <c r="AX184" s="11" t="s">
        <v>72</v>
      </c>
      <c r="AY184" s="239" t="s">
        <v>135</v>
      </c>
    </row>
    <row r="185" s="11" customFormat="1">
      <c r="B185" s="228"/>
      <c r="C185" s="229"/>
      <c r="D185" s="230" t="s">
        <v>146</v>
      </c>
      <c r="E185" s="231" t="s">
        <v>21</v>
      </c>
      <c r="F185" s="232" t="s">
        <v>316</v>
      </c>
      <c r="G185" s="229"/>
      <c r="H185" s="233">
        <v>1.2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146</v>
      </c>
      <c r="AU185" s="239" t="s">
        <v>144</v>
      </c>
      <c r="AV185" s="11" t="s">
        <v>144</v>
      </c>
      <c r="AW185" s="11" t="s">
        <v>36</v>
      </c>
      <c r="AX185" s="11" t="s">
        <v>72</v>
      </c>
      <c r="AY185" s="239" t="s">
        <v>135</v>
      </c>
    </row>
    <row r="186" s="12" customFormat="1">
      <c r="B186" s="240"/>
      <c r="C186" s="241"/>
      <c r="D186" s="230" t="s">
        <v>146</v>
      </c>
      <c r="E186" s="242" t="s">
        <v>21</v>
      </c>
      <c r="F186" s="243" t="s">
        <v>148</v>
      </c>
      <c r="G186" s="241"/>
      <c r="H186" s="244">
        <v>16.920000000000002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146</v>
      </c>
      <c r="AU186" s="250" t="s">
        <v>144</v>
      </c>
      <c r="AV186" s="12" t="s">
        <v>143</v>
      </c>
      <c r="AW186" s="12" t="s">
        <v>36</v>
      </c>
      <c r="AX186" s="12" t="s">
        <v>80</v>
      </c>
      <c r="AY186" s="250" t="s">
        <v>135</v>
      </c>
    </row>
    <row r="187" s="1" customFormat="1" ht="25.5" customHeight="1">
      <c r="B187" s="45"/>
      <c r="C187" s="216" t="s">
        <v>317</v>
      </c>
      <c r="D187" s="216" t="s">
        <v>138</v>
      </c>
      <c r="E187" s="217" t="s">
        <v>318</v>
      </c>
      <c r="F187" s="218" t="s">
        <v>319</v>
      </c>
      <c r="G187" s="219" t="s">
        <v>209</v>
      </c>
      <c r="H187" s="220">
        <v>8</v>
      </c>
      <c r="I187" s="221"/>
      <c r="J187" s="222">
        <f>ROUND(I187*H187,2)</f>
        <v>0</v>
      </c>
      <c r="K187" s="218" t="s">
        <v>142</v>
      </c>
      <c r="L187" s="71"/>
      <c r="M187" s="223" t="s">
        <v>21</v>
      </c>
      <c r="N187" s="224" t="s">
        <v>44</v>
      </c>
      <c r="O187" s="4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23" t="s">
        <v>211</v>
      </c>
      <c r="AT187" s="23" t="s">
        <v>138</v>
      </c>
      <c r="AU187" s="23" t="s">
        <v>144</v>
      </c>
      <c r="AY187" s="23" t="s">
        <v>135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3" t="s">
        <v>144</v>
      </c>
      <c r="BK187" s="227">
        <f>ROUND(I187*H187,2)</f>
        <v>0</v>
      </c>
      <c r="BL187" s="23" t="s">
        <v>211</v>
      </c>
      <c r="BM187" s="23" t="s">
        <v>320</v>
      </c>
    </row>
    <row r="188" s="1" customFormat="1" ht="16.5" customHeight="1">
      <c r="B188" s="45"/>
      <c r="C188" s="261" t="s">
        <v>321</v>
      </c>
      <c r="D188" s="261" t="s">
        <v>212</v>
      </c>
      <c r="E188" s="262" t="s">
        <v>322</v>
      </c>
      <c r="F188" s="263" t="s">
        <v>323</v>
      </c>
      <c r="G188" s="264" t="s">
        <v>311</v>
      </c>
      <c r="H188" s="265">
        <v>18.611999999999998</v>
      </c>
      <c r="I188" s="266"/>
      <c r="J188" s="267">
        <f>ROUND(I188*H188,2)</f>
        <v>0</v>
      </c>
      <c r="K188" s="263" t="s">
        <v>142</v>
      </c>
      <c r="L188" s="268"/>
      <c r="M188" s="269" t="s">
        <v>21</v>
      </c>
      <c r="N188" s="270" t="s">
        <v>44</v>
      </c>
      <c r="O188" s="46"/>
      <c r="P188" s="225">
        <f>O188*H188</f>
        <v>0</v>
      </c>
      <c r="Q188" s="225">
        <v>6.0000000000000002E-05</v>
      </c>
      <c r="R188" s="225">
        <f>Q188*H188</f>
        <v>0.0011167199999999999</v>
      </c>
      <c r="S188" s="225">
        <v>0</v>
      </c>
      <c r="T188" s="226">
        <f>S188*H188</f>
        <v>0</v>
      </c>
      <c r="AR188" s="23" t="s">
        <v>296</v>
      </c>
      <c r="AT188" s="23" t="s">
        <v>212</v>
      </c>
      <c r="AU188" s="23" t="s">
        <v>144</v>
      </c>
      <c r="AY188" s="23" t="s">
        <v>135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3" t="s">
        <v>144</v>
      </c>
      <c r="BK188" s="227">
        <f>ROUND(I188*H188,2)</f>
        <v>0</v>
      </c>
      <c r="BL188" s="23" t="s">
        <v>211</v>
      </c>
      <c r="BM188" s="23" t="s">
        <v>324</v>
      </c>
    </row>
    <row r="189" s="11" customFormat="1">
      <c r="B189" s="228"/>
      <c r="C189" s="229"/>
      <c r="D189" s="230" t="s">
        <v>146</v>
      </c>
      <c r="E189" s="231" t="s">
        <v>21</v>
      </c>
      <c r="F189" s="232" t="s">
        <v>325</v>
      </c>
      <c r="G189" s="229"/>
      <c r="H189" s="233">
        <v>18.611999999999998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146</v>
      </c>
      <c r="AU189" s="239" t="s">
        <v>144</v>
      </c>
      <c r="AV189" s="11" t="s">
        <v>144</v>
      </c>
      <c r="AW189" s="11" t="s">
        <v>36</v>
      </c>
      <c r="AX189" s="11" t="s">
        <v>80</v>
      </c>
      <c r="AY189" s="239" t="s">
        <v>135</v>
      </c>
    </row>
    <row r="190" s="1" customFormat="1" ht="38.25" customHeight="1">
      <c r="B190" s="45"/>
      <c r="C190" s="216" t="s">
        <v>326</v>
      </c>
      <c r="D190" s="216" t="s">
        <v>138</v>
      </c>
      <c r="E190" s="217" t="s">
        <v>327</v>
      </c>
      <c r="F190" s="218" t="s">
        <v>328</v>
      </c>
      <c r="G190" s="219" t="s">
        <v>248</v>
      </c>
      <c r="H190" s="220">
        <v>0.031</v>
      </c>
      <c r="I190" s="221"/>
      <c r="J190" s="222">
        <f>ROUND(I190*H190,2)</f>
        <v>0</v>
      </c>
      <c r="K190" s="218" t="s">
        <v>142</v>
      </c>
      <c r="L190" s="71"/>
      <c r="M190" s="223" t="s">
        <v>21</v>
      </c>
      <c r="N190" s="224" t="s">
        <v>44</v>
      </c>
      <c r="O190" s="4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23" t="s">
        <v>211</v>
      </c>
      <c r="AT190" s="23" t="s">
        <v>138</v>
      </c>
      <c r="AU190" s="23" t="s">
        <v>144</v>
      </c>
      <c r="AY190" s="23" t="s">
        <v>135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3" t="s">
        <v>144</v>
      </c>
      <c r="BK190" s="227">
        <f>ROUND(I190*H190,2)</f>
        <v>0</v>
      </c>
      <c r="BL190" s="23" t="s">
        <v>211</v>
      </c>
      <c r="BM190" s="23" t="s">
        <v>329</v>
      </c>
    </row>
    <row r="191" s="1" customFormat="1" ht="38.25" customHeight="1">
      <c r="B191" s="45"/>
      <c r="C191" s="216" t="s">
        <v>330</v>
      </c>
      <c r="D191" s="216" t="s">
        <v>138</v>
      </c>
      <c r="E191" s="217" t="s">
        <v>331</v>
      </c>
      <c r="F191" s="218" t="s">
        <v>332</v>
      </c>
      <c r="G191" s="219" t="s">
        <v>248</v>
      </c>
      <c r="H191" s="220">
        <v>0.031</v>
      </c>
      <c r="I191" s="221"/>
      <c r="J191" s="222">
        <f>ROUND(I191*H191,2)</f>
        <v>0</v>
      </c>
      <c r="K191" s="218" t="s">
        <v>142</v>
      </c>
      <c r="L191" s="71"/>
      <c r="M191" s="223" t="s">
        <v>21</v>
      </c>
      <c r="N191" s="224" t="s">
        <v>44</v>
      </c>
      <c r="O191" s="4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23" t="s">
        <v>211</v>
      </c>
      <c r="AT191" s="23" t="s">
        <v>138</v>
      </c>
      <c r="AU191" s="23" t="s">
        <v>144</v>
      </c>
      <c r="AY191" s="23" t="s">
        <v>135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3" t="s">
        <v>144</v>
      </c>
      <c r="BK191" s="227">
        <f>ROUND(I191*H191,2)</f>
        <v>0</v>
      </c>
      <c r="BL191" s="23" t="s">
        <v>211</v>
      </c>
      <c r="BM191" s="23" t="s">
        <v>333</v>
      </c>
    </row>
    <row r="192" s="10" customFormat="1" ht="29.88" customHeight="1">
      <c r="B192" s="200"/>
      <c r="C192" s="201"/>
      <c r="D192" s="202" t="s">
        <v>71</v>
      </c>
      <c r="E192" s="214" t="s">
        <v>334</v>
      </c>
      <c r="F192" s="214" t="s">
        <v>335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SUM(P193:P202)</f>
        <v>0</v>
      </c>
      <c r="Q192" s="208"/>
      <c r="R192" s="209">
        <f>SUM(R193:R202)</f>
        <v>0.0083000000000000001</v>
      </c>
      <c r="S192" s="208"/>
      <c r="T192" s="210">
        <f>SUM(T193:T202)</f>
        <v>0.021179999999999997</v>
      </c>
      <c r="AR192" s="211" t="s">
        <v>144</v>
      </c>
      <c r="AT192" s="212" t="s">
        <v>71</v>
      </c>
      <c r="AU192" s="212" t="s">
        <v>80</v>
      </c>
      <c r="AY192" s="211" t="s">
        <v>135</v>
      </c>
      <c r="BK192" s="213">
        <f>SUM(BK193:BK202)</f>
        <v>0</v>
      </c>
    </row>
    <row r="193" s="1" customFormat="1" ht="25.5" customHeight="1">
      <c r="B193" s="45"/>
      <c r="C193" s="216" t="s">
        <v>336</v>
      </c>
      <c r="D193" s="216" t="s">
        <v>138</v>
      </c>
      <c r="E193" s="217" t="s">
        <v>337</v>
      </c>
      <c r="F193" s="218" t="s">
        <v>338</v>
      </c>
      <c r="G193" s="219" t="s">
        <v>311</v>
      </c>
      <c r="H193" s="220">
        <v>6</v>
      </c>
      <c r="I193" s="221"/>
      <c r="J193" s="222">
        <f>ROUND(I193*H193,2)</f>
        <v>0</v>
      </c>
      <c r="K193" s="218" t="s">
        <v>142</v>
      </c>
      <c r="L193" s="71"/>
      <c r="M193" s="223" t="s">
        <v>21</v>
      </c>
      <c r="N193" s="224" t="s">
        <v>44</v>
      </c>
      <c r="O193" s="46"/>
      <c r="P193" s="225">
        <f>O193*H193</f>
        <v>0</v>
      </c>
      <c r="Q193" s="225">
        <v>0</v>
      </c>
      <c r="R193" s="225">
        <f>Q193*H193</f>
        <v>0</v>
      </c>
      <c r="S193" s="225">
        <v>0.00198</v>
      </c>
      <c r="T193" s="226">
        <f>S193*H193</f>
        <v>0.01188</v>
      </c>
      <c r="AR193" s="23" t="s">
        <v>211</v>
      </c>
      <c r="AT193" s="23" t="s">
        <v>138</v>
      </c>
      <c r="AU193" s="23" t="s">
        <v>144</v>
      </c>
      <c r="AY193" s="23" t="s">
        <v>135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3" t="s">
        <v>144</v>
      </c>
      <c r="BK193" s="227">
        <f>ROUND(I193*H193,2)</f>
        <v>0</v>
      </c>
      <c r="BL193" s="23" t="s">
        <v>211</v>
      </c>
      <c r="BM193" s="23" t="s">
        <v>339</v>
      </c>
    </row>
    <row r="194" s="1" customFormat="1" ht="16.5" customHeight="1">
      <c r="B194" s="45"/>
      <c r="C194" s="216" t="s">
        <v>340</v>
      </c>
      <c r="D194" s="216" t="s">
        <v>138</v>
      </c>
      <c r="E194" s="217" t="s">
        <v>341</v>
      </c>
      <c r="F194" s="218" t="s">
        <v>342</v>
      </c>
      <c r="G194" s="219" t="s">
        <v>311</v>
      </c>
      <c r="H194" s="220">
        <v>2</v>
      </c>
      <c r="I194" s="221"/>
      <c r="J194" s="222">
        <f>ROUND(I194*H194,2)</f>
        <v>0</v>
      </c>
      <c r="K194" s="218" t="s">
        <v>142</v>
      </c>
      <c r="L194" s="71"/>
      <c r="M194" s="223" t="s">
        <v>21</v>
      </c>
      <c r="N194" s="224" t="s">
        <v>44</v>
      </c>
      <c r="O194" s="46"/>
      <c r="P194" s="225">
        <f>O194*H194</f>
        <v>0</v>
      </c>
      <c r="Q194" s="225">
        <v>0.0017700000000000001</v>
      </c>
      <c r="R194" s="225">
        <f>Q194*H194</f>
        <v>0.0035400000000000002</v>
      </c>
      <c r="S194" s="225">
        <v>0</v>
      </c>
      <c r="T194" s="226">
        <f>S194*H194</f>
        <v>0</v>
      </c>
      <c r="AR194" s="23" t="s">
        <v>211</v>
      </c>
      <c r="AT194" s="23" t="s">
        <v>138</v>
      </c>
      <c r="AU194" s="23" t="s">
        <v>144</v>
      </c>
      <c r="AY194" s="23" t="s">
        <v>135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3" t="s">
        <v>144</v>
      </c>
      <c r="BK194" s="227">
        <f>ROUND(I194*H194,2)</f>
        <v>0</v>
      </c>
      <c r="BL194" s="23" t="s">
        <v>211</v>
      </c>
      <c r="BM194" s="23" t="s">
        <v>343</v>
      </c>
    </row>
    <row r="195" s="1" customFormat="1" ht="16.5" customHeight="1">
      <c r="B195" s="45"/>
      <c r="C195" s="216" t="s">
        <v>344</v>
      </c>
      <c r="D195" s="216" t="s">
        <v>138</v>
      </c>
      <c r="E195" s="217" t="s">
        <v>345</v>
      </c>
      <c r="F195" s="218" t="s">
        <v>346</v>
      </c>
      <c r="G195" s="219" t="s">
        <v>311</v>
      </c>
      <c r="H195" s="220">
        <v>7</v>
      </c>
      <c r="I195" s="221"/>
      <c r="J195" s="222">
        <f>ROUND(I195*H195,2)</f>
        <v>0</v>
      </c>
      <c r="K195" s="218" t="s">
        <v>142</v>
      </c>
      <c r="L195" s="71"/>
      <c r="M195" s="223" t="s">
        <v>21</v>
      </c>
      <c r="N195" s="224" t="s">
        <v>44</v>
      </c>
      <c r="O195" s="46"/>
      <c r="P195" s="225">
        <f>O195*H195</f>
        <v>0</v>
      </c>
      <c r="Q195" s="225">
        <v>0.00046000000000000001</v>
      </c>
      <c r="R195" s="225">
        <f>Q195*H195</f>
        <v>0.0032200000000000002</v>
      </c>
      <c r="S195" s="225">
        <v>0</v>
      </c>
      <c r="T195" s="226">
        <f>S195*H195</f>
        <v>0</v>
      </c>
      <c r="AR195" s="23" t="s">
        <v>211</v>
      </c>
      <c r="AT195" s="23" t="s">
        <v>138</v>
      </c>
      <c r="AU195" s="23" t="s">
        <v>144</v>
      </c>
      <c r="AY195" s="23" t="s">
        <v>135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3" t="s">
        <v>144</v>
      </c>
      <c r="BK195" s="227">
        <f>ROUND(I195*H195,2)</f>
        <v>0</v>
      </c>
      <c r="BL195" s="23" t="s">
        <v>211</v>
      </c>
      <c r="BM195" s="23" t="s">
        <v>347</v>
      </c>
    </row>
    <row r="196" s="1" customFormat="1" ht="16.5" customHeight="1">
      <c r="B196" s="45"/>
      <c r="C196" s="216" t="s">
        <v>348</v>
      </c>
      <c r="D196" s="216" t="s">
        <v>138</v>
      </c>
      <c r="E196" s="217" t="s">
        <v>349</v>
      </c>
      <c r="F196" s="218" t="s">
        <v>350</v>
      </c>
      <c r="G196" s="219" t="s">
        <v>311</v>
      </c>
      <c r="H196" s="220">
        <v>2</v>
      </c>
      <c r="I196" s="221"/>
      <c r="J196" s="222">
        <f>ROUND(I196*H196,2)</f>
        <v>0</v>
      </c>
      <c r="K196" s="218" t="s">
        <v>142</v>
      </c>
      <c r="L196" s="71"/>
      <c r="M196" s="223" t="s">
        <v>21</v>
      </c>
      <c r="N196" s="224" t="s">
        <v>44</v>
      </c>
      <c r="O196" s="46"/>
      <c r="P196" s="225">
        <f>O196*H196</f>
        <v>0</v>
      </c>
      <c r="Q196" s="225">
        <v>0.00076999999999999996</v>
      </c>
      <c r="R196" s="225">
        <f>Q196*H196</f>
        <v>0.0015399999999999999</v>
      </c>
      <c r="S196" s="225">
        <v>0</v>
      </c>
      <c r="T196" s="226">
        <f>S196*H196</f>
        <v>0</v>
      </c>
      <c r="AR196" s="23" t="s">
        <v>211</v>
      </c>
      <c r="AT196" s="23" t="s">
        <v>138</v>
      </c>
      <c r="AU196" s="23" t="s">
        <v>144</v>
      </c>
      <c r="AY196" s="23" t="s">
        <v>135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3" t="s">
        <v>144</v>
      </c>
      <c r="BK196" s="227">
        <f>ROUND(I196*H196,2)</f>
        <v>0</v>
      </c>
      <c r="BL196" s="23" t="s">
        <v>211</v>
      </c>
      <c r="BM196" s="23" t="s">
        <v>351</v>
      </c>
    </row>
    <row r="197" s="1" customFormat="1" ht="16.5" customHeight="1">
      <c r="B197" s="45"/>
      <c r="C197" s="216" t="s">
        <v>352</v>
      </c>
      <c r="D197" s="216" t="s">
        <v>138</v>
      </c>
      <c r="E197" s="217" t="s">
        <v>353</v>
      </c>
      <c r="F197" s="218" t="s">
        <v>354</v>
      </c>
      <c r="G197" s="219" t="s">
        <v>209</v>
      </c>
      <c r="H197" s="220">
        <v>3</v>
      </c>
      <c r="I197" s="221"/>
      <c r="J197" s="222">
        <f>ROUND(I197*H197,2)</f>
        <v>0</v>
      </c>
      <c r="K197" s="218" t="s">
        <v>142</v>
      </c>
      <c r="L197" s="71"/>
      <c r="M197" s="223" t="s">
        <v>21</v>
      </c>
      <c r="N197" s="224" t="s">
        <v>44</v>
      </c>
      <c r="O197" s="46"/>
      <c r="P197" s="225">
        <f>O197*H197</f>
        <v>0</v>
      </c>
      <c r="Q197" s="225">
        <v>0</v>
      </c>
      <c r="R197" s="225">
        <f>Q197*H197</f>
        <v>0</v>
      </c>
      <c r="S197" s="225">
        <v>0.0030999999999999999</v>
      </c>
      <c r="T197" s="226">
        <f>S197*H197</f>
        <v>0.0092999999999999992</v>
      </c>
      <c r="AR197" s="23" t="s">
        <v>211</v>
      </c>
      <c r="AT197" s="23" t="s">
        <v>138</v>
      </c>
      <c r="AU197" s="23" t="s">
        <v>144</v>
      </c>
      <c r="AY197" s="23" t="s">
        <v>135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3" t="s">
        <v>144</v>
      </c>
      <c r="BK197" s="227">
        <f>ROUND(I197*H197,2)</f>
        <v>0</v>
      </c>
      <c r="BL197" s="23" t="s">
        <v>211</v>
      </c>
      <c r="BM197" s="23" t="s">
        <v>355</v>
      </c>
    </row>
    <row r="198" s="13" customFormat="1">
      <c r="B198" s="251"/>
      <c r="C198" s="252"/>
      <c r="D198" s="230" t="s">
        <v>146</v>
      </c>
      <c r="E198" s="253" t="s">
        <v>21</v>
      </c>
      <c r="F198" s="254" t="s">
        <v>356</v>
      </c>
      <c r="G198" s="252"/>
      <c r="H198" s="253" t="s">
        <v>21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AT198" s="260" t="s">
        <v>146</v>
      </c>
      <c r="AU198" s="260" t="s">
        <v>144</v>
      </c>
      <c r="AV198" s="13" t="s">
        <v>80</v>
      </c>
      <c r="AW198" s="13" t="s">
        <v>36</v>
      </c>
      <c r="AX198" s="13" t="s">
        <v>72</v>
      </c>
      <c r="AY198" s="260" t="s">
        <v>135</v>
      </c>
    </row>
    <row r="199" s="11" customFormat="1">
      <c r="B199" s="228"/>
      <c r="C199" s="229"/>
      <c r="D199" s="230" t="s">
        <v>146</v>
      </c>
      <c r="E199" s="231" t="s">
        <v>21</v>
      </c>
      <c r="F199" s="232" t="s">
        <v>77</v>
      </c>
      <c r="G199" s="229"/>
      <c r="H199" s="233">
        <v>3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146</v>
      </c>
      <c r="AU199" s="239" t="s">
        <v>144</v>
      </c>
      <c r="AV199" s="11" t="s">
        <v>144</v>
      </c>
      <c r="AW199" s="11" t="s">
        <v>36</v>
      </c>
      <c r="AX199" s="11" t="s">
        <v>80</v>
      </c>
      <c r="AY199" s="239" t="s">
        <v>135</v>
      </c>
    </row>
    <row r="200" s="1" customFormat="1" ht="16.5" customHeight="1">
      <c r="B200" s="45"/>
      <c r="C200" s="216" t="s">
        <v>357</v>
      </c>
      <c r="D200" s="216" t="s">
        <v>138</v>
      </c>
      <c r="E200" s="217" t="s">
        <v>358</v>
      </c>
      <c r="F200" s="218" t="s">
        <v>359</v>
      </c>
      <c r="G200" s="219" t="s">
        <v>311</v>
      </c>
      <c r="H200" s="220">
        <v>11</v>
      </c>
      <c r="I200" s="221"/>
      <c r="J200" s="222">
        <f>ROUND(I200*H200,2)</f>
        <v>0</v>
      </c>
      <c r="K200" s="218" t="s">
        <v>142</v>
      </c>
      <c r="L200" s="71"/>
      <c r="M200" s="223" t="s">
        <v>21</v>
      </c>
      <c r="N200" s="224" t="s">
        <v>44</v>
      </c>
      <c r="O200" s="4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23" t="s">
        <v>211</v>
      </c>
      <c r="AT200" s="23" t="s">
        <v>138</v>
      </c>
      <c r="AU200" s="23" t="s">
        <v>144</v>
      </c>
      <c r="AY200" s="23" t="s">
        <v>135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3" t="s">
        <v>144</v>
      </c>
      <c r="BK200" s="227">
        <f>ROUND(I200*H200,2)</f>
        <v>0</v>
      </c>
      <c r="BL200" s="23" t="s">
        <v>211</v>
      </c>
      <c r="BM200" s="23" t="s">
        <v>360</v>
      </c>
    </row>
    <row r="201" s="1" customFormat="1" ht="38.25" customHeight="1">
      <c r="B201" s="45"/>
      <c r="C201" s="216" t="s">
        <v>361</v>
      </c>
      <c r="D201" s="216" t="s">
        <v>138</v>
      </c>
      <c r="E201" s="217" t="s">
        <v>362</v>
      </c>
      <c r="F201" s="218" t="s">
        <v>363</v>
      </c>
      <c r="G201" s="219" t="s">
        <v>248</v>
      </c>
      <c r="H201" s="220">
        <v>0.0080000000000000002</v>
      </c>
      <c r="I201" s="221"/>
      <c r="J201" s="222">
        <f>ROUND(I201*H201,2)</f>
        <v>0</v>
      </c>
      <c r="K201" s="218" t="s">
        <v>142</v>
      </c>
      <c r="L201" s="71"/>
      <c r="M201" s="223" t="s">
        <v>21</v>
      </c>
      <c r="N201" s="224" t="s">
        <v>44</v>
      </c>
      <c r="O201" s="4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23" t="s">
        <v>211</v>
      </c>
      <c r="AT201" s="23" t="s">
        <v>138</v>
      </c>
      <c r="AU201" s="23" t="s">
        <v>144</v>
      </c>
      <c r="AY201" s="23" t="s">
        <v>135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3" t="s">
        <v>144</v>
      </c>
      <c r="BK201" s="227">
        <f>ROUND(I201*H201,2)</f>
        <v>0</v>
      </c>
      <c r="BL201" s="23" t="s">
        <v>211</v>
      </c>
      <c r="BM201" s="23" t="s">
        <v>364</v>
      </c>
    </row>
    <row r="202" s="1" customFormat="1" ht="38.25" customHeight="1">
      <c r="B202" s="45"/>
      <c r="C202" s="216" t="s">
        <v>365</v>
      </c>
      <c r="D202" s="216" t="s">
        <v>138</v>
      </c>
      <c r="E202" s="217" t="s">
        <v>366</v>
      </c>
      <c r="F202" s="218" t="s">
        <v>367</v>
      </c>
      <c r="G202" s="219" t="s">
        <v>248</v>
      </c>
      <c r="H202" s="220">
        <v>0.0080000000000000002</v>
      </c>
      <c r="I202" s="221"/>
      <c r="J202" s="222">
        <f>ROUND(I202*H202,2)</f>
        <v>0</v>
      </c>
      <c r="K202" s="218" t="s">
        <v>142</v>
      </c>
      <c r="L202" s="71"/>
      <c r="M202" s="223" t="s">
        <v>21</v>
      </c>
      <c r="N202" s="224" t="s">
        <v>44</v>
      </c>
      <c r="O202" s="4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AR202" s="23" t="s">
        <v>211</v>
      </c>
      <c r="AT202" s="23" t="s">
        <v>138</v>
      </c>
      <c r="AU202" s="23" t="s">
        <v>144</v>
      </c>
      <c r="AY202" s="23" t="s">
        <v>135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3" t="s">
        <v>144</v>
      </c>
      <c r="BK202" s="227">
        <f>ROUND(I202*H202,2)</f>
        <v>0</v>
      </c>
      <c r="BL202" s="23" t="s">
        <v>211</v>
      </c>
      <c r="BM202" s="23" t="s">
        <v>368</v>
      </c>
    </row>
    <row r="203" s="10" customFormat="1" ht="29.88" customHeight="1">
      <c r="B203" s="200"/>
      <c r="C203" s="201"/>
      <c r="D203" s="202" t="s">
        <v>71</v>
      </c>
      <c r="E203" s="214" t="s">
        <v>369</v>
      </c>
      <c r="F203" s="214" t="s">
        <v>370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SUM(P204:P214)</f>
        <v>0</v>
      </c>
      <c r="Q203" s="208"/>
      <c r="R203" s="209">
        <f>SUM(R204:R214)</f>
        <v>0.02018</v>
      </c>
      <c r="S203" s="208"/>
      <c r="T203" s="210">
        <f>SUM(T204:T214)</f>
        <v>0.0027999999999999995</v>
      </c>
      <c r="AR203" s="211" t="s">
        <v>144</v>
      </c>
      <c r="AT203" s="212" t="s">
        <v>71</v>
      </c>
      <c r="AU203" s="212" t="s">
        <v>80</v>
      </c>
      <c r="AY203" s="211" t="s">
        <v>135</v>
      </c>
      <c r="BK203" s="213">
        <f>SUM(BK204:BK214)</f>
        <v>0</v>
      </c>
    </row>
    <row r="204" s="1" customFormat="1" ht="16.5" customHeight="1">
      <c r="B204" s="45"/>
      <c r="C204" s="216" t="s">
        <v>371</v>
      </c>
      <c r="D204" s="216" t="s">
        <v>138</v>
      </c>
      <c r="E204" s="217" t="s">
        <v>372</v>
      </c>
      <c r="F204" s="218" t="s">
        <v>373</v>
      </c>
      <c r="G204" s="219" t="s">
        <v>311</v>
      </c>
      <c r="H204" s="220">
        <v>10</v>
      </c>
      <c r="I204" s="221"/>
      <c r="J204" s="222">
        <f>ROUND(I204*H204,2)</f>
        <v>0</v>
      </c>
      <c r="K204" s="218" t="s">
        <v>142</v>
      </c>
      <c r="L204" s="71"/>
      <c r="M204" s="223" t="s">
        <v>21</v>
      </c>
      <c r="N204" s="224" t="s">
        <v>44</v>
      </c>
      <c r="O204" s="46"/>
      <c r="P204" s="225">
        <f>O204*H204</f>
        <v>0</v>
      </c>
      <c r="Q204" s="225">
        <v>0</v>
      </c>
      <c r="R204" s="225">
        <f>Q204*H204</f>
        <v>0</v>
      </c>
      <c r="S204" s="225">
        <v>0.00027999999999999998</v>
      </c>
      <c r="T204" s="226">
        <f>S204*H204</f>
        <v>0.0027999999999999995</v>
      </c>
      <c r="AR204" s="23" t="s">
        <v>211</v>
      </c>
      <c r="AT204" s="23" t="s">
        <v>138</v>
      </c>
      <c r="AU204" s="23" t="s">
        <v>144</v>
      </c>
      <c r="AY204" s="23" t="s">
        <v>135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3" t="s">
        <v>144</v>
      </c>
      <c r="BK204" s="227">
        <f>ROUND(I204*H204,2)</f>
        <v>0</v>
      </c>
      <c r="BL204" s="23" t="s">
        <v>211</v>
      </c>
      <c r="BM204" s="23" t="s">
        <v>374</v>
      </c>
    </row>
    <row r="205" s="1" customFormat="1" ht="25.5" customHeight="1">
      <c r="B205" s="45"/>
      <c r="C205" s="216" t="s">
        <v>375</v>
      </c>
      <c r="D205" s="216" t="s">
        <v>138</v>
      </c>
      <c r="E205" s="217" t="s">
        <v>376</v>
      </c>
      <c r="F205" s="218" t="s">
        <v>377</v>
      </c>
      <c r="G205" s="219" t="s">
        <v>311</v>
      </c>
      <c r="H205" s="220">
        <v>20</v>
      </c>
      <c r="I205" s="221"/>
      <c r="J205" s="222">
        <f>ROUND(I205*H205,2)</f>
        <v>0</v>
      </c>
      <c r="K205" s="218" t="s">
        <v>142</v>
      </c>
      <c r="L205" s="71"/>
      <c r="M205" s="223" t="s">
        <v>21</v>
      </c>
      <c r="N205" s="224" t="s">
        <v>44</v>
      </c>
      <c r="O205" s="46"/>
      <c r="P205" s="225">
        <f>O205*H205</f>
        <v>0</v>
      </c>
      <c r="Q205" s="225">
        <v>0.00042000000000000002</v>
      </c>
      <c r="R205" s="225">
        <f>Q205*H205</f>
        <v>0.0084000000000000012</v>
      </c>
      <c r="S205" s="225">
        <v>0</v>
      </c>
      <c r="T205" s="226">
        <f>S205*H205</f>
        <v>0</v>
      </c>
      <c r="AR205" s="23" t="s">
        <v>211</v>
      </c>
      <c r="AT205" s="23" t="s">
        <v>138</v>
      </c>
      <c r="AU205" s="23" t="s">
        <v>144</v>
      </c>
      <c r="AY205" s="23" t="s">
        <v>135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3" t="s">
        <v>144</v>
      </c>
      <c r="BK205" s="227">
        <f>ROUND(I205*H205,2)</f>
        <v>0</v>
      </c>
      <c r="BL205" s="23" t="s">
        <v>211</v>
      </c>
      <c r="BM205" s="23" t="s">
        <v>378</v>
      </c>
    </row>
    <row r="206" s="1" customFormat="1" ht="16.5" customHeight="1">
      <c r="B206" s="45"/>
      <c r="C206" s="261" t="s">
        <v>379</v>
      </c>
      <c r="D206" s="261" t="s">
        <v>212</v>
      </c>
      <c r="E206" s="262" t="s">
        <v>380</v>
      </c>
      <c r="F206" s="263" t="s">
        <v>381</v>
      </c>
      <c r="G206" s="264" t="s">
        <v>311</v>
      </c>
      <c r="H206" s="265">
        <v>7</v>
      </c>
      <c r="I206" s="266"/>
      <c r="J206" s="267">
        <f>ROUND(I206*H206,2)</f>
        <v>0</v>
      </c>
      <c r="K206" s="263" t="s">
        <v>142</v>
      </c>
      <c r="L206" s="268"/>
      <c r="M206" s="269" t="s">
        <v>21</v>
      </c>
      <c r="N206" s="270" t="s">
        <v>44</v>
      </c>
      <c r="O206" s="46"/>
      <c r="P206" s="225">
        <f>O206*H206</f>
        <v>0</v>
      </c>
      <c r="Q206" s="225">
        <v>0.00011</v>
      </c>
      <c r="R206" s="225">
        <f>Q206*H206</f>
        <v>0.00077000000000000007</v>
      </c>
      <c r="S206" s="225">
        <v>0</v>
      </c>
      <c r="T206" s="226">
        <f>S206*H206</f>
        <v>0</v>
      </c>
      <c r="AR206" s="23" t="s">
        <v>296</v>
      </c>
      <c r="AT206" s="23" t="s">
        <v>212</v>
      </c>
      <c r="AU206" s="23" t="s">
        <v>144</v>
      </c>
      <c r="AY206" s="23" t="s">
        <v>135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3" t="s">
        <v>144</v>
      </c>
      <c r="BK206" s="227">
        <f>ROUND(I206*H206,2)</f>
        <v>0</v>
      </c>
      <c r="BL206" s="23" t="s">
        <v>211</v>
      </c>
      <c r="BM206" s="23" t="s">
        <v>382</v>
      </c>
    </row>
    <row r="207" s="1" customFormat="1" ht="16.5" customHeight="1">
      <c r="B207" s="45"/>
      <c r="C207" s="261" t="s">
        <v>187</v>
      </c>
      <c r="D207" s="261" t="s">
        <v>212</v>
      </c>
      <c r="E207" s="262" t="s">
        <v>383</v>
      </c>
      <c r="F207" s="263" t="s">
        <v>384</v>
      </c>
      <c r="G207" s="264" t="s">
        <v>311</v>
      </c>
      <c r="H207" s="265">
        <v>7</v>
      </c>
      <c r="I207" s="266"/>
      <c r="J207" s="267">
        <f>ROUND(I207*H207,2)</f>
        <v>0</v>
      </c>
      <c r="K207" s="263" t="s">
        <v>142</v>
      </c>
      <c r="L207" s="268"/>
      <c r="M207" s="269" t="s">
        <v>21</v>
      </c>
      <c r="N207" s="270" t="s">
        <v>44</v>
      </c>
      <c r="O207" s="46"/>
      <c r="P207" s="225">
        <f>O207*H207</f>
        <v>0</v>
      </c>
      <c r="Q207" s="225">
        <v>0.00017000000000000001</v>
      </c>
      <c r="R207" s="225">
        <f>Q207*H207</f>
        <v>0.0011900000000000001</v>
      </c>
      <c r="S207" s="225">
        <v>0</v>
      </c>
      <c r="T207" s="226">
        <f>S207*H207</f>
        <v>0</v>
      </c>
      <c r="AR207" s="23" t="s">
        <v>296</v>
      </c>
      <c r="AT207" s="23" t="s">
        <v>212</v>
      </c>
      <c r="AU207" s="23" t="s">
        <v>144</v>
      </c>
      <c r="AY207" s="23" t="s">
        <v>135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3" t="s">
        <v>144</v>
      </c>
      <c r="BK207" s="227">
        <f>ROUND(I207*H207,2)</f>
        <v>0</v>
      </c>
      <c r="BL207" s="23" t="s">
        <v>211</v>
      </c>
      <c r="BM207" s="23" t="s">
        <v>385</v>
      </c>
    </row>
    <row r="208" s="1" customFormat="1" ht="16.5" customHeight="1">
      <c r="B208" s="45"/>
      <c r="C208" s="261" t="s">
        <v>386</v>
      </c>
      <c r="D208" s="261" t="s">
        <v>212</v>
      </c>
      <c r="E208" s="262" t="s">
        <v>387</v>
      </c>
      <c r="F208" s="263" t="s">
        <v>388</v>
      </c>
      <c r="G208" s="264" t="s">
        <v>311</v>
      </c>
      <c r="H208" s="265">
        <v>6</v>
      </c>
      <c r="I208" s="266"/>
      <c r="J208" s="267">
        <f>ROUND(I208*H208,2)</f>
        <v>0</v>
      </c>
      <c r="K208" s="263" t="s">
        <v>142</v>
      </c>
      <c r="L208" s="268"/>
      <c r="M208" s="269" t="s">
        <v>21</v>
      </c>
      <c r="N208" s="270" t="s">
        <v>44</v>
      </c>
      <c r="O208" s="46"/>
      <c r="P208" s="225">
        <f>O208*H208</f>
        <v>0</v>
      </c>
      <c r="Q208" s="225">
        <v>0.00027</v>
      </c>
      <c r="R208" s="225">
        <f>Q208*H208</f>
        <v>0.0016199999999999999</v>
      </c>
      <c r="S208" s="225">
        <v>0</v>
      </c>
      <c r="T208" s="226">
        <f>S208*H208</f>
        <v>0</v>
      </c>
      <c r="AR208" s="23" t="s">
        <v>296</v>
      </c>
      <c r="AT208" s="23" t="s">
        <v>212</v>
      </c>
      <c r="AU208" s="23" t="s">
        <v>144</v>
      </c>
      <c r="AY208" s="23" t="s">
        <v>135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3" t="s">
        <v>144</v>
      </c>
      <c r="BK208" s="227">
        <f>ROUND(I208*H208,2)</f>
        <v>0</v>
      </c>
      <c r="BL208" s="23" t="s">
        <v>211</v>
      </c>
      <c r="BM208" s="23" t="s">
        <v>389</v>
      </c>
    </row>
    <row r="209" s="1" customFormat="1" ht="25.5" customHeight="1">
      <c r="B209" s="45"/>
      <c r="C209" s="216" t="s">
        <v>390</v>
      </c>
      <c r="D209" s="216" t="s">
        <v>138</v>
      </c>
      <c r="E209" s="217" t="s">
        <v>391</v>
      </c>
      <c r="F209" s="218" t="s">
        <v>392</v>
      </c>
      <c r="G209" s="219" t="s">
        <v>393</v>
      </c>
      <c r="H209" s="220">
        <v>1</v>
      </c>
      <c r="I209" s="221"/>
      <c r="J209" s="222">
        <f>ROUND(I209*H209,2)</f>
        <v>0</v>
      </c>
      <c r="K209" s="218" t="s">
        <v>142</v>
      </c>
      <c r="L209" s="71"/>
      <c r="M209" s="223" t="s">
        <v>21</v>
      </c>
      <c r="N209" s="224" t="s">
        <v>44</v>
      </c>
      <c r="O209" s="4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23" t="s">
        <v>211</v>
      </c>
      <c r="AT209" s="23" t="s">
        <v>138</v>
      </c>
      <c r="AU209" s="23" t="s">
        <v>144</v>
      </c>
      <c r="AY209" s="23" t="s">
        <v>135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3" t="s">
        <v>144</v>
      </c>
      <c r="BK209" s="227">
        <f>ROUND(I209*H209,2)</f>
        <v>0</v>
      </c>
      <c r="BL209" s="23" t="s">
        <v>211</v>
      </c>
      <c r="BM209" s="23" t="s">
        <v>394</v>
      </c>
    </row>
    <row r="210" s="1" customFormat="1" ht="25.5" customHeight="1">
      <c r="B210" s="45"/>
      <c r="C210" s="216" t="s">
        <v>395</v>
      </c>
      <c r="D210" s="216" t="s">
        <v>138</v>
      </c>
      <c r="E210" s="217" t="s">
        <v>396</v>
      </c>
      <c r="F210" s="218" t="s">
        <v>397</v>
      </c>
      <c r="G210" s="219" t="s">
        <v>393</v>
      </c>
      <c r="H210" s="220">
        <v>1</v>
      </c>
      <c r="I210" s="221"/>
      <c r="J210" s="222">
        <f>ROUND(I210*H210,2)</f>
        <v>0</v>
      </c>
      <c r="K210" s="218" t="s">
        <v>142</v>
      </c>
      <c r="L210" s="71"/>
      <c r="M210" s="223" t="s">
        <v>21</v>
      </c>
      <c r="N210" s="224" t="s">
        <v>44</v>
      </c>
      <c r="O210" s="4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23" t="s">
        <v>211</v>
      </c>
      <c r="AT210" s="23" t="s">
        <v>138</v>
      </c>
      <c r="AU210" s="23" t="s">
        <v>144</v>
      </c>
      <c r="AY210" s="23" t="s">
        <v>135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3" t="s">
        <v>144</v>
      </c>
      <c r="BK210" s="227">
        <f>ROUND(I210*H210,2)</f>
        <v>0</v>
      </c>
      <c r="BL210" s="23" t="s">
        <v>211</v>
      </c>
      <c r="BM210" s="23" t="s">
        <v>398</v>
      </c>
    </row>
    <row r="211" s="1" customFormat="1" ht="25.5" customHeight="1">
      <c r="B211" s="45"/>
      <c r="C211" s="216" t="s">
        <v>399</v>
      </c>
      <c r="D211" s="216" t="s">
        <v>138</v>
      </c>
      <c r="E211" s="217" t="s">
        <v>400</v>
      </c>
      <c r="F211" s="218" t="s">
        <v>401</v>
      </c>
      <c r="G211" s="219" t="s">
        <v>311</v>
      </c>
      <c r="H211" s="220">
        <v>20</v>
      </c>
      <c r="I211" s="221"/>
      <c r="J211" s="222">
        <f>ROUND(I211*H211,2)</f>
        <v>0</v>
      </c>
      <c r="K211" s="218" t="s">
        <v>142</v>
      </c>
      <c r="L211" s="71"/>
      <c r="M211" s="223" t="s">
        <v>21</v>
      </c>
      <c r="N211" s="224" t="s">
        <v>44</v>
      </c>
      <c r="O211" s="46"/>
      <c r="P211" s="225">
        <f>O211*H211</f>
        <v>0</v>
      </c>
      <c r="Q211" s="225">
        <v>0.00040000000000000002</v>
      </c>
      <c r="R211" s="225">
        <f>Q211*H211</f>
        <v>0.0080000000000000002</v>
      </c>
      <c r="S211" s="225">
        <v>0</v>
      </c>
      <c r="T211" s="226">
        <f>S211*H211</f>
        <v>0</v>
      </c>
      <c r="AR211" s="23" t="s">
        <v>211</v>
      </c>
      <c r="AT211" s="23" t="s">
        <v>138</v>
      </c>
      <c r="AU211" s="23" t="s">
        <v>144</v>
      </c>
      <c r="AY211" s="23" t="s">
        <v>135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3" t="s">
        <v>144</v>
      </c>
      <c r="BK211" s="227">
        <f>ROUND(I211*H211,2)</f>
        <v>0</v>
      </c>
      <c r="BL211" s="23" t="s">
        <v>211</v>
      </c>
      <c r="BM211" s="23" t="s">
        <v>402</v>
      </c>
    </row>
    <row r="212" s="1" customFormat="1" ht="25.5" customHeight="1">
      <c r="B212" s="45"/>
      <c r="C212" s="216" t="s">
        <v>403</v>
      </c>
      <c r="D212" s="216" t="s">
        <v>138</v>
      </c>
      <c r="E212" s="217" t="s">
        <v>404</v>
      </c>
      <c r="F212" s="218" t="s">
        <v>405</v>
      </c>
      <c r="G212" s="219" t="s">
        <v>311</v>
      </c>
      <c r="H212" s="220">
        <v>20</v>
      </c>
      <c r="I212" s="221"/>
      <c r="J212" s="222">
        <f>ROUND(I212*H212,2)</f>
        <v>0</v>
      </c>
      <c r="K212" s="218" t="s">
        <v>142</v>
      </c>
      <c r="L212" s="71"/>
      <c r="M212" s="223" t="s">
        <v>21</v>
      </c>
      <c r="N212" s="224" t="s">
        <v>44</v>
      </c>
      <c r="O212" s="46"/>
      <c r="P212" s="225">
        <f>O212*H212</f>
        <v>0</v>
      </c>
      <c r="Q212" s="225">
        <v>1.0000000000000001E-05</v>
      </c>
      <c r="R212" s="225">
        <f>Q212*H212</f>
        <v>0.00020000000000000001</v>
      </c>
      <c r="S212" s="225">
        <v>0</v>
      </c>
      <c r="T212" s="226">
        <f>S212*H212</f>
        <v>0</v>
      </c>
      <c r="AR212" s="23" t="s">
        <v>211</v>
      </c>
      <c r="AT212" s="23" t="s">
        <v>138</v>
      </c>
      <c r="AU212" s="23" t="s">
        <v>144</v>
      </c>
      <c r="AY212" s="23" t="s">
        <v>135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3" t="s">
        <v>144</v>
      </c>
      <c r="BK212" s="227">
        <f>ROUND(I212*H212,2)</f>
        <v>0</v>
      </c>
      <c r="BL212" s="23" t="s">
        <v>211</v>
      </c>
      <c r="BM212" s="23" t="s">
        <v>406</v>
      </c>
    </row>
    <row r="213" s="1" customFormat="1" ht="38.25" customHeight="1">
      <c r="B213" s="45"/>
      <c r="C213" s="216" t="s">
        <v>407</v>
      </c>
      <c r="D213" s="216" t="s">
        <v>138</v>
      </c>
      <c r="E213" s="217" t="s">
        <v>408</v>
      </c>
      <c r="F213" s="218" t="s">
        <v>409</v>
      </c>
      <c r="G213" s="219" t="s">
        <v>248</v>
      </c>
      <c r="H213" s="220">
        <v>0.02</v>
      </c>
      <c r="I213" s="221"/>
      <c r="J213" s="222">
        <f>ROUND(I213*H213,2)</f>
        <v>0</v>
      </c>
      <c r="K213" s="218" t="s">
        <v>142</v>
      </c>
      <c r="L213" s="71"/>
      <c r="M213" s="223" t="s">
        <v>21</v>
      </c>
      <c r="N213" s="224" t="s">
        <v>44</v>
      </c>
      <c r="O213" s="4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AR213" s="23" t="s">
        <v>211</v>
      </c>
      <c r="AT213" s="23" t="s">
        <v>138</v>
      </c>
      <c r="AU213" s="23" t="s">
        <v>144</v>
      </c>
      <c r="AY213" s="23" t="s">
        <v>135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3" t="s">
        <v>144</v>
      </c>
      <c r="BK213" s="227">
        <f>ROUND(I213*H213,2)</f>
        <v>0</v>
      </c>
      <c r="BL213" s="23" t="s">
        <v>211</v>
      </c>
      <c r="BM213" s="23" t="s">
        <v>410</v>
      </c>
    </row>
    <row r="214" s="1" customFormat="1" ht="38.25" customHeight="1">
      <c r="B214" s="45"/>
      <c r="C214" s="216" t="s">
        <v>411</v>
      </c>
      <c r="D214" s="216" t="s">
        <v>138</v>
      </c>
      <c r="E214" s="217" t="s">
        <v>412</v>
      </c>
      <c r="F214" s="218" t="s">
        <v>413</v>
      </c>
      <c r="G214" s="219" t="s">
        <v>248</v>
      </c>
      <c r="H214" s="220">
        <v>0.02</v>
      </c>
      <c r="I214" s="221"/>
      <c r="J214" s="222">
        <f>ROUND(I214*H214,2)</f>
        <v>0</v>
      </c>
      <c r="K214" s="218" t="s">
        <v>142</v>
      </c>
      <c r="L214" s="71"/>
      <c r="M214" s="223" t="s">
        <v>21</v>
      </c>
      <c r="N214" s="224" t="s">
        <v>44</v>
      </c>
      <c r="O214" s="4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23" t="s">
        <v>211</v>
      </c>
      <c r="AT214" s="23" t="s">
        <v>138</v>
      </c>
      <c r="AU214" s="23" t="s">
        <v>144</v>
      </c>
      <c r="AY214" s="23" t="s">
        <v>135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3" t="s">
        <v>144</v>
      </c>
      <c r="BK214" s="227">
        <f>ROUND(I214*H214,2)</f>
        <v>0</v>
      </c>
      <c r="BL214" s="23" t="s">
        <v>211</v>
      </c>
      <c r="BM214" s="23" t="s">
        <v>414</v>
      </c>
    </row>
    <row r="215" s="10" customFormat="1" ht="29.88" customHeight="1">
      <c r="B215" s="200"/>
      <c r="C215" s="201"/>
      <c r="D215" s="202" t="s">
        <v>71</v>
      </c>
      <c r="E215" s="214" t="s">
        <v>415</v>
      </c>
      <c r="F215" s="214" t="s">
        <v>416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SUM(P216:P236)</f>
        <v>0</v>
      </c>
      <c r="Q215" s="208"/>
      <c r="R215" s="209">
        <f>SUM(R216:R236)</f>
        <v>0.064780000000000004</v>
      </c>
      <c r="S215" s="208"/>
      <c r="T215" s="210">
        <f>SUM(T216:T236)</f>
        <v>0.07775</v>
      </c>
      <c r="AR215" s="211" t="s">
        <v>144</v>
      </c>
      <c r="AT215" s="212" t="s">
        <v>71</v>
      </c>
      <c r="AU215" s="212" t="s">
        <v>80</v>
      </c>
      <c r="AY215" s="211" t="s">
        <v>135</v>
      </c>
      <c r="BK215" s="213">
        <f>SUM(BK216:BK236)</f>
        <v>0</v>
      </c>
    </row>
    <row r="216" s="1" customFormat="1" ht="16.5" customHeight="1">
      <c r="B216" s="45"/>
      <c r="C216" s="216" t="s">
        <v>417</v>
      </c>
      <c r="D216" s="216" t="s">
        <v>138</v>
      </c>
      <c r="E216" s="217" t="s">
        <v>418</v>
      </c>
      <c r="F216" s="218" t="s">
        <v>419</v>
      </c>
      <c r="G216" s="219" t="s">
        <v>393</v>
      </c>
      <c r="H216" s="220">
        <v>1</v>
      </c>
      <c r="I216" s="221"/>
      <c r="J216" s="222">
        <f>ROUND(I216*H216,2)</f>
        <v>0</v>
      </c>
      <c r="K216" s="218" t="s">
        <v>142</v>
      </c>
      <c r="L216" s="71"/>
      <c r="M216" s="223" t="s">
        <v>21</v>
      </c>
      <c r="N216" s="224" t="s">
        <v>44</v>
      </c>
      <c r="O216" s="46"/>
      <c r="P216" s="225">
        <f>O216*H216</f>
        <v>0</v>
      </c>
      <c r="Q216" s="225">
        <v>0</v>
      </c>
      <c r="R216" s="225">
        <f>Q216*H216</f>
        <v>0</v>
      </c>
      <c r="S216" s="225">
        <v>0.01933</v>
      </c>
      <c r="T216" s="226">
        <f>S216*H216</f>
        <v>0.01933</v>
      </c>
      <c r="AR216" s="23" t="s">
        <v>211</v>
      </c>
      <c r="AT216" s="23" t="s">
        <v>138</v>
      </c>
      <c r="AU216" s="23" t="s">
        <v>144</v>
      </c>
      <c r="AY216" s="23" t="s">
        <v>135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3" t="s">
        <v>144</v>
      </c>
      <c r="BK216" s="227">
        <f>ROUND(I216*H216,2)</f>
        <v>0</v>
      </c>
      <c r="BL216" s="23" t="s">
        <v>211</v>
      </c>
      <c r="BM216" s="23" t="s">
        <v>420</v>
      </c>
    </row>
    <row r="217" s="1" customFormat="1" ht="25.5" customHeight="1">
      <c r="B217" s="45"/>
      <c r="C217" s="216" t="s">
        <v>421</v>
      </c>
      <c r="D217" s="216" t="s">
        <v>138</v>
      </c>
      <c r="E217" s="217" t="s">
        <v>422</v>
      </c>
      <c r="F217" s="218" t="s">
        <v>423</v>
      </c>
      <c r="G217" s="219" t="s">
        <v>393</v>
      </c>
      <c r="H217" s="220">
        <v>1</v>
      </c>
      <c r="I217" s="221"/>
      <c r="J217" s="222">
        <f>ROUND(I217*H217,2)</f>
        <v>0</v>
      </c>
      <c r="K217" s="218" t="s">
        <v>142</v>
      </c>
      <c r="L217" s="71"/>
      <c r="M217" s="223" t="s">
        <v>21</v>
      </c>
      <c r="N217" s="224" t="s">
        <v>44</v>
      </c>
      <c r="O217" s="46"/>
      <c r="P217" s="225">
        <f>O217*H217</f>
        <v>0</v>
      </c>
      <c r="Q217" s="225">
        <v>0.013820000000000001</v>
      </c>
      <c r="R217" s="225">
        <f>Q217*H217</f>
        <v>0.013820000000000001</v>
      </c>
      <c r="S217" s="225">
        <v>0</v>
      </c>
      <c r="T217" s="226">
        <f>S217*H217</f>
        <v>0</v>
      </c>
      <c r="AR217" s="23" t="s">
        <v>211</v>
      </c>
      <c r="AT217" s="23" t="s">
        <v>138</v>
      </c>
      <c r="AU217" s="23" t="s">
        <v>144</v>
      </c>
      <c r="AY217" s="23" t="s">
        <v>135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3" t="s">
        <v>144</v>
      </c>
      <c r="BK217" s="227">
        <f>ROUND(I217*H217,2)</f>
        <v>0</v>
      </c>
      <c r="BL217" s="23" t="s">
        <v>211</v>
      </c>
      <c r="BM217" s="23" t="s">
        <v>424</v>
      </c>
    </row>
    <row r="218" s="1" customFormat="1" ht="16.5" customHeight="1">
      <c r="B218" s="45"/>
      <c r="C218" s="216" t="s">
        <v>425</v>
      </c>
      <c r="D218" s="216" t="s">
        <v>138</v>
      </c>
      <c r="E218" s="217" t="s">
        <v>426</v>
      </c>
      <c r="F218" s="218" t="s">
        <v>427</v>
      </c>
      <c r="G218" s="219" t="s">
        <v>393</v>
      </c>
      <c r="H218" s="220">
        <v>1</v>
      </c>
      <c r="I218" s="221"/>
      <c r="J218" s="222">
        <f>ROUND(I218*H218,2)</f>
        <v>0</v>
      </c>
      <c r="K218" s="218" t="s">
        <v>142</v>
      </c>
      <c r="L218" s="71"/>
      <c r="M218" s="223" t="s">
        <v>21</v>
      </c>
      <c r="N218" s="224" t="s">
        <v>44</v>
      </c>
      <c r="O218" s="46"/>
      <c r="P218" s="225">
        <f>O218*H218</f>
        <v>0</v>
      </c>
      <c r="Q218" s="225">
        <v>0</v>
      </c>
      <c r="R218" s="225">
        <f>Q218*H218</f>
        <v>0</v>
      </c>
      <c r="S218" s="225">
        <v>0.019460000000000002</v>
      </c>
      <c r="T218" s="226">
        <f>S218*H218</f>
        <v>0.019460000000000002</v>
      </c>
      <c r="AR218" s="23" t="s">
        <v>211</v>
      </c>
      <c r="AT218" s="23" t="s">
        <v>138</v>
      </c>
      <c r="AU218" s="23" t="s">
        <v>144</v>
      </c>
      <c r="AY218" s="23" t="s">
        <v>135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3" t="s">
        <v>144</v>
      </c>
      <c r="BK218" s="227">
        <f>ROUND(I218*H218,2)</f>
        <v>0</v>
      </c>
      <c r="BL218" s="23" t="s">
        <v>211</v>
      </c>
      <c r="BM218" s="23" t="s">
        <v>428</v>
      </c>
    </row>
    <row r="219" s="1" customFormat="1" ht="25.5" customHeight="1">
      <c r="B219" s="45"/>
      <c r="C219" s="216" t="s">
        <v>429</v>
      </c>
      <c r="D219" s="216" t="s">
        <v>138</v>
      </c>
      <c r="E219" s="217" t="s">
        <v>430</v>
      </c>
      <c r="F219" s="218" t="s">
        <v>431</v>
      </c>
      <c r="G219" s="219" t="s">
        <v>393</v>
      </c>
      <c r="H219" s="220">
        <v>1</v>
      </c>
      <c r="I219" s="221"/>
      <c r="J219" s="222">
        <f>ROUND(I219*H219,2)</f>
        <v>0</v>
      </c>
      <c r="K219" s="218" t="s">
        <v>142</v>
      </c>
      <c r="L219" s="71"/>
      <c r="M219" s="223" t="s">
        <v>21</v>
      </c>
      <c r="N219" s="224" t="s">
        <v>44</v>
      </c>
      <c r="O219" s="46"/>
      <c r="P219" s="225">
        <f>O219*H219</f>
        <v>0</v>
      </c>
      <c r="Q219" s="225">
        <v>0.01375</v>
      </c>
      <c r="R219" s="225">
        <f>Q219*H219</f>
        <v>0.01375</v>
      </c>
      <c r="S219" s="225">
        <v>0</v>
      </c>
      <c r="T219" s="226">
        <f>S219*H219</f>
        <v>0</v>
      </c>
      <c r="AR219" s="23" t="s">
        <v>211</v>
      </c>
      <c r="AT219" s="23" t="s">
        <v>138</v>
      </c>
      <c r="AU219" s="23" t="s">
        <v>144</v>
      </c>
      <c r="AY219" s="23" t="s">
        <v>135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3" t="s">
        <v>144</v>
      </c>
      <c r="BK219" s="227">
        <f>ROUND(I219*H219,2)</f>
        <v>0</v>
      </c>
      <c r="BL219" s="23" t="s">
        <v>211</v>
      </c>
      <c r="BM219" s="23" t="s">
        <v>432</v>
      </c>
    </row>
    <row r="220" s="1" customFormat="1" ht="16.5" customHeight="1">
      <c r="B220" s="45"/>
      <c r="C220" s="216" t="s">
        <v>433</v>
      </c>
      <c r="D220" s="216" t="s">
        <v>138</v>
      </c>
      <c r="E220" s="217" t="s">
        <v>434</v>
      </c>
      <c r="F220" s="218" t="s">
        <v>435</v>
      </c>
      <c r="G220" s="219" t="s">
        <v>393</v>
      </c>
      <c r="H220" s="220">
        <v>1</v>
      </c>
      <c r="I220" s="221"/>
      <c r="J220" s="222">
        <f>ROUND(I220*H220,2)</f>
        <v>0</v>
      </c>
      <c r="K220" s="218" t="s">
        <v>142</v>
      </c>
      <c r="L220" s="71"/>
      <c r="M220" s="223" t="s">
        <v>21</v>
      </c>
      <c r="N220" s="224" t="s">
        <v>44</v>
      </c>
      <c r="O220" s="46"/>
      <c r="P220" s="225">
        <f>O220*H220</f>
        <v>0</v>
      </c>
      <c r="Q220" s="225">
        <v>0</v>
      </c>
      <c r="R220" s="225">
        <f>Q220*H220</f>
        <v>0</v>
      </c>
      <c r="S220" s="225">
        <v>0.032899999999999999</v>
      </c>
      <c r="T220" s="226">
        <f>S220*H220</f>
        <v>0.032899999999999999</v>
      </c>
      <c r="AR220" s="23" t="s">
        <v>211</v>
      </c>
      <c r="AT220" s="23" t="s">
        <v>138</v>
      </c>
      <c r="AU220" s="23" t="s">
        <v>144</v>
      </c>
      <c r="AY220" s="23" t="s">
        <v>135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3" t="s">
        <v>144</v>
      </c>
      <c r="BK220" s="227">
        <f>ROUND(I220*H220,2)</f>
        <v>0</v>
      </c>
      <c r="BL220" s="23" t="s">
        <v>211</v>
      </c>
      <c r="BM220" s="23" t="s">
        <v>436</v>
      </c>
    </row>
    <row r="221" s="1" customFormat="1" ht="25.5" customHeight="1">
      <c r="B221" s="45"/>
      <c r="C221" s="216" t="s">
        <v>437</v>
      </c>
      <c r="D221" s="216" t="s">
        <v>138</v>
      </c>
      <c r="E221" s="217" t="s">
        <v>438</v>
      </c>
      <c r="F221" s="218" t="s">
        <v>439</v>
      </c>
      <c r="G221" s="219" t="s">
        <v>393</v>
      </c>
      <c r="H221" s="220">
        <v>1</v>
      </c>
      <c r="I221" s="221"/>
      <c r="J221" s="222">
        <f>ROUND(I221*H221,2)</f>
        <v>0</v>
      </c>
      <c r="K221" s="218" t="s">
        <v>142</v>
      </c>
      <c r="L221" s="71"/>
      <c r="M221" s="223" t="s">
        <v>21</v>
      </c>
      <c r="N221" s="224" t="s">
        <v>44</v>
      </c>
      <c r="O221" s="46"/>
      <c r="P221" s="225">
        <f>O221*H221</f>
        <v>0</v>
      </c>
      <c r="Q221" s="225">
        <v>0.01534</v>
      </c>
      <c r="R221" s="225">
        <f>Q221*H221</f>
        <v>0.01534</v>
      </c>
      <c r="S221" s="225">
        <v>0</v>
      </c>
      <c r="T221" s="226">
        <f>S221*H221</f>
        <v>0</v>
      </c>
      <c r="AR221" s="23" t="s">
        <v>211</v>
      </c>
      <c r="AT221" s="23" t="s">
        <v>138</v>
      </c>
      <c r="AU221" s="23" t="s">
        <v>144</v>
      </c>
      <c r="AY221" s="23" t="s">
        <v>135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3" t="s">
        <v>144</v>
      </c>
      <c r="BK221" s="227">
        <f>ROUND(I221*H221,2)</f>
        <v>0</v>
      </c>
      <c r="BL221" s="23" t="s">
        <v>211</v>
      </c>
      <c r="BM221" s="23" t="s">
        <v>440</v>
      </c>
    </row>
    <row r="222" s="1" customFormat="1" ht="16.5" customHeight="1">
      <c r="B222" s="45"/>
      <c r="C222" s="261" t="s">
        <v>441</v>
      </c>
      <c r="D222" s="261" t="s">
        <v>212</v>
      </c>
      <c r="E222" s="262" t="s">
        <v>442</v>
      </c>
      <c r="F222" s="263" t="s">
        <v>443</v>
      </c>
      <c r="G222" s="264" t="s">
        <v>209</v>
      </c>
      <c r="H222" s="265">
        <v>1</v>
      </c>
      <c r="I222" s="266"/>
      <c r="J222" s="267">
        <f>ROUND(I222*H222,2)</f>
        <v>0</v>
      </c>
      <c r="K222" s="263" t="s">
        <v>142</v>
      </c>
      <c r="L222" s="268"/>
      <c r="M222" s="269" t="s">
        <v>21</v>
      </c>
      <c r="N222" s="270" t="s">
        <v>44</v>
      </c>
      <c r="O222" s="46"/>
      <c r="P222" s="225">
        <f>O222*H222</f>
        <v>0</v>
      </c>
      <c r="Q222" s="225">
        <v>0.0025000000000000001</v>
      </c>
      <c r="R222" s="225">
        <f>Q222*H222</f>
        <v>0.0025000000000000001</v>
      </c>
      <c r="S222" s="225">
        <v>0</v>
      </c>
      <c r="T222" s="226">
        <f>S222*H222</f>
        <v>0</v>
      </c>
      <c r="AR222" s="23" t="s">
        <v>296</v>
      </c>
      <c r="AT222" s="23" t="s">
        <v>212</v>
      </c>
      <c r="AU222" s="23" t="s">
        <v>144</v>
      </c>
      <c r="AY222" s="23" t="s">
        <v>135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3" t="s">
        <v>144</v>
      </c>
      <c r="BK222" s="227">
        <f>ROUND(I222*H222,2)</f>
        <v>0</v>
      </c>
      <c r="BL222" s="23" t="s">
        <v>211</v>
      </c>
      <c r="BM222" s="23" t="s">
        <v>444</v>
      </c>
    </row>
    <row r="223" s="1" customFormat="1" ht="16.5" customHeight="1">
      <c r="B223" s="45"/>
      <c r="C223" s="261" t="s">
        <v>445</v>
      </c>
      <c r="D223" s="261" t="s">
        <v>212</v>
      </c>
      <c r="E223" s="262" t="s">
        <v>446</v>
      </c>
      <c r="F223" s="263" t="s">
        <v>447</v>
      </c>
      <c r="G223" s="264" t="s">
        <v>209</v>
      </c>
      <c r="H223" s="265">
        <v>1</v>
      </c>
      <c r="I223" s="266"/>
      <c r="J223" s="267">
        <f>ROUND(I223*H223,2)</f>
        <v>0</v>
      </c>
      <c r="K223" s="263" t="s">
        <v>142</v>
      </c>
      <c r="L223" s="268"/>
      <c r="M223" s="269" t="s">
        <v>21</v>
      </c>
      <c r="N223" s="270" t="s">
        <v>44</v>
      </c>
      <c r="O223" s="46"/>
      <c r="P223" s="225">
        <f>O223*H223</f>
        <v>0</v>
      </c>
      <c r="Q223" s="225">
        <v>0.0035000000000000001</v>
      </c>
      <c r="R223" s="225">
        <f>Q223*H223</f>
        <v>0.0035000000000000001</v>
      </c>
      <c r="S223" s="225">
        <v>0</v>
      </c>
      <c r="T223" s="226">
        <f>S223*H223</f>
        <v>0</v>
      </c>
      <c r="AR223" s="23" t="s">
        <v>296</v>
      </c>
      <c r="AT223" s="23" t="s">
        <v>212</v>
      </c>
      <c r="AU223" s="23" t="s">
        <v>144</v>
      </c>
      <c r="AY223" s="23" t="s">
        <v>135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3" t="s">
        <v>144</v>
      </c>
      <c r="BK223" s="227">
        <f>ROUND(I223*H223,2)</f>
        <v>0</v>
      </c>
      <c r="BL223" s="23" t="s">
        <v>211</v>
      </c>
      <c r="BM223" s="23" t="s">
        <v>448</v>
      </c>
    </row>
    <row r="224" s="1" customFormat="1" ht="16.5" customHeight="1">
      <c r="B224" s="45"/>
      <c r="C224" s="261" t="s">
        <v>449</v>
      </c>
      <c r="D224" s="261" t="s">
        <v>212</v>
      </c>
      <c r="E224" s="262" t="s">
        <v>450</v>
      </c>
      <c r="F224" s="263" t="s">
        <v>451</v>
      </c>
      <c r="G224" s="264" t="s">
        <v>209</v>
      </c>
      <c r="H224" s="265">
        <v>1</v>
      </c>
      <c r="I224" s="266"/>
      <c r="J224" s="267">
        <f>ROUND(I224*H224,2)</f>
        <v>0</v>
      </c>
      <c r="K224" s="263" t="s">
        <v>142</v>
      </c>
      <c r="L224" s="268"/>
      <c r="M224" s="269" t="s">
        <v>21</v>
      </c>
      <c r="N224" s="270" t="s">
        <v>44</v>
      </c>
      <c r="O224" s="46"/>
      <c r="P224" s="225">
        <f>O224*H224</f>
        <v>0</v>
      </c>
      <c r="Q224" s="225">
        <v>0.0012999999999999999</v>
      </c>
      <c r="R224" s="225">
        <f>Q224*H224</f>
        <v>0.0012999999999999999</v>
      </c>
      <c r="S224" s="225">
        <v>0</v>
      </c>
      <c r="T224" s="226">
        <f>S224*H224</f>
        <v>0</v>
      </c>
      <c r="AR224" s="23" t="s">
        <v>296</v>
      </c>
      <c r="AT224" s="23" t="s">
        <v>212</v>
      </c>
      <c r="AU224" s="23" t="s">
        <v>144</v>
      </c>
      <c r="AY224" s="23" t="s">
        <v>135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3" t="s">
        <v>144</v>
      </c>
      <c r="BK224" s="227">
        <f>ROUND(I224*H224,2)</f>
        <v>0</v>
      </c>
      <c r="BL224" s="23" t="s">
        <v>211</v>
      </c>
      <c r="BM224" s="23" t="s">
        <v>452</v>
      </c>
    </row>
    <row r="225" s="1" customFormat="1" ht="16.5" customHeight="1">
      <c r="B225" s="45"/>
      <c r="C225" s="216" t="s">
        <v>453</v>
      </c>
      <c r="D225" s="216" t="s">
        <v>138</v>
      </c>
      <c r="E225" s="217" t="s">
        <v>454</v>
      </c>
      <c r="F225" s="218" t="s">
        <v>455</v>
      </c>
      <c r="G225" s="219" t="s">
        <v>209</v>
      </c>
      <c r="H225" s="220">
        <v>6</v>
      </c>
      <c r="I225" s="221"/>
      <c r="J225" s="222">
        <f>ROUND(I225*H225,2)</f>
        <v>0</v>
      </c>
      <c r="K225" s="218" t="s">
        <v>142</v>
      </c>
      <c r="L225" s="71"/>
      <c r="M225" s="223" t="s">
        <v>21</v>
      </c>
      <c r="N225" s="224" t="s">
        <v>44</v>
      </c>
      <c r="O225" s="46"/>
      <c r="P225" s="225">
        <f>O225*H225</f>
        <v>0</v>
      </c>
      <c r="Q225" s="225">
        <v>0</v>
      </c>
      <c r="R225" s="225">
        <f>Q225*H225</f>
        <v>0</v>
      </c>
      <c r="S225" s="225">
        <v>0.00048999999999999998</v>
      </c>
      <c r="T225" s="226">
        <f>S225*H225</f>
        <v>0.0029399999999999999</v>
      </c>
      <c r="AR225" s="23" t="s">
        <v>211</v>
      </c>
      <c r="AT225" s="23" t="s">
        <v>138</v>
      </c>
      <c r="AU225" s="23" t="s">
        <v>144</v>
      </c>
      <c r="AY225" s="23" t="s">
        <v>135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3" t="s">
        <v>144</v>
      </c>
      <c r="BK225" s="227">
        <f>ROUND(I225*H225,2)</f>
        <v>0</v>
      </c>
      <c r="BL225" s="23" t="s">
        <v>211</v>
      </c>
      <c r="BM225" s="23" t="s">
        <v>456</v>
      </c>
    </row>
    <row r="226" s="1" customFormat="1" ht="16.5" customHeight="1">
      <c r="B226" s="45"/>
      <c r="C226" s="216" t="s">
        <v>457</v>
      </c>
      <c r="D226" s="216" t="s">
        <v>138</v>
      </c>
      <c r="E226" s="217" t="s">
        <v>458</v>
      </c>
      <c r="F226" s="218" t="s">
        <v>459</v>
      </c>
      <c r="G226" s="219" t="s">
        <v>393</v>
      </c>
      <c r="H226" s="220">
        <v>6</v>
      </c>
      <c r="I226" s="221"/>
      <c r="J226" s="222">
        <f>ROUND(I226*H226,2)</f>
        <v>0</v>
      </c>
      <c r="K226" s="218" t="s">
        <v>142</v>
      </c>
      <c r="L226" s="71"/>
      <c r="M226" s="223" t="s">
        <v>21</v>
      </c>
      <c r="N226" s="224" t="s">
        <v>44</v>
      </c>
      <c r="O226" s="46"/>
      <c r="P226" s="225">
        <f>O226*H226</f>
        <v>0</v>
      </c>
      <c r="Q226" s="225">
        <v>0.00189</v>
      </c>
      <c r="R226" s="225">
        <f>Q226*H226</f>
        <v>0.011339999999999999</v>
      </c>
      <c r="S226" s="225">
        <v>0</v>
      </c>
      <c r="T226" s="226">
        <f>S226*H226</f>
        <v>0</v>
      </c>
      <c r="AR226" s="23" t="s">
        <v>211</v>
      </c>
      <c r="AT226" s="23" t="s">
        <v>138</v>
      </c>
      <c r="AU226" s="23" t="s">
        <v>144</v>
      </c>
      <c r="AY226" s="23" t="s">
        <v>135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3" t="s">
        <v>144</v>
      </c>
      <c r="BK226" s="227">
        <f>ROUND(I226*H226,2)</f>
        <v>0</v>
      </c>
      <c r="BL226" s="23" t="s">
        <v>211</v>
      </c>
      <c r="BM226" s="23" t="s">
        <v>460</v>
      </c>
    </row>
    <row r="227" s="1" customFormat="1" ht="16.5" customHeight="1">
      <c r="B227" s="45"/>
      <c r="C227" s="216" t="s">
        <v>461</v>
      </c>
      <c r="D227" s="216" t="s">
        <v>138</v>
      </c>
      <c r="E227" s="217" t="s">
        <v>462</v>
      </c>
      <c r="F227" s="218" t="s">
        <v>463</v>
      </c>
      <c r="G227" s="219" t="s">
        <v>393</v>
      </c>
      <c r="H227" s="220">
        <v>2</v>
      </c>
      <c r="I227" s="221"/>
      <c r="J227" s="222">
        <f>ROUND(I227*H227,2)</f>
        <v>0</v>
      </c>
      <c r="K227" s="218" t="s">
        <v>142</v>
      </c>
      <c r="L227" s="71"/>
      <c r="M227" s="223" t="s">
        <v>21</v>
      </c>
      <c r="N227" s="224" t="s">
        <v>44</v>
      </c>
      <c r="O227" s="46"/>
      <c r="P227" s="225">
        <f>O227*H227</f>
        <v>0</v>
      </c>
      <c r="Q227" s="225">
        <v>0</v>
      </c>
      <c r="R227" s="225">
        <f>Q227*H227</f>
        <v>0</v>
      </c>
      <c r="S227" s="225">
        <v>0.00156</v>
      </c>
      <c r="T227" s="226">
        <f>S227*H227</f>
        <v>0.0031199999999999999</v>
      </c>
      <c r="AR227" s="23" t="s">
        <v>211</v>
      </c>
      <c r="AT227" s="23" t="s">
        <v>138</v>
      </c>
      <c r="AU227" s="23" t="s">
        <v>144</v>
      </c>
      <c r="AY227" s="23" t="s">
        <v>135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3" t="s">
        <v>144</v>
      </c>
      <c r="BK227" s="227">
        <f>ROUND(I227*H227,2)</f>
        <v>0</v>
      </c>
      <c r="BL227" s="23" t="s">
        <v>211</v>
      </c>
      <c r="BM227" s="23" t="s">
        <v>464</v>
      </c>
    </row>
    <row r="228" s="1" customFormat="1" ht="16.5" customHeight="1">
      <c r="B228" s="45"/>
      <c r="C228" s="216" t="s">
        <v>465</v>
      </c>
      <c r="D228" s="216" t="s">
        <v>138</v>
      </c>
      <c r="E228" s="217" t="s">
        <v>466</v>
      </c>
      <c r="F228" s="218" t="s">
        <v>467</v>
      </c>
      <c r="G228" s="219" t="s">
        <v>393</v>
      </c>
      <c r="H228" s="220">
        <v>1</v>
      </c>
      <c r="I228" s="221"/>
      <c r="J228" s="222">
        <f>ROUND(I228*H228,2)</f>
        <v>0</v>
      </c>
      <c r="K228" s="218" t="s">
        <v>142</v>
      </c>
      <c r="L228" s="71"/>
      <c r="M228" s="223" t="s">
        <v>21</v>
      </c>
      <c r="N228" s="224" t="s">
        <v>44</v>
      </c>
      <c r="O228" s="46"/>
      <c r="P228" s="225">
        <f>O228*H228</f>
        <v>0</v>
      </c>
      <c r="Q228" s="225">
        <v>0.0018</v>
      </c>
      <c r="R228" s="225">
        <f>Q228*H228</f>
        <v>0.0018</v>
      </c>
      <c r="S228" s="225">
        <v>0</v>
      </c>
      <c r="T228" s="226">
        <f>S228*H228</f>
        <v>0</v>
      </c>
      <c r="AR228" s="23" t="s">
        <v>211</v>
      </c>
      <c r="AT228" s="23" t="s">
        <v>138</v>
      </c>
      <c r="AU228" s="23" t="s">
        <v>144</v>
      </c>
      <c r="AY228" s="23" t="s">
        <v>135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3" t="s">
        <v>144</v>
      </c>
      <c r="BK228" s="227">
        <f>ROUND(I228*H228,2)</f>
        <v>0</v>
      </c>
      <c r="BL228" s="23" t="s">
        <v>211</v>
      </c>
      <c r="BM228" s="23" t="s">
        <v>468</v>
      </c>
    </row>
    <row r="229" s="1" customFormat="1" ht="25.5" customHeight="1">
      <c r="B229" s="45"/>
      <c r="C229" s="216" t="s">
        <v>469</v>
      </c>
      <c r="D229" s="216" t="s">
        <v>138</v>
      </c>
      <c r="E229" s="217" t="s">
        <v>470</v>
      </c>
      <c r="F229" s="218" t="s">
        <v>471</v>
      </c>
      <c r="G229" s="219" t="s">
        <v>209</v>
      </c>
      <c r="H229" s="220">
        <v>3</v>
      </c>
      <c r="I229" s="221"/>
      <c r="J229" s="222">
        <f>ROUND(I229*H229,2)</f>
        <v>0</v>
      </c>
      <c r="K229" s="218" t="s">
        <v>142</v>
      </c>
      <c r="L229" s="71"/>
      <c r="M229" s="223" t="s">
        <v>21</v>
      </c>
      <c r="N229" s="224" t="s">
        <v>44</v>
      </c>
      <c r="O229" s="46"/>
      <c r="P229" s="225">
        <f>O229*H229</f>
        <v>0</v>
      </c>
      <c r="Q229" s="225">
        <v>0.00013999999999999999</v>
      </c>
      <c r="R229" s="225">
        <f>Q229*H229</f>
        <v>0.00041999999999999996</v>
      </c>
      <c r="S229" s="225">
        <v>0</v>
      </c>
      <c r="T229" s="226">
        <f>S229*H229</f>
        <v>0</v>
      </c>
      <c r="AR229" s="23" t="s">
        <v>211</v>
      </c>
      <c r="AT229" s="23" t="s">
        <v>138</v>
      </c>
      <c r="AU229" s="23" t="s">
        <v>144</v>
      </c>
      <c r="AY229" s="23" t="s">
        <v>135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3" t="s">
        <v>144</v>
      </c>
      <c r="BK229" s="227">
        <f>ROUND(I229*H229,2)</f>
        <v>0</v>
      </c>
      <c r="BL229" s="23" t="s">
        <v>211</v>
      </c>
      <c r="BM229" s="23" t="s">
        <v>472</v>
      </c>
    </row>
    <row r="230" s="1" customFormat="1" ht="16.5" customHeight="1">
      <c r="B230" s="45"/>
      <c r="C230" s="261" t="s">
        <v>473</v>
      </c>
      <c r="D230" s="261" t="s">
        <v>212</v>
      </c>
      <c r="E230" s="262" t="s">
        <v>474</v>
      </c>
      <c r="F230" s="263" t="s">
        <v>475</v>
      </c>
      <c r="G230" s="264" t="s">
        <v>209</v>
      </c>
      <c r="H230" s="265">
        <v>1</v>
      </c>
      <c r="I230" s="266"/>
      <c r="J230" s="267">
        <f>ROUND(I230*H230,2)</f>
        <v>0</v>
      </c>
      <c r="K230" s="263" t="s">
        <v>142</v>
      </c>
      <c r="L230" s="268"/>
      <c r="M230" s="269" t="s">
        <v>21</v>
      </c>
      <c r="N230" s="270" t="s">
        <v>44</v>
      </c>
      <c r="O230" s="46"/>
      <c r="P230" s="225">
        <f>O230*H230</f>
        <v>0</v>
      </c>
      <c r="Q230" s="225">
        <v>0.00044000000000000002</v>
      </c>
      <c r="R230" s="225">
        <f>Q230*H230</f>
        <v>0.00044000000000000002</v>
      </c>
      <c r="S230" s="225">
        <v>0</v>
      </c>
      <c r="T230" s="226">
        <f>S230*H230</f>
        <v>0</v>
      </c>
      <c r="AR230" s="23" t="s">
        <v>296</v>
      </c>
      <c r="AT230" s="23" t="s">
        <v>212</v>
      </c>
      <c r="AU230" s="23" t="s">
        <v>144</v>
      </c>
      <c r="AY230" s="23" t="s">
        <v>135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3" t="s">
        <v>144</v>
      </c>
      <c r="BK230" s="227">
        <f>ROUND(I230*H230,2)</f>
        <v>0</v>
      </c>
      <c r="BL230" s="23" t="s">
        <v>211</v>
      </c>
      <c r="BM230" s="23" t="s">
        <v>476</v>
      </c>
    </row>
    <row r="231" s="1" customFormat="1" ht="16.5" customHeight="1">
      <c r="B231" s="45"/>
      <c r="C231" s="261" t="s">
        <v>477</v>
      </c>
      <c r="D231" s="261" t="s">
        <v>212</v>
      </c>
      <c r="E231" s="262" t="s">
        <v>478</v>
      </c>
      <c r="F231" s="263" t="s">
        <v>479</v>
      </c>
      <c r="G231" s="264" t="s">
        <v>209</v>
      </c>
      <c r="H231" s="265">
        <v>1</v>
      </c>
      <c r="I231" s="266"/>
      <c r="J231" s="267">
        <f>ROUND(I231*H231,2)</f>
        <v>0</v>
      </c>
      <c r="K231" s="263" t="s">
        <v>21</v>
      </c>
      <c r="L231" s="268"/>
      <c r="M231" s="269" t="s">
        <v>21</v>
      </c>
      <c r="N231" s="270" t="s">
        <v>44</v>
      </c>
      <c r="O231" s="4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23" t="s">
        <v>296</v>
      </c>
      <c r="AT231" s="23" t="s">
        <v>212</v>
      </c>
      <c r="AU231" s="23" t="s">
        <v>144</v>
      </c>
      <c r="AY231" s="23" t="s">
        <v>135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3" t="s">
        <v>144</v>
      </c>
      <c r="BK231" s="227">
        <f>ROUND(I231*H231,2)</f>
        <v>0</v>
      </c>
      <c r="BL231" s="23" t="s">
        <v>211</v>
      </c>
      <c r="BM231" s="23" t="s">
        <v>480</v>
      </c>
    </row>
    <row r="232" s="1" customFormat="1" ht="25.5" customHeight="1">
      <c r="B232" s="45"/>
      <c r="C232" s="216" t="s">
        <v>481</v>
      </c>
      <c r="D232" s="216" t="s">
        <v>138</v>
      </c>
      <c r="E232" s="217" t="s">
        <v>482</v>
      </c>
      <c r="F232" s="218" t="s">
        <v>483</v>
      </c>
      <c r="G232" s="219" t="s">
        <v>209</v>
      </c>
      <c r="H232" s="220">
        <v>1</v>
      </c>
      <c r="I232" s="221"/>
      <c r="J232" s="222">
        <f>ROUND(I232*H232,2)</f>
        <v>0</v>
      </c>
      <c r="K232" s="218" t="s">
        <v>142</v>
      </c>
      <c r="L232" s="71"/>
      <c r="M232" s="223" t="s">
        <v>21</v>
      </c>
      <c r="N232" s="224" t="s">
        <v>44</v>
      </c>
      <c r="O232" s="46"/>
      <c r="P232" s="225">
        <f>O232*H232</f>
        <v>0</v>
      </c>
      <c r="Q232" s="225">
        <v>0.00018000000000000001</v>
      </c>
      <c r="R232" s="225">
        <f>Q232*H232</f>
        <v>0.00018000000000000001</v>
      </c>
      <c r="S232" s="225">
        <v>0</v>
      </c>
      <c r="T232" s="226">
        <f>S232*H232</f>
        <v>0</v>
      </c>
      <c r="AR232" s="23" t="s">
        <v>211</v>
      </c>
      <c r="AT232" s="23" t="s">
        <v>138</v>
      </c>
      <c r="AU232" s="23" t="s">
        <v>144</v>
      </c>
      <c r="AY232" s="23" t="s">
        <v>135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3" t="s">
        <v>144</v>
      </c>
      <c r="BK232" s="227">
        <f>ROUND(I232*H232,2)</f>
        <v>0</v>
      </c>
      <c r="BL232" s="23" t="s">
        <v>211</v>
      </c>
      <c r="BM232" s="23" t="s">
        <v>484</v>
      </c>
    </row>
    <row r="233" s="1" customFormat="1" ht="16.5" customHeight="1">
      <c r="B233" s="45"/>
      <c r="C233" s="261" t="s">
        <v>485</v>
      </c>
      <c r="D233" s="261" t="s">
        <v>212</v>
      </c>
      <c r="E233" s="262" t="s">
        <v>486</v>
      </c>
      <c r="F233" s="263" t="s">
        <v>487</v>
      </c>
      <c r="G233" s="264" t="s">
        <v>209</v>
      </c>
      <c r="H233" s="265">
        <v>1</v>
      </c>
      <c r="I233" s="266"/>
      <c r="J233" s="267">
        <f>ROUND(I233*H233,2)</f>
        <v>0</v>
      </c>
      <c r="K233" s="263" t="s">
        <v>142</v>
      </c>
      <c r="L233" s="268"/>
      <c r="M233" s="269" t="s">
        <v>21</v>
      </c>
      <c r="N233" s="270" t="s">
        <v>44</v>
      </c>
      <c r="O233" s="46"/>
      <c r="P233" s="225">
        <f>O233*H233</f>
        <v>0</v>
      </c>
      <c r="Q233" s="225">
        <v>0.00038999999999999999</v>
      </c>
      <c r="R233" s="225">
        <f>Q233*H233</f>
        <v>0.00038999999999999999</v>
      </c>
      <c r="S233" s="225">
        <v>0</v>
      </c>
      <c r="T233" s="226">
        <f>S233*H233</f>
        <v>0</v>
      </c>
      <c r="AR233" s="23" t="s">
        <v>296</v>
      </c>
      <c r="AT233" s="23" t="s">
        <v>212</v>
      </c>
      <c r="AU233" s="23" t="s">
        <v>144</v>
      </c>
      <c r="AY233" s="23" t="s">
        <v>135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3" t="s">
        <v>144</v>
      </c>
      <c r="BK233" s="227">
        <f>ROUND(I233*H233,2)</f>
        <v>0</v>
      </c>
      <c r="BL233" s="23" t="s">
        <v>211</v>
      </c>
      <c r="BM233" s="23" t="s">
        <v>488</v>
      </c>
    </row>
    <row r="234" s="1" customFormat="1" ht="38.25" customHeight="1">
      <c r="B234" s="45"/>
      <c r="C234" s="216" t="s">
        <v>489</v>
      </c>
      <c r="D234" s="216" t="s">
        <v>138</v>
      </c>
      <c r="E234" s="217" t="s">
        <v>490</v>
      </c>
      <c r="F234" s="218" t="s">
        <v>491</v>
      </c>
      <c r="G234" s="219" t="s">
        <v>248</v>
      </c>
      <c r="H234" s="220">
        <v>0.065000000000000002</v>
      </c>
      <c r="I234" s="221"/>
      <c r="J234" s="222">
        <f>ROUND(I234*H234,2)</f>
        <v>0</v>
      </c>
      <c r="K234" s="218" t="s">
        <v>142</v>
      </c>
      <c r="L234" s="71"/>
      <c r="M234" s="223" t="s">
        <v>21</v>
      </c>
      <c r="N234" s="224" t="s">
        <v>44</v>
      </c>
      <c r="O234" s="4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AR234" s="23" t="s">
        <v>211</v>
      </c>
      <c r="AT234" s="23" t="s">
        <v>138</v>
      </c>
      <c r="AU234" s="23" t="s">
        <v>144</v>
      </c>
      <c r="AY234" s="23" t="s">
        <v>135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3" t="s">
        <v>144</v>
      </c>
      <c r="BK234" s="227">
        <f>ROUND(I234*H234,2)</f>
        <v>0</v>
      </c>
      <c r="BL234" s="23" t="s">
        <v>211</v>
      </c>
      <c r="BM234" s="23" t="s">
        <v>492</v>
      </c>
    </row>
    <row r="235" s="1" customFormat="1" ht="38.25" customHeight="1">
      <c r="B235" s="45"/>
      <c r="C235" s="216" t="s">
        <v>493</v>
      </c>
      <c r="D235" s="216" t="s">
        <v>138</v>
      </c>
      <c r="E235" s="217" t="s">
        <v>494</v>
      </c>
      <c r="F235" s="218" t="s">
        <v>495</v>
      </c>
      <c r="G235" s="219" t="s">
        <v>248</v>
      </c>
      <c r="H235" s="220">
        <v>0.065000000000000002</v>
      </c>
      <c r="I235" s="221"/>
      <c r="J235" s="222">
        <f>ROUND(I235*H235,2)</f>
        <v>0</v>
      </c>
      <c r="K235" s="218" t="s">
        <v>142</v>
      </c>
      <c r="L235" s="71"/>
      <c r="M235" s="223" t="s">
        <v>21</v>
      </c>
      <c r="N235" s="224" t="s">
        <v>44</v>
      </c>
      <c r="O235" s="4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AR235" s="23" t="s">
        <v>211</v>
      </c>
      <c r="AT235" s="23" t="s">
        <v>138</v>
      </c>
      <c r="AU235" s="23" t="s">
        <v>144</v>
      </c>
      <c r="AY235" s="23" t="s">
        <v>135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3" t="s">
        <v>144</v>
      </c>
      <c r="BK235" s="227">
        <f>ROUND(I235*H235,2)</f>
        <v>0</v>
      </c>
      <c r="BL235" s="23" t="s">
        <v>211</v>
      </c>
      <c r="BM235" s="23" t="s">
        <v>496</v>
      </c>
    </row>
    <row r="236" s="1" customFormat="1" ht="25.5" customHeight="1">
      <c r="B236" s="45"/>
      <c r="C236" s="216" t="s">
        <v>497</v>
      </c>
      <c r="D236" s="216" t="s">
        <v>138</v>
      </c>
      <c r="E236" s="217" t="s">
        <v>498</v>
      </c>
      <c r="F236" s="218" t="s">
        <v>499</v>
      </c>
      <c r="G236" s="219" t="s">
        <v>500</v>
      </c>
      <c r="H236" s="220">
        <v>1</v>
      </c>
      <c r="I236" s="221"/>
      <c r="J236" s="222">
        <f>ROUND(I236*H236,2)</f>
        <v>0</v>
      </c>
      <c r="K236" s="218" t="s">
        <v>21</v>
      </c>
      <c r="L236" s="71"/>
      <c r="M236" s="223" t="s">
        <v>21</v>
      </c>
      <c r="N236" s="224" t="s">
        <v>44</v>
      </c>
      <c r="O236" s="4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AR236" s="23" t="s">
        <v>211</v>
      </c>
      <c r="AT236" s="23" t="s">
        <v>138</v>
      </c>
      <c r="AU236" s="23" t="s">
        <v>144</v>
      </c>
      <c r="AY236" s="23" t="s">
        <v>135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3" t="s">
        <v>144</v>
      </c>
      <c r="BK236" s="227">
        <f>ROUND(I236*H236,2)</f>
        <v>0</v>
      </c>
      <c r="BL236" s="23" t="s">
        <v>211</v>
      </c>
      <c r="BM236" s="23" t="s">
        <v>501</v>
      </c>
    </row>
    <row r="237" s="10" customFormat="1" ht="29.88" customHeight="1">
      <c r="B237" s="200"/>
      <c r="C237" s="201"/>
      <c r="D237" s="202" t="s">
        <v>71</v>
      </c>
      <c r="E237" s="214" t="s">
        <v>502</v>
      </c>
      <c r="F237" s="214" t="s">
        <v>503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SUM(P238:P240)</f>
        <v>0</v>
      </c>
      <c r="Q237" s="208"/>
      <c r="R237" s="209">
        <f>SUM(R238:R240)</f>
        <v>0.012</v>
      </c>
      <c r="S237" s="208"/>
      <c r="T237" s="210">
        <f>SUM(T238:T240)</f>
        <v>0</v>
      </c>
      <c r="AR237" s="211" t="s">
        <v>144</v>
      </c>
      <c r="AT237" s="212" t="s">
        <v>71</v>
      </c>
      <c r="AU237" s="212" t="s">
        <v>80</v>
      </c>
      <c r="AY237" s="211" t="s">
        <v>135</v>
      </c>
      <c r="BK237" s="213">
        <f>SUM(BK238:BK240)</f>
        <v>0</v>
      </c>
    </row>
    <row r="238" s="1" customFormat="1" ht="25.5" customHeight="1">
      <c r="B238" s="45"/>
      <c r="C238" s="216" t="s">
        <v>504</v>
      </c>
      <c r="D238" s="216" t="s">
        <v>138</v>
      </c>
      <c r="E238" s="217" t="s">
        <v>505</v>
      </c>
      <c r="F238" s="218" t="s">
        <v>506</v>
      </c>
      <c r="G238" s="219" t="s">
        <v>393</v>
      </c>
      <c r="H238" s="220">
        <v>1</v>
      </c>
      <c r="I238" s="221"/>
      <c r="J238" s="222">
        <f>ROUND(I238*H238,2)</f>
        <v>0</v>
      </c>
      <c r="K238" s="218" t="s">
        <v>142</v>
      </c>
      <c r="L238" s="71"/>
      <c r="M238" s="223" t="s">
        <v>21</v>
      </c>
      <c r="N238" s="224" t="s">
        <v>44</v>
      </c>
      <c r="O238" s="46"/>
      <c r="P238" s="225">
        <f>O238*H238</f>
        <v>0</v>
      </c>
      <c r="Q238" s="225">
        <v>0.012</v>
      </c>
      <c r="R238" s="225">
        <f>Q238*H238</f>
        <v>0.012</v>
      </c>
      <c r="S238" s="225">
        <v>0</v>
      </c>
      <c r="T238" s="226">
        <f>S238*H238</f>
        <v>0</v>
      </c>
      <c r="AR238" s="23" t="s">
        <v>211</v>
      </c>
      <c r="AT238" s="23" t="s">
        <v>138</v>
      </c>
      <c r="AU238" s="23" t="s">
        <v>144</v>
      </c>
      <c r="AY238" s="23" t="s">
        <v>135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3" t="s">
        <v>144</v>
      </c>
      <c r="BK238" s="227">
        <f>ROUND(I238*H238,2)</f>
        <v>0</v>
      </c>
      <c r="BL238" s="23" t="s">
        <v>211</v>
      </c>
      <c r="BM238" s="23" t="s">
        <v>507</v>
      </c>
    </row>
    <row r="239" s="1" customFormat="1" ht="38.25" customHeight="1">
      <c r="B239" s="45"/>
      <c r="C239" s="216" t="s">
        <v>508</v>
      </c>
      <c r="D239" s="216" t="s">
        <v>138</v>
      </c>
      <c r="E239" s="217" t="s">
        <v>509</v>
      </c>
      <c r="F239" s="218" t="s">
        <v>510</v>
      </c>
      <c r="G239" s="219" t="s">
        <v>248</v>
      </c>
      <c r="H239" s="220">
        <v>0.012</v>
      </c>
      <c r="I239" s="221"/>
      <c r="J239" s="222">
        <f>ROUND(I239*H239,2)</f>
        <v>0</v>
      </c>
      <c r="K239" s="218" t="s">
        <v>142</v>
      </c>
      <c r="L239" s="71"/>
      <c r="M239" s="223" t="s">
        <v>21</v>
      </c>
      <c r="N239" s="224" t="s">
        <v>44</v>
      </c>
      <c r="O239" s="4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AR239" s="23" t="s">
        <v>211</v>
      </c>
      <c r="AT239" s="23" t="s">
        <v>138</v>
      </c>
      <c r="AU239" s="23" t="s">
        <v>144</v>
      </c>
      <c r="AY239" s="23" t="s">
        <v>135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3" t="s">
        <v>144</v>
      </c>
      <c r="BK239" s="227">
        <f>ROUND(I239*H239,2)</f>
        <v>0</v>
      </c>
      <c r="BL239" s="23" t="s">
        <v>211</v>
      </c>
      <c r="BM239" s="23" t="s">
        <v>511</v>
      </c>
    </row>
    <row r="240" s="1" customFormat="1" ht="38.25" customHeight="1">
      <c r="B240" s="45"/>
      <c r="C240" s="216" t="s">
        <v>512</v>
      </c>
      <c r="D240" s="216" t="s">
        <v>138</v>
      </c>
      <c r="E240" s="217" t="s">
        <v>513</v>
      </c>
      <c r="F240" s="218" t="s">
        <v>514</v>
      </c>
      <c r="G240" s="219" t="s">
        <v>248</v>
      </c>
      <c r="H240" s="220">
        <v>0.012</v>
      </c>
      <c r="I240" s="221"/>
      <c r="J240" s="222">
        <f>ROUND(I240*H240,2)</f>
        <v>0</v>
      </c>
      <c r="K240" s="218" t="s">
        <v>142</v>
      </c>
      <c r="L240" s="71"/>
      <c r="M240" s="223" t="s">
        <v>21</v>
      </c>
      <c r="N240" s="224" t="s">
        <v>44</v>
      </c>
      <c r="O240" s="4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AR240" s="23" t="s">
        <v>211</v>
      </c>
      <c r="AT240" s="23" t="s">
        <v>138</v>
      </c>
      <c r="AU240" s="23" t="s">
        <v>144</v>
      </c>
      <c r="AY240" s="23" t="s">
        <v>135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3" t="s">
        <v>144</v>
      </c>
      <c r="BK240" s="227">
        <f>ROUND(I240*H240,2)</f>
        <v>0</v>
      </c>
      <c r="BL240" s="23" t="s">
        <v>211</v>
      </c>
      <c r="BM240" s="23" t="s">
        <v>515</v>
      </c>
    </row>
    <row r="241" s="10" customFormat="1" ht="29.88" customHeight="1">
      <c r="B241" s="200"/>
      <c r="C241" s="201"/>
      <c r="D241" s="202" t="s">
        <v>71</v>
      </c>
      <c r="E241" s="214" t="s">
        <v>516</v>
      </c>
      <c r="F241" s="214" t="s">
        <v>517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SUM(P242:P258)</f>
        <v>0</v>
      </c>
      <c r="Q241" s="208"/>
      <c r="R241" s="209">
        <f>SUM(R242:R258)</f>
        <v>0.02716</v>
      </c>
      <c r="S241" s="208"/>
      <c r="T241" s="210">
        <f>SUM(T242:T258)</f>
        <v>0</v>
      </c>
      <c r="AR241" s="211" t="s">
        <v>144</v>
      </c>
      <c r="AT241" s="212" t="s">
        <v>71</v>
      </c>
      <c r="AU241" s="212" t="s">
        <v>80</v>
      </c>
      <c r="AY241" s="211" t="s">
        <v>135</v>
      </c>
      <c r="BK241" s="213">
        <f>SUM(BK242:BK258)</f>
        <v>0</v>
      </c>
    </row>
    <row r="242" s="1" customFormat="1" ht="38.25" customHeight="1">
      <c r="B242" s="45"/>
      <c r="C242" s="216" t="s">
        <v>518</v>
      </c>
      <c r="D242" s="216" t="s">
        <v>138</v>
      </c>
      <c r="E242" s="217" t="s">
        <v>519</v>
      </c>
      <c r="F242" s="218" t="s">
        <v>520</v>
      </c>
      <c r="G242" s="219" t="s">
        <v>209</v>
      </c>
      <c r="H242" s="220">
        <v>2</v>
      </c>
      <c r="I242" s="221"/>
      <c r="J242" s="222">
        <f>ROUND(I242*H242,2)</f>
        <v>0</v>
      </c>
      <c r="K242" s="218" t="s">
        <v>142</v>
      </c>
      <c r="L242" s="71"/>
      <c r="M242" s="223" t="s">
        <v>21</v>
      </c>
      <c r="N242" s="224" t="s">
        <v>44</v>
      </c>
      <c r="O242" s="4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AR242" s="23" t="s">
        <v>211</v>
      </c>
      <c r="AT242" s="23" t="s">
        <v>138</v>
      </c>
      <c r="AU242" s="23" t="s">
        <v>144</v>
      </c>
      <c r="AY242" s="23" t="s">
        <v>135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3" t="s">
        <v>144</v>
      </c>
      <c r="BK242" s="227">
        <f>ROUND(I242*H242,2)</f>
        <v>0</v>
      </c>
      <c r="BL242" s="23" t="s">
        <v>211</v>
      </c>
      <c r="BM242" s="23" t="s">
        <v>521</v>
      </c>
    </row>
    <row r="243" s="1" customFormat="1" ht="16.5" customHeight="1">
      <c r="B243" s="45"/>
      <c r="C243" s="261" t="s">
        <v>522</v>
      </c>
      <c r="D243" s="261" t="s">
        <v>212</v>
      </c>
      <c r="E243" s="262" t="s">
        <v>523</v>
      </c>
      <c r="F243" s="263" t="s">
        <v>524</v>
      </c>
      <c r="G243" s="264" t="s">
        <v>209</v>
      </c>
      <c r="H243" s="265">
        <v>2</v>
      </c>
      <c r="I243" s="266"/>
      <c r="J243" s="267">
        <f>ROUND(I243*H243,2)</f>
        <v>0</v>
      </c>
      <c r="K243" s="263" t="s">
        <v>142</v>
      </c>
      <c r="L243" s="268"/>
      <c r="M243" s="269" t="s">
        <v>21</v>
      </c>
      <c r="N243" s="270" t="s">
        <v>44</v>
      </c>
      <c r="O243" s="46"/>
      <c r="P243" s="225">
        <f>O243*H243</f>
        <v>0</v>
      </c>
      <c r="Q243" s="225">
        <v>2.0000000000000002E-05</v>
      </c>
      <c r="R243" s="225">
        <f>Q243*H243</f>
        <v>4.0000000000000003E-05</v>
      </c>
      <c r="S243" s="225">
        <v>0</v>
      </c>
      <c r="T243" s="226">
        <f>S243*H243</f>
        <v>0</v>
      </c>
      <c r="AR243" s="23" t="s">
        <v>296</v>
      </c>
      <c r="AT243" s="23" t="s">
        <v>212</v>
      </c>
      <c r="AU243" s="23" t="s">
        <v>144</v>
      </c>
      <c r="AY243" s="23" t="s">
        <v>135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3" t="s">
        <v>144</v>
      </c>
      <c r="BK243" s="227">
        <f>ROUND(I243*H243,2)</f>
        <v>0</v>
      </c>
      <c r="BL243" s="23" t="s">
        <v>211</v>
      </c>
      <c r="BM243" s="23" t="s">
        <v>525</v>
      </c>
    </row>
    <row r="244" s="1" customFormat="1" ht="25.5" customHeight="1">
      <c r="B244" s="45"/>
      <c r="C244" s="216" t="s">
        <v>526</v>
      </c>
      <c r="D244" s="216" t="s">
        <v>138</v>
      </c>
      <c r="E244" s="217" t="s">
        <v>527</v>
      </c>
      <c r="F244" s="218" t="s">
        <v>528</v>
      </c>
      <c r="G244" s="219" t="s">
        <v>311</v>
      </c>
      <c r="H244" s="220">
        <v>50</v>
      </c>
      <c r="I244" s="221"/>
      <c r="J244" s="222">
        <f>ROUND(I244*H244,2)</f>
        <v>0</v>
      </c>
      <c r="K244" s="218" t="s">
        <v>142</v>
      </c>
      <c r="L244" s="71"/>
      <c r="M244" s="223" t="s">
        <v>21</v>
      </c>
      <c r="N244" s="224" t="s">
        <v>44</v>
      </c>
      <c r="O244" s="4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23" t="s">
        <v>211</v>
      </c>
      <c r="AT244" s="23" t="s">
        <v>138</v>
      </c>
      <c r="AU244" s="23" t="s">
        <v>144</v>
      </c>
      <c r="AY244" s="23" t="s">
        <v>135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3" t="s">
        <v>144</v>
      </c>
      <c r="BK244" s="227">
        <f>ROUND(I244*H244,2)</f>
        <v>0</v>
      </c>
      <c r="BL244" s="23" t="s">
        <v>211</v>
      </c>
      <c r="BM244" s="23" t="s">
        <v>529</v>
      </c>
    </row>
    <row r="245" s="1" customFormat="1" ht="16.5" customHeight="1">
      <c r="B245" s="45"/>
      <c r="C245" s="261" t="s">
        <v>530</v>
      </c>
      <c r="D245" s="261" t="s">
        <v>212</v>
      </c>
      <c r="E245" s="262" t="s">
        <v>531</v>
      </c>
      <c r="F245" s="263" t="s">
        <v>532</v>
      </c>
      <c r="G245" s="264" t="s">
        <v>311</v>
      </c>
      <c r="H245" s="265">
        <v>25</v>
      </c>
      <c r="I245" s="266"/>
      <c r="J245" s="267">
        <f>ROUND(I245*H245,2)</f>
        <v>0</v>
      </c>
      <c r="K245" s="263" t="s">
        <v>142</v>
      </c>
      <c r="L245" s="268"/>
      <c r="M245" s="269" t="s">
        <v>21</v>
      </c>
      <c r="N245" s="270" t="s">
        <v>44</v>
      </c>
      <c r="O245" s="46"/>
      <c r="P245" s="225">
        <f>O245*H245</f>
        <v>0</v>
      </c>
      <c r="Q245" s="225">
        <v>0.00017000000000000001</v>
      </c>
      <c r="R245" s="225">
        <f>Q245*H245</f>
        <v>0.0042500000000000003</v>
      </c>
      <c r="S245" s="225">
        <v>0</v>
      </c>
      <c r="T245" s="226">
        <f>S245*H245</f>
        <v>0</v>
      </c>
      <c r="AR245" s="23" t="s">
        <v>296</v>
      </c>
      <c r="AT245" s="23" t="s">
        <v>212</v>
      </c>
      <c r="AU245" s="23" t="s">
        <v>144</v>
      </c>
      <c r="AY245" s="23" t="s">
        <v>135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3" t="s">
        <v>144</v>
      </c>
      <c r="BK245" s="227">
        <f>ROUND(I245*H245,2)</f>
        <v>0</v>
      </c>
      <c r="BL245" s="23" t="s">
        <v>211</v>
      </c>
      <c r="BM245" s="23" t="s">
        <v>533</v>
      </c>
    </row>
    <row r="246" s="1" customFormat="1" ht="16.5" customHeight="1">
      <c r="B246" s="45"/>
      <c r="C246" s="261" t="s">
        <v>534</v>
      </c>
      <c r="D246" s="261" t="s">
        <v>212</v>
      </c>
      <c r="E246" s="262" t="s">
        <v>535</v>
      </c>
      <c r="F246" s="263" t="s">
        <v>536</v>
      </c>
      <c r="G246" s="264" t="s">
        <v>311</v>
      </c>
      <c r="H246" s="265">
        <v>5</v>
      </c>
      <c r="I246" s="266"/>
      <c r="J246" s="267">
        <f>ROUND(I246*H246,2)</f>
        <v>0</v>
      </c>
      <c r="K246" s="263" t="s">
        <v>142</v>
      </c>
      <c r="L246" s="268"/>
      <c r="M246" s="269" t="s">
        <v>21</v>
      </c>
      <c r="N246" s="270" t="s">
        <v>44</v>
      </c>
      <c r="O246" s="46"/>
      <c r="P246" s="225">
        <f>O246*H246</f>
        <v>0</v>
      </c>
      <c r="Q246" s="225">
        <v>0.00027999999999999998</v>
      </c>
      <c r="R246" s="225">
        <f>Q246*H246</f>
        <v>0.0013999999999999998</v>
      </c>
      <c r="S246" s="225">
        <v>0</v>
      </c>
      <c r="T246" s="226">
        <f>S246*H246</f>
        <v>0</v>
      </c>
      <c r="AR246" s="23" t="s">
        <v>296</v>
      </c>
      <c r="AT246" s="23" t="s">
        <v>212</v>
      </c>
      <c r="AU246" s="23" t="s">
        <v>144</v>
      </c>
      <c r="AY246" s="23" t="s">
        <v>135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3" t="s">
        <v>144</v>
      </c>
      <c r="BK246" s="227">
        <f>ROUND(I246*H246,2)</f>
        <v>0</v>
      </c>
      <c r="BL246" s="23" t="s">
        <v>211</v>
      </c>
      <c r="BM246" s="23" t="s">
        <v>537</v>
      </c>
    </row>
    <row r="247" s="1" customFormat="1" ht="25.5" customHeight="1">
      <c r="B247" s="45"/>
      <c r="C247" s="216" t="s">
        <v>538</v>
      </c>
      <c r="D247" s="216" t="s">
        <v>138</v>
      </c>
      <c r="E247" s="217" t="s">
        <v>539</v>
      </c>
      <c r="F247" s="218" t="s">
        <v>540</v>
      </c>
      <c r="G247" s="219" t="s">
        <v>209</v>
      </c>
      <c r="H247" s="220">
        <v>1</v>
      </c>
      <c r="I247" s="221"/>
      <c r="J247" s="222">
        <f>ROUND(I247*H247,2)</f>
        <v>0</v>
      </c>
      <c r="K247" s="218" t="s">
        <v>142</v>
      </c>
      <c r="L247" s="71"/>
      <c r="M247" s="223" t="s">
        <v>21</v>
      </c>
      <c r="N247" s="224" t="s">
        <v>44</v>
      </c>
      <c r="O247" s="4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AR247" s="23" t="s">
        <v>211</v>
      </c>
      <c r="AT247" s="23" t="s">
        <v>138</v>
      </c>
      <c r="AU247" s="23" t="s">
        <v>144</v>
      </c>
      <c r="AY247" s="23" t="s">
        <v>135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3" t="s">
        <v>144</v>
      </c>
      <c r="BK247" s="227">
        <f>ROUND(I247*H247,2)</f>
        <v>0</v>
      </c>
      <c r="BL247" s="23" t="s">
        <v>211</v>
      </c>
      <c r="BM247" s="23" t="s">
        <v>541</v>
      </c>
    </row>
    <row r="248" s="1" customFormat="1" ht="16.5" customHeight="1">
      <c r="B248" s="45"/>
      <c r="C248" s="261" t="s">
        <v>542</v>
      </c>
      <c r="D248" s="261" t="s">
        <v>212</v>
      </c>
      <c r="E248" s="262" t="s">
        <v>543</v>
      </c>
      <c r="F248" s="263" t="s">
        <v>544</v>
      </c>
      <c r="G248" s="264" t="s">
        <v>209</v>
      </c>
      <c r="H248" s="265">
        <v>1</v>
      </c>
      <c r="I248" s="266"/>
      <c r="J248" s="267">
        <f>ROUND(I248*H248,2)</f>
        <v>0</v>
      </c>
      <c r="K248" s="263" t="s">
        <v>142</v>
      </c>
      <c r="L248" s="268"/>
      <c r="M248" s="269" t="s">
        <v>21</v>
      </c>
      <c r="N248" s="270" t="s">
        <v>44</v>
      </c>
      <c r="O248" s="46"/>
      <c r="P248" s="225">
        <f>O248*H248</f>
        <v>0</v>
      </c>
      <c r="Q248" s="225">
        <v>0.016899999999999998</v>
      </c>
      <c r="R248" s="225">
        <f>Q248*H248</f>
        <v>0.016899999999999998</v>
      </c>
      <c r="S248" s="225">
        <v>0</v>
      </c>
      <c r="T248" s="226">
        <f>S248*H248</f>
        <v>0</v>
      </c>
      <c r="AR248" s="23" t="s">
        <v>296</v>
      </c>
      <c r="AT248" s="23" t="s">
        <v>212</v>
      </c>
      <c r="AU248" s="23" t="s">
        <v>144</v>
      </c>
      <c r="AY248" s="23" t="s">
        <v>135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3" t="s">
        <v>144</v>
      </c>
      <c r="BK248" s="227">
        <f>ROUND(I248*H248,2)</f>
        <v>0</v>
      </c>
      <c r="BL248" s="23" t="s">
        <v>211</v>
      </c>
      <c r="BM248" s="23" t="s">
        <v>545</v>
      </c>
    </row>
    <row r="249" s="1" customFormat="1" ht="25.5" customHeight="1">
      <c r="B249" s="45"/>
      <c r="C249" s="216" t="s">
        <v>546</v>
      </c>
      <c r="D249" s="216" t="s">
        <v>138</v>
      </c>
      <c r="E249" s="217" t="s">
        <v>547</v>
      </c>
      <c r="F249" s="218" t="s">
        <v>548</v>
      </c>
      <c r="G249" s="219" t="s">
        <v>209</v>
      </c>
      <c r="H249" s="220">
        <v>3</v>
      </c>
      <c r="I249" s="221"/>
      <c r="J249" s="222">
        <f>ROUND(I249*H249,2)</f>
        <v>0</v>
      </c>
      <c r="K249" s="218" t="s">
        <v>142</v>
      </c>
      <c r="L249" s="71"/>
      <c r="M249" s="223" t="s">
        <v>21</v>
      </c>
      <c r="N249" s="224" t="s">
        <v>44</v>
      </c>
      <c r="O249" s="4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AR249" s="23" t="s">
        <v>211</v>
      </c>
      <c r="AT249" s="23" t="s">
        <v>138</v>
      </c>
      <c r="AU249" s="23" t="s">
        <v>144</v>
      </c>
      <c r="AY249" s="23" t="s">
        <v>135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3" t="s">
        <v>144</v>
      </c>
      <c r="BK249" s="227">
        <f>ROUND(I249*H249,2)</f>
        <v>0</v>
      </c>
      <c r="BL249" s="23" t="s">
        <v>211</v>
      </c>
      <c r="BM249" s="23" t="s">
        <v>549</v>
      </c>
    </row>
    <row r="250" s="1" customFormat="1" ht="16.5" customHeight="1">
      <c r="B250" s="45"/>
      <c r="C250" s="261" t="s">
        <v>550</v>
      </c>
      <c r="D250" s="261" t="s">
        <v>212</v>
      </c>
      <c r="E250" s="262" t="s">
        <v>551</v>
      </c>
      <c r="F250" s="263" t="s">
        <v>552</v>
      </c>
      <c r="G250" s="264" t="s">
        <v>209</v>
      </c>
      <c r="H250" s="265">
        <v>3</v>
      </c>
      <c r="I250" s="266"/>
      <c r="J250" s="267">
        <f>ROUND(I250*H250,2)</f>
        <v>0</v>
      </c>
      <c r="K250" s="263" t="s">
        <v>142</v>
      </c>
      <c r="L250" s="268"/>
      <c r="M250" s="269" t="s">
        <v>21</v>
      </c>
      <c r="N250" s="270" t="s">
        <v>44</v>
      </c>
      <c r="O250" s="46"/>
      <c r="P250" s="225">
        <f>O250*H250</f>
        <v>0</v>
      </c>
      <c r="Q250" s="225">
        <v>0.00010000000000000001</v>
      </c>
      <c r="R250" s="225">
        <f>Q250*H250</f>
        <v>0.00030000000000000003</v>
      </c>
      <c r="S250" s="225">
        <v>0</v>
      </c>
      <c r="T250" s="226">
        <f>S250*H250</f>
        <v>0</v>
      </c>
      <c r="AR250" s="23" t="s">
        <v>296</v>
      </c>
      <c r="AT250" s="23" t="s">
        <v>212</v>
      </c>
      <c r="AU250" s="23" t="s">
        <v>144</v>
      </c>
      <c r="AY250" s="23" t="s">
        <v>135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3" t="s">
        <v>144</v>
      </c>
      <c r="BK250" s="227">
        <f>ROUND(I250*H250,2)</f>
        <v>0</v>
      </c>
      <c r="BL250" s="23" t="s">
        <v>211</v>
      </c>
      <c r="BM250" s="23" t="s">
        <v>553</v>
      </c>
    </row>
    <row r="251" s="1" customFormat="1" ht="25.5" customHeight="1">
      <c r="B251" s="45"/>
      <c r="C251" s="216" t="s">
        <v>554</v>
      </c>
      <c r="D251" s="216" t="s">
        <v>138</v>
      </c>
      <c r="E251" s="217" t="s">
        <v>555</v>
      </c>
      <c r="F251" s="218" t="s">
        <v>556</v>
      </c>
      <c r="G251" s="219" t="s">
        <v>209</v>
      </c>
      <c r="H251" s="220">
        <v>1</v>
      </c>
      <c r="I251" s="221"/>
      <c r="J251" s="222">
        <f>ROUND(I251*H251,2)</f>
        <v>0</v>
      </c>
      <c r="K251" s="218" t="s">
        <v>142</v>
      </c>
      <c r="L251" s="71"/>
      <c r="M251" s="223" t="s">
        <v>21</v>
      </c>
      <c r="N251" s="224" t="s">
        <v>44</v>
      </c>
      <c r="O251" s="4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AR251" s="23" t="s">
        <v>211</v>
      </c>
      <c r="AT251" s="23" t="s">
        <v>138</v>
      </c>
      <c r="AU251" s="23" t="s">
        <v>144</v>
      </c>
      <c r="AY251" s="23" t="s">
        <v>135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3" t="s">
        <v>144</v>
      </c>
      <c r="BK251" s="227">
        <f>ROUND(I251*H251,2)</f>
        <v>0</v>
      </c>
      <c r="BL251" s="23" t="s">
        <v>211</v>
      </c>
      <c r="BM251" s="23" t="s">
        <v>557</v>
      </c>
    </row>
    <row r="252" s="1" customFormat="1" ht="16.5" customHeight="1">
      <c r="B252" s="45"/>
      <c r="C252" s="261" t="s">
        <v>558</v>
      </c>
      <c r="D252" s="261" t="s">
        <v>212</v>
      </c>
      <c r="E252" s="262" t="s">
        <v>559</v>
      </c>
      <c r="F252" s="263" t="s">
        <v>560</v>
      </c>
      <c r="G252" s="264" t="s">
        <v>209</v>
      </c>
      <c r="H252" s="265">
        <v>1</v>
      </c>
      <c r="I252" s="266"/>
      <c r="J252" s="267">
        <f>ROUND(I252*H252,2)</f>
        <v>0</v>
      </c>
      <c r="K252" s="263" t="s">
        <v>142</v>
      </c>
      <c r="L252" s="268"/>
      <c r="M252" s="269" t="s">
        <v>21</v>
      </c>
      <c r="N252" s="270" t="s">
        <v>44</v>
      </c>
      <c r="O252" s="46"/>
      <c r="P252" s="225">
        <f>O252*H252</f>
        <v>0</v>
      </c>
      <c r="Q252" s="225">
        <v>0.00027</v>
      </c>
      <c r="R252" s="225">
        <f>Q252*H252</f>
        <v>0.00027</v>
      </c>
      <c r="S252" s="225">
        <v>0</v>
      </c>
      <c r="T252" s="226">
        <f>S252*H252</f>
        <v>0</v>
      </c>
      <c r="AR252" s="23" t="s">
        <v>296</v>
      </c>
      <c r="AT252" s="23" t="s">
        <v>212</v>
      </c>
      <c r="AU252" s="23" t="s">
        <v>144</v>
      </c>
      <c r="AY252" s="23" t="s">
        <v>135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3" t="s">
        <v>144</v>
      </c>
      <c r="BK252" s="227">
        <f>ROUND(I252*H252,2)</f>
        <v>0</v>
      </c>
      <c r="BL252" s="23" t="s">
        <v>211</v>
      </c>
      <c r="BM252" s="23" t="s">
        <v>561</v>
      </c>
    </row>
    <row r="253" s="1" customFormat="1" ht="25.5" customHeight="1">
      <c r="B253" s="45"/>
      <c r="C253" s="216" t="s">
        <v>562</v>
      </c>
      <c r="D253" s="216" t="s">
        <v>138</v>
      </c>
      <c r="E253" s="217" t="s">
        <v>563</v>
      </c>
      <c r="F253" s="218" t="s">
        <v>564</v>
      </c>
      <c r="G253" s="219" t="s">
        <v>209</v>
      </c>
      <c r="H253" s="220">
        <v>2</v>
      </c>
      <c r="I253" s="221"/>
      <c r="J253" s="222">
        <f>ROUND(I253*H253,2)</f>
        <v>0</v>
      </c>
      <c r="K253" s="218" t="s">
        <v>142</v>
      </c>
      <c r="L253" s="71"/>
      <c r="M253" s="223" t="s">
        <v>21</v>
      </c>
      <c r="N253" s="224" t="s">
        <v>44</v>
      </c>
      <c r="O253" s="4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AR253" s="23" t="s">
        <v>211</v>
      </c>
      <c r="AT253" s="23" t="s">
        <v>138</v>
      </c>
      <c r="AU253" s="23" t="s">
        <v>144</v>
      </c>
      <c r="AY253" s="23" t="s">
        <v>135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3" t="s">
        <v>144</v>
      </c>
      <c r="BK253" s="227">
        <f>ROUND(I253*H253,2)</f>
        <v>0</v>
      </c>
      <c r="BL253" s="23" t="s">
        <v>211</v>
      </c>
      <c r="BM253" s="23" t="s">
        <v>565</v>
      </c>
    </row>
    <row r="254" s="1" customFormat="1" ht="16.5" customHeight="1">
      <c r="B254" s="45"/>
      <c r="C254" s="261" t="s">
        <v>566</v>
      </c>
      <c r="D254" s="261" t="s">
        <v>212</v>
      </c>
      <c r="E254" s="262" t="s">
        <v>567</v>
      </c>
      <c r="F254" s="263" t="s">
        <v>568</v>
      </c>
      <c r="G254" s="264" t="s">
        <v>209</v>
      </c>
      <c r="H254" s="265">
        <v>2</v>
      </c>
      <c r="I254" s="266"/>
      <c r="J254" s="267">
        <f>ROUND(I254*H254,2)</f>
        <v>0</v>
      </c>
      <c r="K254" s="263" t="s">
        <v>142</v>
      </c>
      <c r="L254" s="268"/>
      <c r="M254" s="269" t="s">
        <v>21</v>
      </c>
      <c r="N254" s="270" t="s">
        <v>44</v>
      </c>
      <c r="O254" s="46"/>
      <c r="P254" s="225">
        <f>O254*H254</f>
        <v>0</v>
      </c>
      <c r="Q254" s="225">
        <v>0.00080000000000000004</v>
      </c>
      <c r="R254" s="225">
        <f>Q254*H254</f>
        <v>0.0016000000000000001</v>
      </c>
      <c r="S254" s="225">
        <v>0</v>
      </c>
      <c r="T254" s="226">
        <f>S254*H254</f>
        <v>0</v>
      </c>
      <c r="AR254" s="23" t="s">
        <v>296</v>
      </c>
      <c r="AT254" s="23" t="s">
        <v>212</v>
      </c>
      <c r="AU254" s="23" t="s">
        <v>144</v>
      </c>
      <c r="AY254" s="23" t="s">
        <v>135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3" t="s">
        <v>144</v>
      </c>
      <c r="BK254" s="227">
        <f>ROUND(I254*H254,2)</f>
        <v>0</v>
      </c>
      <c r="BL254" s="23" t="s">
        <v>211</v>
      </c>
      <c r="BM254" s="23" t="s">
        <v>569</v>
      </c>
    </row>
    <row r="255" s="1" customFormat="1" ht="16.5" customHeight="1">
      <c r="B255" s="45"/>
      <c r="C255" s="261" t="s">
        <v>570</v>
      </c>
      <c r="D255" s="261" t="s">
        <v>212</v>
      </c>
      <c r="E255" s="262" t="s">
        <v>571</v>
      </c>
      <c r="F255" s="263" t="s">
        <v>572</v>
      </c>
      <c r="G255" s="264" t="s">
        <v>311</v>
      </c>
      <c r="H255" s="265">
        <v>20</v>
      </c>
      <c r="I255" s="266"/>
      <c r="J255" s="267">
        <f>ROUND(I255*H255,2)</f>
        <v>0</v>
      </c>
      <c r="K255" s="263" t="s">
        <v>142</v>
      </c>
      <c r="L255" s="268"/>
      <c r="M255" s="269" t="s">
        <v>21</v>
      </c>
      <c r="N255" s="270" t="s">
        <v>44</v>
      </c>
      <c r="O255" s="46"/>
      <c r="P255" s="225">
        <f>O255*H255</f>
        <v>0</v>
      </c>
      <c r="Q255" s="225">
        <v>0.00012</v>
      </c>
      <c r="R255" s="225">
        <f>Q255*H255</f>
        <v>0.0024000000000000002</v>
      </c>
      <c r="S255" s="225">
        <v>0</v>
      </c>
      <c r="T255" s="226">
        <f>S255*H255</f>
        <v>0</v>
      </c>
      <c r="AR255" s="23" t="s">
        <v>296</v>
      </c>
      <c r="AT255" s="23" t="s">
        <v>212</v>
      </c>
      <c r="AU255" s="23" t="s">
        <v>144</v>
      </c>
      <c r="AY255" s="23" t="s">
        <v>135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3" t="s">
        <v>144</v>
      </c>
      <c r="BK255" s="227">
        <f>ROUND(I255*H255,2)</f>
        <v>0</v>
      </c>
      <c r="BL255" s="23" t="s">
        <v>211</v>
      </c>
      <c r="BM255" s="23" t="s">
        <v>573</v>
      </c>
    </row>
    <row r="256" s="1" customFormat="1" ht="25.5" customHeight="1">
      <c r="B256" s="45"/>
      <c r="C256" s="216" t="s">
        <v>574</v>
      </c>
      <c r="D256" s="216" t="s">
        <v>138</v>
      </c>
      <c r="E256" s="217" t="s">
        <v>575</v>
      </c>
      <c r="F256" s="218" t="s">
        <v>576</v>
      </c>
      <c r="G256" s="219" t="s">
        <v>209</v>
      </c>
      <c r="H256" s="220">
        <v>1</v>
      </c>
      <c r="I256" s="221"/>
      <c r="J256" s="222">
        <f>ROUND(I256*H256,2)</f>
        <v>0</v>
      </c>
      <c r="K256" s="218" t="s">
        <v>142</v>
      </c>
      <c r="L256" s="71"/>
      <c r="M256" s="223" t="s">
        <v>21</v>
      </c>
      <c r="N256" s="224" t="s">
        <v>44</v>
      </c>
      <c r="O256" s="4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AR256" s="23" t="s">
        <v>211</v>
      </c>
      <c r="AT256" s="23" t="s">
        <v>138</v>
      </c>
      <c r="AU256" s="23" t="s">
        <v>144</v>
      </c>
      <c r="AY256" s="23" t="s">
        <v>135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3" t="s">
        <v>144</v>
      </c>
      <c r="BK256" s="227">
        <f>ROUND(I256*H256,2)</f>
        <v>0</v>
      </c>
      <c r="BL256" s="23" t="s">
        <v>211</v>
      </c>
      <c r="BM256" s="23" t="s">
        <v>577</v>
      </c>
    </row>
    <row r="257" s="1" customFormat="1" ht="38.25" customHeight="1">
      <c r="B257" s="45"/>
      <c r="C257" s="216" t="s">
        <v>578</v>
      </c>
      <c r="D257" s="216" t="s">
        <v>138</v>
      </c>
      <c r="E257" s="217" t="s">
        <v>579</v>
      </c>
      <c r="F257" s="218" t="s">
        <v>580</v>
      </c>
      <c r="G257" s="219" t="s">
        <v>248</v>
      </c>
      <c r="H257" s="220">
        <v>0.027</v>
      </c>
      <c r="I257" s="221"/>
      <c r="J257" s="222">
        <f>ROUND(I257*H257,2)</f>
        <v>0</v>
      </c>
      <c r="K257" s="218" t="s">
        <v>142</v>
      </c>
      <c r="L257" s="71"/>
      <c r="M257" s="223" t="s">
        <v>21</v>
      </c>
      <c r="N257" s="224" t="s">
        <v>44</v>
      </c>
      <c r="O257" s="4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AR257" s="23" t="s">
        <v>211</v>
      </c>
      <c r="AT257" s="23" t="s">
        <v>138</v>
      </c>
      <c r="AU257" s="23" t="s">
        <v>144</v>
      </c>
      <c r="AY257" s="23" t="s">
        <v>135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3" t="s">
        <v>144</v>
      </c>
      <c r="BK257" s="227">
        <f>ROUND(I257*H257,2)</f>
        <v>0</v>
      </c>
      <c r="BL257" s="23" t="s">
        <v>211</v>
      </c>
      <c r="BM257" s="23" t="s">
        <v>581</v>
      </c>
    </row>
    <row r="258" s="1" customFormat="1" ht="38.25" customHeight="1">
      <c r="B258" s="45"/>
      <c r="C258" s="216" t="s">
        <v>582</v>
      </c>
      <c r="D258" s="216" t="s">
        <v>138</v>
      </c>
      <c r="E258" s="217" t="s">
        <v>583</v>
      </c>
      <c r="F258" s="218" t="s">
        <v>584</v>
      </c>
      <c r="G258" s="219" t="s">
        <v>248</v>
      </c>
      <c r="H258" s="220">
        <v>0.027</v>
      </c>
      <c r="I258" s="221"/>
      <c r="J258" s="222">
        <f>ROUND(I258*H258,2)</f>
        <v>0</v>
      </c>
      <c r="K258" s="218" t="s">
        <v>142</v>
      </c>
      <c r="L258" s="71"/>
      <c r="M258" s="223" t="s">
        <v>21</v>
      </c>
      <c r="N258" s="224" t="s">
        <v>44</v>
      </c>
      <c r="O258" s="4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23" t="s">
        <v>211</v>
      </c>
      <c r="AT258" s="23" t="s">
        <v>138</v>
      </c>
      <c r="AU258" s="23" t="s">
        <v>144</v>
      </c>
      <c r="AY258" s="23" t="s">
        <v>135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3" t="s">
        <v>144</v>
      </c>
      <c r="BK258" s="227">
        <f>ROUND(I258*H258,2)</f>
        <v>0</v>
      </c>
      <c r="BL258" s="23" t="s">
        <v>211</v>
      </c>
      <c r="BM258" s="23" t="s">
        <v>585</v>
      </c>
    </row>
    <row r="259" s="10" customFormat="1" ht="29.88" customHeight="1">
      <c r="B259" s="200"/>
      <c r="C259" s="201"/>
      <c r="D259" s="202" t="s">
        <v>71</v>
      </c>
      <c r="E259" s="214" t="s">
        <v>586</v>
      </c>
      <c r="F259" s="214" t="s">
        <v>587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SUM(P260:P264)</f>
        <v>0</v>
      </c>
      <c r="Q259" s="208"/>
      <c r="R259" s="209">
        <f>SUM(R260:R264)</f>
        <v>0.01</v>
      </c>
      <c r="S259" s="208"/>
      <c r="T259" s="210">
        <f>SUM(T260:T264)</f>
        <v>0.0040000000000000001</v>
      </c>
      <c r="AR259" s="211" t="s">
        <v>144</v>
      </c>
      <c r="AT259" s="212" t="s">
        <v>71</v>
      </c>
      <c r="AU259" s="212" t="s">
        <v>80</v>
      </c>
      <c r="AY259" s="211" t="s">
        <v>135</v>
      </c>
      <c r="BK259" s="213">
        <f>SUM(BK260:BK264)</f>
        <v>0</v>
      </c>
    </row>
    <row r="260" s="1" customFormat="1" ht="25.5" customHeight="1">
      <c r="B260" s="45"/>
      <c r="C260" s="216" t="s">
        <v>588</v>
      </c>
      <c r="D260" s="216" t="s">
        <v>138</v>
      </c>
      <c r="E260" s="217" t="s">
        <v>589</v>
      </c>
      <c r="F260" s="218" t="s">
        <v>590</v>
      </c>
      <c r="G260" s="219" t="s">
        <v>209</v>
      </c>
      <c r="H260" s="220">
        <v>2</v>
      </c>
      <c r="I260" s="221"/>
      <c r="J260" s="222">
        <f>ROUND(I260*H260,2)</f>
        <v>0</v>
      </c>
      <c r="K260" s="218" t="s">
        <v>142</v>
      </c>
      <c r="L260" s="71"/>
      <c r="M260" s="223" t="s">
        <v>21</v>
      </c>
      <c r="N260" s="224" t="s">
        <v>44</v>
      </c>
      <c r="O260" s="4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AR260" s="23" t="s">
        <v>211</v>
      </c>
      <c r="AT260" s="23" t="s">
        <v>138</v>
      </c>
      <c r="AU260" s="23" t="s">
        <v>144</v>
      </c>
      <c r="AY260" s="23" t="s">
        <v>135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3" t="s">
        <v>144</v>
      </c>
      <c r="BK260" s="227">
        <f>ROUND(I260*H260,2)</f>
        <v>0</v>
      </c>
      <c r="BL260" s="23" t="s">
        <v>211</v>
      </c>
      <c r="BM260" s="23" t="s">
        <v>591</v>
      </c>
    </row>
    <row r="261" s="1" customFormat="1" ht="16.5" customHeight="1">
      <c r="B261" s="45"/>
      <c r="C261" s="261" t="s">
        <v>592</v>
      </c>
      <c r="D261" s="261" t="s">
        <v>212</v>
      </c>
      <c r="E261" s="262" t="s">
        <v>593</v>
      </c>
      <c r="F261" s="263" t="s">
        <v>594</v>
      </c>
      <c r="G261" s="264" t="s">
        <v>209</v>
      </c>
      <c r="H261" s="265">
        <v>2</v>
      </c>
      <c r="I261" s="266"/>
      <c r="J261" s="267">
        <f>ROUND(I261*H261,2)</f>
        <v>0</v>
      </c>
      <c r="K261" s="263" t="s">
        <v>21</v>
      </c>
      <c r="L261" s="268"/>
      <c r="M261" s="269" t="s">
        <v>21</v>
      </c>
      <c r="N261" s="270" t="s">
        <v>44</v>
      </c>
      <c r="O261" s="46"/>
      <c r="P261" s="225">
        <f>O261*H261</f>
        <v>0</v>
      </c>
      <c r="Q261" s="225">
        <v>0.0050000000000000001</v>
      </c>
      <c r="R261" s="225">
        <f>Q261*H261</f>
        <v>0.01</v>
      </c>
      <c r="S261" s="225">
        <v>0</v>
      </c>
      <c r="T261" s="226">
        <f>S261*H261</f>
        <v>0</v>
      </c>
      <c r="AR261" s="23" t="s">
        <v>296</v>
      </c>
      <c r="AT261" s="23" t="s">
        <v>212</v>
      </c>
      <c r="AU261" s="23" t="s">
        <v>144</v>
      </c>
      <c r="AY261" s="23" t="s">
        <v>135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3" t="s">
        <v>144</v>
      </c>
      <c r="BK261" s="227">
        <f>ROUND(I261*H261,2)</f>
        <v>0</v>
      </c>
      <c r="BL261" s="23" t="s">
        <v>211</v>
      </c>
      <c r="BM261" s="23" t="s">
        <v>595</v>
      </c>
    </row>
    <row r="262" s="1" customFormat="1" ht="25.5" customHeight="1">
      <c r="B262" s="45"/>
      <c r="C262" s="216" t="s">
        <v>596</v>
      </c>
      <c r="D262" s="216" t="s">
        <v>138</v>
      </c>
      <c r="E262" s="217" t="s">
        <v>597</v>
      </c>
      <c r="F262" s="218" t="s">
        <v>598</v>
      </c>
      <c r="G262" s="219" t="s">
        <v>209</v>
      </c>
      <c r="H262" s="220">
        <v>2</v>
      </c>
      <c r="I262" s="221"/>
      <c r="J262" s="222">
        <f>ROUND(I262*H262,2)</f>
        <v>0</v>
      </c>
      <c r="K262" s="218" t="s">
        <v>142</v>
      </c>
      <c r="L262" s="71"/>
      <c r="M262" s="223" t="s">
        <v>21</v>
      </c>
      <c r="N262" s="224" t="s">
        <v>44</v>
      </c>
      <c r="O262" s="46"/>
      <c r="P262" s="225">
        <f>O262*H262</f>
        <v>0</v>
      </c>
      <c r="Q262" s="225">
        <v>0</v>
      </c>
      <c r="R262" s="225">
        <f>Q262*H262</f>
        <v>0</v>
      </c>
      <c r="S262" s="225">
        <v>0.002</v>
      </c>
      <c r="T262" s="226">
        <f>S262*H262</f>
        <v>0.0040000000000000001</v>
      </c>
      <c r="AR262" s="23" t="s">
        <v>211</v>
      </c>
      <c r="AT262" s="23" t="s">
        <v>138</v>
      </c>
      <c r="AU262" s="23" t="s">
        <v>144</v>
      </c>
      <c r="AY262" s="23" t="s">
        <v>135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3" t="s">
        <v>144</v>
      </c>
      <c r="BK262" s="227">
        <f>ROUND(I262*H262,2)</f>
        <v>0</v>
      </c>
      <c r="BL262" s="23" t="s">
        <v>211</v>
      </c>
      <c r="BM262" s="23" t="s">
        <v>599</v>
      </c>
    </row>
    <row r="263" s="1" customFormat="1" ht="38.25" customHeight="1">
      <c r="B263" s="45"/>
      <c r="C263" s="216" t="s">
        <v>600</v>
      </c>
      <c r="D263" s="216" t="s">
        <v>138</v>
      </c>
      <c r="E263" s="217" t="s">
        <v>601</v>
      </c>
      <c r="F263" s="218" t="s">
        <v>602</v>
      </c>
      <c r="G263" s="219" t="s">
        <v>248</v>
      </c>
      <c r="H263" s="220">
        <v>0.01</v>
      </c>
      <c r="I263" s="221"/>
      <c r="J263" s="222">
        <f>ROUND(I263*H263,2)</f>
        <v>0</v>
      </c>
      <c r="K263" s="218" t="s">
        <v>142</v>
      </c>
      <c r="L263" s="71"/>
      <c r="M263" s="223" t="s">
        <v>21</v>
      </c>
      <c r="N263" s="224" t="s">
        <v>44</v>
      </c>
      <c r="O263" s="4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AR263" s="23" t="s">
        <v>211</v>
      </c>
      <c r="AT263" s="23" t="s">
        <v>138</v>
      </c>
      <c r="AU263" s="23" t="s">
        <v>144</v>
      </c>
      <c r="AY263" s="23" t="s">
        <v>135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3" t="s">
        <v>144</v>
      </c>
      <c r="BK263" s="227">
        <f>ROUND(I263*H263,2)</f>
        <v>0</v>
      </c>
      <c r="BL263" s="23" t="s">
        <v>211</v>
      </c>
      <c r="BM263" s="23" t="s">
        <v>603</v>
      </c>
    </row>
    <row r="264" s="1" customFormat="1" ht="38.25" customHeight="1">
      <c r="B264" s="45"/>
      <c r="C264" s="216" t="s">
        <v>604</v>
      </c>
      <c r="D264" s="216" t="s">
        <v>138</v>
      </c>
      <c r="E264" s="217" t="s">
        <v>605</v>
      </c>
      <c r="F264" s="218" t="s">
        <v>606</v>
      </c>
      <c r="G264" s="219" t="s">
        <v>248</v>
      </c>
      <c r="H264" s="220">
        <v>0.01</v>
      </c>
      <c r="I264" s="221"/>
      <c r="J264" s="222">
        <f>ROUND(I264*H264,2)</f>
        <v>0</v>
      </c>
      <c r="K264" s="218" t="s">
        <v>142</v>
      </c>
      <c r="L264" s="71"/>
      <c r="M264" s="223" t="s">
        <v>21</v>
      </c>
      <c r="N264" s="224" t="s">
        <v>44</v>
      </c>
      <c r="O264" s="4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AR264" s="23" t="s">
        <v>211</v>
      </c>
      <c r="AT264" s="23" t="s">
        <v>138</v>
      </c>
      <c r="AU264" s="23" t="s">
        <v>144</v>
      </c>
      <c r="AY264" s="23" t="s">
        <v>135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3" t="s">
        <v>144</v>
      </c>
      <c r="BK264" s="227">
        <f>ROUND(I264*H264,2)</f>
        <v>0</v>
      </c>
      <c r="BL264" s="23" t="s">
        <v>211</v>
      </c>
      <c r="BM264" s="23" t="s">
        <v>607</v>
      </c>
    </row>
    <row r="265" s="10" customFormat="1" ht="29.88" customHeight="1">
      <c r="B265" s="200"/>
      <c r="C265" s="201"/>
      <c r="D265" s="202" t="s">
        <v>71</v>
      </c>
      <c r="E265" s="214" t="s">
        <v>608</v>
      </c>
      <c r="F265" s="214" t="s">
        <v>609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SUM(P266:P281)</f>
        <v>0</v>
      </c>
      <c r="Q265" s="208"/>
      <c r="R265" s="209">
        <f>SUM(R266:R281)</f>
        <v>0.35589130000000002</v>
      </c>
      <c r="S265" s="208"/>
      <c r="T265" s="210">
        <f>SUM(T266:T281)</f>
        <v>0</v>
      </c>
      <c r="AR265" s="211" t="s">
        <v>144</v>
      </c>
      <c r="AT265" s="212" t="s">
        <v>71</v>
      </c>
      <c r="AU265" s="212" t="s">
        <v>80</v>
      </c>
      <c r="AY265" s="211" t="s">
        <v>135</v>
      </c>
      <c r="BK265" s="213">
        <f>SUM(BK266:BK281)</f>
        <v>0</v>
      </c>
    </row>
    <row r="266" s="1" customFormat="1" ht="38.25" customHeight="1">
      <c r="B266" s="45"/>
      <c r="C266" s="216" t="s">
        <v>610</v>
      </c>
      <c r="D266" s="216" t="s">
        <v>138</v>
      </c>
      <c r="E266" s="217" t="s">
        <v>611</v>
      </c>
      <c r="F266" s="218" t="s">
        <v>612</v>
      </c>
      <c r="G266" s="219" t="s">
        <v>141</v>
      </c>
      <c r="H266" s="220">
        <v>13.390000000000001</v>
      </c>
      <c r="I266" s="221"/>
      <c r="J266" s="222">
        <f>ROUND(I266*H266,2)</f>
        <v>0</v>
      </c>
      <c r="K266" s="218" t="s">
        <v>142</v>
      </c>
      <c r="L266" s="71"/>
      <c r="M266" s="223" t="s">
        <v>21</v>
      </c>
      <c r="N266" s="224" t="s">
        <v>44</v>
      </c>
      <c r="O266" s="46"/>
      <c r="P266" s="225">
        <f>O266*H266</f>
        <v>0</v>
      </c>
      <c r="Q266" s="225">
        <v>0.025409999999999999</v>
      </c>
      <c r="R266" s="225">
        <f>Q266*H266</f>
        <v>0.34023989999999998</v>
      </c>
      <c r="S266" s="225">
        <v>0</v>
      </c>
      <c r="T266" s="226">
        <f>S266*H266</f>
        <v>0</v>
      </c>
      <c r="AR266" s="23" t="s">
        <v>211</v>
      </c>
      <c r="AT266" s="23" t="s">
        <v>138</v>
      </c>
      <c r="AU266" s="23" t="s">
        <v>144</v>
      </c>
      <c r="AY266" s="23" t="s">
        <v>135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3" t="s">
        <v>144</v>
      </c>
      <c r="BK266" s="227">
        <f>ROUND(I266*H266,2)</f>
        <v>0</v>
      </c>
      <c r="BL266" s="23" t="s">
        <v>211</v>
      </c>
      <c r="BM266" s="23" t="s">
        <v>613</v>
      </c>
    </row>
    <row r="267" s="11" customFormat="1">
      <c r="B267" s="228"/>
      <c r="C267" s="229"/>
      <c r="D267" s="230" t="s">
        <v>146</v>
      </c>
      <c r="E267" s="231" t="s">
        <v>21</v>
      </c>
      <c r="F267" s="232" t="s">
        <v>315</v>
      </c>
      <c r="G267" s="229"/>
      <c r="H267" s="233">
        <v>5.2000000000000002</v>
      </c>
      <c r="I267" s="234"/>
      <c r="J267" s="229"/>
      <c r="K267" s="229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146</v>
      </c>
      <c r="AU267" s="239" t="s">
        <v>144</v>
      </c>
      <c r="AV267" s="11" t="s">
        <v>144</v>
      </c>
      <c r="AW267" s="11" t="s">
        <v>36</v>
      </c>
      <c r="AX267" s="11" t="s">
        <v>72</v>
      </c>
      <c r="AY267" s="239" t="s">
        <v>135</v>
      </c>
    </row>
    <row r="268" s="11" customFormat="1">
      <c r="B268" s="228"/>
      <c r="C268" s="229"/>
      <c r="D268" s="230" t="s">
        <v>146</v>
      </c>
      <c r="E268" s="231" t="s">
        <v>21</v>
      </c>
      <c r="F268" s="232" t="s">
        <v>614</v>
      </c>
      <c r="G268" s="229"/>
      <c r="H268" s="233">
        <v>5.7199999999999998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146</v>
      </c>
      <c r="AU268" s="239" t="s">
        <v>144</v>
      </c>
      <c r="AV268" s="11" t="s">
        <v>144</v>
      </c>
      <c r="AW268" s="11" t="s">
        <v>36</v>
      </c>
      <c r="AX268" s="11" t="s">
        <v>72</v>
      </c>
      <c r="AY268" s="239" t="s">
        <v>135</v>
      </c>
    </row>
    <row r="269" s="11" customFormat="1">
      <c r="B269" s="228"/>
      <c r="C269" s="229"/>
      <c r="D269" s="230" t="s">
        <v>146</v>
      </c>
      <c r="E269" s="231" t="s">
        <v>21</v>
      </c>
      <c r="F269" s="232" t="s">
        <v>615</v>
      </c>
      <c r="G269" s="229"/>
      <c r="H269" s="233">
        <v>2.4700000000000002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146</v>
      </c>
      <c r="AU269" s="239" t="s">
        <v>144</v>
      </c>
      <c r="AV269" s="11" t="s">
        <v>144</v>
      </c>
      <c r="AW269" s="11" t="s">
        <v>36</v>
      </c>
      <c r="AX269" s="11" t="s">
        <v>72</v>
      </c>
      <c r="AY269" s="239" t="s">
        <v>135</v>
      </c>
    </row>
    <row r="270" s="12" customFormat="1">
      <c r="B270" s="240"/>
      <c r="C270" s="241"/>
      <c r="D270" s="230" t="s">
        <v>146</v>
      </c>
      <c r="E270" s="242" t="s">
        <v>21</v>
      </c>
      <c r="F270" s="243" t="s">
        <v>148</v>
      </c>
      <c r="G270" s="241"/>
      <c r="H270" s="244">
        <v>13.390000000000001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146</v>
      </c>
      <c r="AU270" s="250" t="s">
        <v>144</v>
      </c>
      <c r="AV270" s="12" t="s">
        <v>143</v>
      </c>
      <c r="AW270" s="12" t="s">
        <v>36</v>
      </c>
      <c r="AX270" s="12" t="s">
        <v>80</v>
      </c>
      <c r="AY270" s="250" t="s">
        <v>135</v>
      </c>
    </row>
    <row r="271" s="1" customFormat="1" ht="38.25" customHeight="1">
      <c r="B271" s="45"/>
      <c r="C271" s="216" t="s">
        <v>616</v>
      </c>
      <c r="D271" s="216" t="s">
        <v>138</v>
      </c>
      <c r="E271" s="217" t="s">
        <v>617</v>
      </c>
      <c r="F271" s="218" t="s">
        <v>618</v>
      </c>
      <c r="G271" s="219" t="s">
        <v>311</v>
      </c>
      <c r="H271" s="220">
        <v>23.059999999999999</v>
      </c>
      <c r="I271" s="221"/>
      <c r="J271" s="222">
        <f>ROUND(I271*H271,2)</f>
        <v>0</v>
      </c>
      <c r="K271" s="218" t="s">
        <v>142</v>
      </c>
      <c r="L271" s="71"/>
      <c r="M271" s="223" t="s">
        <v>21</v>
      </c>
      <c r="N271" s="224" t="s">
        <v>44</v>
      </c>
      <c r="O271" s="46"/>
      <c r="P271" s="225">
        <f>O271*H271</f>
        <v>0</v>
      </c>
      <c r="Q271" s="225">
        <v>4.0000000000000003E-05</v>
      </c>
      <c r="R271" s="225">
        <f>Q271*H271</f>
        <v>0.00092239999999999998</v>
      </c>
      <c r="S271" s="225">
        <v>0</v>
      </c>
      <c r="T271" s="226">
        <f>S271*H271</f>
        <v>0</v>
      </c>
      <c r="AR271" s="23" t="s">
        <v>211</v>
      </c>
      <c r="AT271" s="23" t="s">
        <v>138</v>
      </c>
      <c r="AU271" s="23" t="s">
        <v>144</v>
      </c>
      <c r="AY271" s="23" t="s">
        <v>135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3" t="s">
        <v>144</v>
      </c>
      <c r="BK271" s="227">
        <f>ROUND(I271*H271,2)</f>
        <v>0</v>
      </c>
      <c r="BL271" s="23" t="s">
        <v>211</v>
      </c>
      <c r="BM271" s="23" t="s">
        <v>619</v>
      </c>
    </row>
    <row r="272" s="11" customFormat="1">
      <c r="B272" s="228"/>
      <c r="C272" s="229"/>
      <c r="D272" s="230" t="s">
        <v>146</v>
      </c>
      <c r="E272" s="231" t="s">
        <v>21</v>
      </c>
      <c r="F272" s="232" t="s">
        <v>620</v>
      </c>
      <c r="G272" s="229"/>
      <c r="H272" s="233">
        <v>7.46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146</v>
      </c>
      <c r="AU272" s="239" t="s">
        <v>144</v>
      </c>
      <c r="AV272" s="11" t="s">
        <v>144</v>
      </c>
      <c r="AW272" s="11" t="s">
        <v>36</v>
      </c>
      <c r="AX272" s="11" t="s">
        <v>72</v>
      </c>
      <c r="AY272" s="239" t="s">
        <v>135</v>
      </c>
    </row>
    <row r="273" s="11" customFormat="1">
      <c r="B273" s="228"/>
      <c r="C273" s="229"/>
      <c r="D273" s="230" t="s">
        <v>146</v>
      </c>
      <c r="E273" s="231" t="s">
        <v>21</v>
      </c>
      <c r="F273" s="232" t="s">
        <v>621</v>
      </c>
      <c r="G273" s="229"/>
      <c r="H273" s="233">
        <v>15.6</v>
      </c>
      <c r="I273" s="234"/>
      <c r="J273" s="229"/>
      <c r="K273" s="229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146</v>
      </c>
      <c r="AU273" s="239" t="s">
        <v>144</v>
      </c>
      <c r="AV273" s="11" t="s">
        <v>144</v>
      </c>
      <c r="AW273" s="11" t="s">
        <v>36</v>
      </c>
      <c r="AX273" s="11" t="s">
        <v>72</v>
      </c>
      <c r="AY273" s="239" t="s">
        <v>135</v>
      </c>
    </row>
    <row r="274" s="12" customFormat="1">
      <c r="B274" s="240"/>
      <c r="C274" s="241"/>
      <c r="D274" s="230" t="s">
        <v>146</v>
      </c>
      <c r="E274" s="242" t="s">
        <v>21</v>
      </c>
      <c r="F274" s="243" t="s">
        <v>148</v>
      </c>
      <c r="G274" s="241"/>
      <c r="H274" s="244">
        <v>23.059999999999999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146</v>
      </c>
      <c r="AU274" s="250" t="s">
        <v>144</v>
      </c>
      <c r="AV274" s="12" t="s">
        <v>143</v>
      </c>
      <c r="AW274" s="12" t="s">
        <v>36</v>
      </c>
      <c r="AX274" s="12" t="s">
        <v>80</v>
      </c>
      <c r="AY274" s="250" t="s">
        <v>135</v>
      </c>
    </row>
    <row r="275" s="1" customFormat="1" ht="25.5" customHeight="1">
      <c r="B275" s="45"/>
      <c r="C275" s="216" t="s">
        <v>622</v>
      </c>
      <c r="D275" s="216" t="s">
        <v>138</v>
      </c>
      <c r="E275" s="217" t="s">
        <v>623</v>
      </c>
      <c r="F275" s="218" t="s">
        <v>624</v>
      </c>
      <c r="G275" s="219" t="s">
        <v>141</v>
      </c>
      <c r="H275" s="220">
        <v>13.390000000000001</v>
      </c>
      <c r="I275" s="221"/>
      <c r="J275" s="222">
        <f>ROUND(I275*H275,2)</f>
        <v>0</v>
      </c>
      <c r="K275" s="218" t="s">
        <v>142</v>
      </c>
      <c r="L275" s="71"/>
      <c r="M275" s="223" t="s">
        <v>21</v>
      </c>
      <c r="N275" s="224" t="s">
        <v>44</v>
      </c>
      <c r="O275" s="4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AR275" s="23" t="s">
        <v>211</v>
      </c>
      <c r="AT275" s="23" t="s">
        <v>138</v>
      </c>
      <c r="AU275" s="23" t="s">
        <v>144</v>
      </c>
      <c r="AY275" s="23" t="s">
        <v>135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3" t="s">
        <v>144</v>
      </c>
      <c r="BK275" s="227">
        <f>ROUND(I275*H275,2)</f>
        <v>0</v>
      </c>
      <c r="BL275" s="23" t="s">
        <v>211</v>
      </c>
      <c r="BM275" s="23" t="s">
        <v>625</v>
      </c>
    </row>
    <row r="276" s="1" customFormat="1" ht="25.5" customHeight="1">
      <c r="B276" s="45"/>
      <c r="C276" s="216" t="s">
        <v>626</v>
      </c>
      <c r="D276" s="216" t="s">
        <v>138</v>
      </c>
      <c r="E276" s="217" t="s">
        <v>627</v>
      </c>
      <c r="F276" s="218" t="s">
        <v>628</v>
      </c>
      <c r="G276" s="219" t="s">
        <v>141</v>
      </c>
      <c r="H276" s="220">
        <v>13.390000000000001</v>
      </c>
      <c r="I276" s="221"/>
      <c r="J276" s="222">
        <f>ROUND(I276*H276,2)</f>
        <v>0</v>
      </c>
      <c r="K276" s="218" t="s">
        <v>142</v>
      </c>
      <c r="L276" s="71"/>
      <c r="M276" s="223" t="s">
        <v>21</v>
      </c>
      <c r="N276" s="224" t="s">
        <v>44</v>
      </c>
      <c r="O276" s="46"/>
      <c r="P276" s="225">
        <f>O276*H276</f>
        <v>0</v>
      </c>
      <c r="Q276" s="225">
        <v>0.00069999999999999999</v>
      </c>
      <c r="R276" s="225">
        <f>Q276*H276</f>
        <v>0.0093730000000000011</v>
      </c>
      <c r="S276" s="225">
        <v>0</v>
      </c>
      <c r="T276" s="226">
        <f>S276*H276</f>
        <v>0</v>
      </c>
      <c r="AR276" s="23" t="s">
        <v>211</v>
      </c>
      <c r="AT276" s="23" t="s">
        <v>138</v>
      </c>
      <c r="AU276" s="23" t="s">
        <v>144</v>
      </c>
      <c r="AY276" s="23" t="s">
        <v>135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3" t="s">
        <v>144</v>
      </c>
      <c r="BK276" s="227">
        <f>ROUND(I276*H276,2)</f>
        <v>0</v>
      </c>
      <c r="BL276" s="23" t="s">
        <v>211</v>
      </c>
      <c r="BM276" s="23" t="s">
        <v>629</v>
      </c>
    </row>
    <row r="277" s="1" customFormat="1" ht="25.5" customHeight="1">
      <c r="B277" s="45"/>
      <c r="C277" s="216" t="s">
        <v>630</v>
      </c>
      <c r="D277" s="216" t="s">
        <v>138</v>
      </c>
      <c r="E277" s="217" t="s">
        <v>631</v>
      </c>
      <c r="F277" s="218" t="s">
        <v>632</v>
      </c>
      <c r="G277" s="219" t="s">
        <v>141</v>
      </c>
      <c r="H277" s="220">
        <v>26.780000000000001</v>
      </c>
      <c r="I277" s="221"/>
      <c r="J277" s="222">
        <f>ROUND(I277*H277,2)</f>
        <v>0</v>
      </c>
      <c r="K277" s="218" t="s">
        <v>142</v>
      </c>
      <c r="L277" s="71"/>
      <c r="M277" s="223" t="s">
        <v>21</v>
      </c>
      <c r="N277" s="224" t="s">
        <v>44</v>
      </c>
      <c r="O277" s="46"/>
      <c r="P277" s="225">
        <f>O277*H277</f>
        <v>0</v>
      </c>
      <c r="Q277" s="225">
        <v>0.00020000000000000001</v>
      </c>
      <c r="R277" s="225">
        <f>Q277*H277</f>
        <v>0.0053560000000000005</v>
      </c>
      <c r="S277" s="225">
        <v>0</v>
      </c>
      <c r="T277" s="226">
        <f>S277*H277</f>
        <v>0</v>
      </c>
      <c r="AR277" s="23" t="s">
        <v>211</v>
      </c>
      <c r="AT277" s="23" t="s">
        <v>138</v>
      </c>
      <c r="AU277" s="23" t="s">
        <v>144</v>
      </c>
      <c r="AY277" s="23" t="s">
        <v>135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3" t="s">
        <v>144</v>
      </c>
      <c r="BK277" s="227">
        <f>ROUND(I277*H277,2)</f>
        <v>0</v>
      </c>
      <c r="BL277" s="23" t="s">
        <v>211</v>
      </c>
      <c r="BM277" s="23" t="s">
        <v>633</v>
      </c>
    </row>
    <row r="278" s="11" customFormat="1">
      <c r="B278" s="228"/>
      <c r="C278" s="229"/>
      <c r="D278" s="230" t="s">
        <v>146</v>
      </c>
      <c r="E278" s="231" t="s">
        <v>21</v>
      </c>
      <c r="F278" s="232" t="s">
        <v>634</v>
      </c>
      <c r="G278" s="229"/>
      <c r="H278" s="233">
        <v>26.780000000000001</v>
      </c>
      <c r="I278" s="234"/>
      <c r="J278" s="229"/>
      <c r="K278" s="229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146</v>
      </c>
      <c r="AU278" s="239" t="s">
        <v>144</v>
      </c>
      <c r="AV278" s="11" t="s">
        <v>144</v>
      </c>
      <c r="AW278" s="11" t="s">
        <v>36</v>
      </c>
      <c r="AX278" s="11" t="s">
        <v>72</v>
      </c>
      <c r="AY278" s="239" t="s">
        <v>135</v>
      </c>
    </row>
    <row r="279" s="12" customFormat="1">
      <c r="B279" s="240"/>
      <c r="C279" s="241"/>
      <c r="D279" s="230" t="s">
        <v>146</v>
      </c>
      <c r="E279" s="242" t="s">
        <v>21</v>
      </c>
      <c r="F279" s="243" t="s">
        <v>148</v>
      </c>
      <c r="G279" s="241"/>
      <c r="H279" s="244">
        <v>26.780000000000001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146</v>
      </c>
      <c r="AU279" s="250" t="s">
        <v>144</v>
      </c>
      <c r="AV279" s="12" t="s">
        <v>143</v>
      </c>
      <c r="AW279" s="12" t="s">
        <v>36</v>
      </c>
      <c r="AX279" s="12" t="s">
        <v>80</v>
      </c>
      <c r="AY279" s="250" t="s">
        <v>135</v>
      </c>
    </row>
    <row r="280" s="1" customFormat="1" ht="51" customHeight="1">
      <c r="B280" s="45"/>
      <c r="C280" s="216" t="s">
        <v>635</v>
      </c>
      <c r="D280" s="216" t="s">
        <v>138</v>
      </c>
      <c r="E280" s="217" t="s">
        <v>636</v>
      </c>
      <c r="F280" s="218" t="s">
        <v>637</v>
      </c>
      <c r="G280" s="219" t="s">
        <v>248</v>
      </c>
      <c r="H280" s="220">
        <v>0.35599999999999998</v>
      </c>
      <c r="I280" s="221"/>
      <c r="J280" s="222">
        <f>ROUND(I280*H280,2)</f>
        <v>0</v>
      </c>
      <c r="K280" s="218" t="s">
        <v>142</v>
      </c>
      <c r="L280" s="71"/>
      <c r="M280" s="223" t="s">
        <v>21</v>
      </c>
      <c r="N280" s="224" t="s">
        <v>44</v>
      </c>
      <c r="O280" s="4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AR280" s="23" t="s">
        <v>211</v>
      </c>
      <c r="AT280" s="23" t="s">
        <v>138</v>
      </c>
      <c r="AU280" s="23" t="s">
        <v>144</v>
      </c>
      <c r="AY280" s="23" t="s">
        <v>135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3" t="s">
        <v>144</v>
      </c>
      <c r="BK280" s="227">
        <f>ROUND(I280*H280,2)</f>
        <v>0</v>
      </c>
      <c r="BL280" s="23" t="s">
        <v>211</v>
      </c>
      <c r="BM280" s="23" t="s">
        <v>638</v>
      </c>
    </row>
    <row r="281" s="1" customFormat="1" ht="38.25" customHeight="1">
      <c r="B281" s="45"/>
      <c r="C281" s="216" t="s">
        <v>639</v>
      </c>
      <c r="D281" s="216" t="s">
        <v>138</v>
      </c>
      <c r="E281" s="217" t="s">
        <v>640</v>
      </c>
      <c r="F281" s="218" t="s">
        <v>641</v>
      </c>
      <c r="G281" s="219" t="s">
        <v>248</v>
      </c>
      <c r="H281" s="220">
        <v>0.35599999999999998</v>
      </c>
      <c r="I281" s="221"/>
      <c r="J281" s="222">
        <f>ROUND(I281*H281,2)</f>
        <v>0</v>
      </c>
      <c r="K281" s="218" t="s">
        <v>142</v>
      </c>
      <c r="L281" s="71"/>
      <c r="M281" s="223" t="s">
        <v>21</v>
      </c>
      <c r="N281" s="224" t="s">
        <v>44</v>
      </c>
      <c r="O281" s="4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AR281" s="23" t="s">
        <v>211</v>
      </c>
      <c r="AT281" s="23" t="s">
        <v>138</v>
      </c>
      <c r="AU281" s="23" t="s">
        <v>144</v>
      </c>
      <c r="AY281" s="23" t="s">
        <v>135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3" t="s">
        <v>144</v>
      </c>
      <c r="BK281" s="227">
        <f>ROUND(I281*H281,2)</f>
        <v>0</v>
      </c>
      <c r="BL281" s="23" t="s">
        <v>211</v>
      </c>
      <c r="BM281" s="23" t="s">
        <v>642</v>
      </c>
    </row>
    <row r="282" s="10" customFormat="1" ht="29.88" customHeight="1">
      <c r="B282" s="200"/>
      <c r="C282" s="201"/>
      <c r="D282" s="202" t="s">
        <v>71</v>
      </c>
      <c r="E282" s="214" t="s">
        <v>643</v>
      </c>
      <c r="F282" s="214" t="s">
        <v>644</v>
      </c>
      <c r="G282" s="201"/>
      <c r="H282" s="201"/>
      <c r="I282" s="204"/>
      <c r="J282" s="215">
        <f>BK282</f>
        <v>0</v>
      </c>
      <c r="K282" s="201"/>
      <c r="L282" s="206"/>
      <c r="M282" s="207"/>
      <c r="N282" s="208"/>
      <c r="O282" s="208"/>
      <c r="P282" s="209">
        <f>SUM(P283:P297)</f>
        <v>0</v>
      </c>
      <c r="Q282" s="208"/>
      <c r="R282" s="209">
        <f>SUM(R283:R297)</f>
        <v>0.036999999999999998</v>
      </c>
      <c r="S282" s="208"/>
      <c r="T282" s="210">
        <f>SUM(T283:T297)</f>
        <v>0.079866000000000006</v>
      </c>
      <c r="AR282" s="211" t="s">
        <v>144</v>
      </c>
      <c r="AT282" s="212" t="s">
        <v>71</v>
      </c>
      <c r="AU282" s="212" t="s">
        <v>80</v>
      </c>
      <c r="AY282" s="211" t="s">
        <v>135</v>
      </c>
      <c r="BK282" s="213">
        <f>SUM(BK283:BK297)</f>
        <v>0</v>
      </c>
    </row>
    <row r="283" s="1" customFormat="1" ht="16.5" customHeight="1">
      <c r="B283" s="45"/>
      <c r="C283" s="216" t="s">
        <v>645</v>
      </c>
      <c r="D283" s="216" t="s">
        <v>138</v>
      </c>
      <c r="E283" s="217" t="s">
        <v>646</v>
      </c>
      <c r="F283" s="218" t="s">
        <v>647</v>
      </c>
      <c r="G283" s="219" t="s">
        <v>141</v>
      </c>
      <c r="H283" s="220">
        <v>3.2400000000000002</v>
      </c>
      <c r="I283" s="221"/>
      <c r="J283" s="222">
        <f>ROUND(I283*H283,2)</f>
        <v>0</v>
      </c>
      <c r="K283" s="218" t="s">
        <v>142</v>
      </c>
      <c r="L283" s="71"/>
      <c r="M283" s="223" t="s">
        <v>21</v>
      </c>
      <c r="N283" s="224" t="s">
        <v>44</v>
      </c>
      <c r="O283" s="46"/>
      <c r="P283" s="225">
        <f>O283*H283</f>
        <v>0</v>
      </c>
      <c r="Q283" s="225">
        <v>0</v>
      </c>
      <c r="R283" s="225">
        <f>Q283*H283</f>
        <v>0</v>
      </c>
      <c r="S283" s="225">
        <v>0.024649999999999998</v>
      </c>
      <c r="T283" s="226">
        <f>S283*H283</f>
        <v>0.079866000000000006</v>
      </c>
      <c r="AR283" s="23" t="s">
        <v>211</v>
      </c>
      <c r="AT283" s="23" t="s">
        <v>138</v>
      </c>
      <c r="AU283" s="23" t="s">
        <v>144</v>
      </c>
      <c r="AY283" s="23" t="s">
        <v>135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3" t="s">
        <v>144</v>
      </c>
      <c r="BK283" s="227">
        <f>ROUND(I283*H283,2)</f>
        <v>0</v>
      </c>
      <c r="BL283" s="23" t="s">
        <v>211</v>
      </c>
      <c r="BM283" s="23" t="s">
        <v>648</v>
      </c>
    </row>
    <row r="284" s="13" customFormat="1">
      <c r="B284" s="251"/>
      <c r="C284" s="252"/>
      <c r="D284" s="230" t="s">
        <v>146</v>
      </c>
      <c r="E284" s="253" t="s">
        <v>21</v>
      </c>
      <c r="F284" s="254" t="s">
        <v>649</v>
      </c>
      <c r="G284" s="252"/>
      <c r="H284" s="253" t="s">
        <v>21</v>
      </c>
      <c r="I284" s="255"/>
      <c r="J284" s="252"/>
      <c r="K284" s="252"/>
      <c r="L284" s="256"/>
      <c r="M284" s="257"/>
      <c r="N284" s="258"/>
      <c r="O284" s="258"/>
      <c r="P284" s="258"/>
      <c r="Q284" s="258"/>
      <c r="R284" s="258"/>
      <c r="S284" s="258"/>
      <c r="T284" s="259"/>
      <c r="AT284" s="260" t="s">
        <v>146</v>
      </c>
      <c r="AU284" s="260" t="s">
        <v>144</v>
      </c>
      <c r="AV284" s="13" t="s">
        <v>80</v>
      </c>
      <c r="AW284" s="13" t="s">
        <v>36</v>
      </c>
      <c r="AX284" s="13" t="s">
        <v>72</v>
      </c>
      <c r="AY284" s="260" t="s">
        <v>135</v>
      </c>
    </row>
    <row r="285" s="11" customFormat="1">
      <c r="B285" s="228"/>
      <c r="C285" s="229"/>
      <c r="D285" s="230" t="s">
        <v>146</v>
      </c>
      <c r="E285" s="231" t="s">
        <v>21</v>
      </c>
      <c r="F285" s="232" t="s">
        <v>650</v>
      </c>
      <c r="G285" s="229"/>
      <c r="H285" s="233">
        <v>3.2400000000000002</v>
      </c>
      <c r="I285" s="234"/>
      <c r="J285" s="229"/>
      <c r="K285" s="229"/>
      <c r="L285" s="235"/>
      <c r="M285" s="236"/>
      <c r="N285" s="237"/>
      <c r="O285" s="237"/>
      <c r="P285" s="237"/>
      <c r="Q285" s="237"/>
      <c r="R285" s="237"/>
      <c r="S285" s="237"/>
      <c r="T285" s="238"/>
      <c r="AT285" s="239" t="s">
        <v>146</v>
      </c>
      <c r="AU285" s="239" t="s">
        <v>144</v>
      </c>
      <c r="AV285" s="11" t="s">
        <v>144</v>
      </c>
      <c r="AW285" s="11" t="s">
        <v>36</v>
      </c>
      <c r="AX285" s="11" t="s">
        <v>72</v>
      </c>
      <c r="AY285" s="239" t="s">
        <v>135</v>
      </c>
    </row>
    <row r="286" s="12" customFormat="1">
      <c r="B286" s="240"/>
      <c r="C286" s="241"/>
      <c r="D286" s="230" t="s">
        <v>146</v>
      </c>
      <c r="E286" s="242" t="s">
        <v>21</v>
      </c>
      <c r="F286" s="243" t="s">
        <v>148</v>
      </c>
      <c r="G286" s="241"/>
      <c r="H286" s="244">
        <v>3.2400000000000002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146</v>
      </c>
      <c r="AU286" s="250" t="s">
        <v>144</v>
      </c>
      <c r="AV286" s="12" t="s">
        <v>143</v>
      </c>
      <c r="AW286" s="12" t="s">
        <v>36</v>
      </c>
      <c r="AX286" s="12" t="s">
        <v>80</v>
      </c>
      <c r="AY286" s="250" t="s">
        <v>135</v>
      </c>
    </row>
    <row r="287" s="1" customFormat="1" ht="25.5" customHeight="1">
      <c r="B287" s="45"/>
      <c r="C287" s="216" t="s">
        <v>651</v>
      </c>
      <c r="D287" s="216" t="s">
        <v>138</v>
      </c>
      <c r="E287" s="217" t="s">
        <v>652</v>
      </c>
      <c r="F287" s="218" t="s">
        <v>653</v>
      </c>
      <c r="G287" s="219" t="s">
        <v>209</v>
      </c>
      <c r="H287" s="220">
        <v>2</v>
      </c>
      <c r="I287" s="221"/>
      <c r="J287" s="222">
        <f>ROUND(I287*H287,2)</f>
        <v>0</v>
      </c>
      <c r="K287" s="218" t="s">
        <v>142</v>
      </c>
      <c r="L287" s="71"/>
      <c r="M287" s="223" t="s">
        <v>21</v>
      </c>
      <c r="N287" s="224" t="s">
        <v>44</v>
      </c>
      <c r="O287" s="4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AR287" s="23" t="s">
        <v>211</v>
      </c>
      <c r="AT287" s="23" t="s">
        <v>138</v>
      </c>
      <c r="AU287" s="23" t="s">
        <v>144</v>
      </c>
      <c r="AY287" s="23" t="s">
        <v>135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3" t="s">
        <v>144</v>
      </c>
      <c r="BK287" s="227">
        <f>ROUND(I287*H287,2)</f>
        <v>0</v>
      </c>
      <c r="BL287" s="23" t="s">
        <v>211</v>
      </c>
      <c r="BM287" s="23" t="s">
        <v>654</v>
      </c>
    </row>
    <row r="288" s="1" customFormat="1" ht="16.5" customHeight="1">
      <c r="B288" s="45"/>
      <c r="C288" s="261" t="s">
        <v>655</v>
      </c>
      <c r="D288" s="261" t="s">
        <v>212</v>
      </c>
      <c r="E288" s="262" t="s">
        <v>656</v>
      </c>
      <c r="F288" s="263" t="s">
        <v>657</v>
      </c>
      <c r="G288" s="264" t="s">
        <v>209</v>
      </c>
      <c r="H288" s="265">
        <v>2</v>
      </c>
      <c r="I288" s="266"/>
      <c r="J288" s="267">
        <f>ROUND(I288*H288,2)</f>
        <v>0</v>
      </c>
      <c r="K288" s="263" t="s">
        <v>142</v>
      </c>
      <c r="L288" s="268"/>
      <c r="M288" s="269" t="s">
        <v>21</v>
      </c>
      <c r="N288" s="270" t="s">
        <v>44</v>
      </c>
      <c r="O288" s="46"/>
      <c r="P288" s="225">
        <f>O288*H288</f>
        <v>0</v>
      </c>
      <c r="Q288" s="225">
        <v>0.0155</v>
      </c>
      <c r="R288" s="225">
        <f>Q288*H288</f>
        <v>0.031</v>
      </c>
      <c r="S288" s="225">
        <v>0</v>
      </c>
      <c r="T288" s="226">
        <f>S288*H288</f>
        <v>0</v>
      </c>
      <c r="AR288" s="23" t="s">
        <v>296</v>
      </c>
      <c r="AT288" s="23" t="s">
        <v>212</v>
      </c>
      <c r="AU288" s="23" t="s">
        <v>144</v>
      </c>
      <c r="AY288" s="23" t="s">
        <v>135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3" t="s">
        <v>144</v>
      </c>
      <c r="BK288" s="227">
        <f>ROUND(I288*H288,2)</f>
        <v>0</v>
      </c>
      <c r="BL288" s="23" t="s">
        <v>211</v>
      </c>
      <c r="BM288" s="23" t="s">
        <v>658</v>
      </c>
    </row>
    <row r="289" s="1" customFormat="1" ht="25.5" customHeight="1">
      <c r="B289" s="45"/>
      <c r="C289" s="261" t="s">
        <v>659</v>
      </c>
      <c r="D289" s="261" t="s">
        <v>212</v>
      </c>
      <c r="E289" s="262" t="s">
        <v>660</v>
      </c>
      <c r="F289" s="263" t="s">
        <v>661</v>
      </c>
      <c r="G289" s="264" t="s">
        <v>209</v>
      </c>
      <c r="H289" s="265">
        <v>2</v>
      </c>
      <c r="I289" s="266"/>
      <c r="J289" s="267">
        <f>ROUND(I289*H289,2)</f>
        <v>0</v>
      </c>
      <c r="K289" s="263" t="s">
        <v>142</v>
      </c>
      <c r="L289" s="268"/>
      <c r="M289" s="269" t="s">
        <v>21</v>
      </c>
      <c r="N289" s="270" t="s">
        <v>44</v>
      </c>
      <c r="O289" s="46"/>
      <c r="P289" s="225">
        <f>O289*H289</f>
        <v>0</v>
      </c>
      <c r="Q289" s="225">
        <v>0.0011999999999999999</v>
      </c>
      <c r="R289" s="225">
        <f>Q289*H289</f>
        <v>0.0023999999999999998</v>
      </c>
      <c r="S289" s="225">
        <v>0</v>
      </c>
      <c r="T289" s="226">
        <f>S289*H289</f>
        <v>0</v>
      </c>
      <c r="AR289" s="23" t="s">
        <v>296</v>
      </c>
      <c r="AT289" s="23" t="s">
        <v>212</v>
      </c>
      <c r="AU289" s="23" t="s">
        <v>144</v>
      </c>
      <c r="AY289" s="23" t="s">
        <v>135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3" t="s">
        <v>144</v>
      </c>
      <c r="BK289" s="227">
        <f>ROUND(I289*H289,2)</f>
        <v>0</v>
      </c>
      <c r="BL289" s="23" t="s">
        <v>211</v>
      </c>
      <c r="BM289" s="23" t="s">
        <v>662</v>
      </c>
    </row>
    <row r="290" s="1" customFormat="1" ht="16.5" customHeight="1">
      <c r="B290" s="45"/>
      <c r="C290" s="216" t="s">
        <v>663</v>
      </c>
      <c r="D290" s="216" t="s">
        <v>138</v>
      </c>
      <c r="E290" s="217" t="s">
        <v>664</v>
      </c>
      <c r="F290" s="218" t="s">
        <v>665</v>
      </c>
      <c r="G290" s="219" t="s">
        <v>209</v>
      </c>
      <c r="H290" s="220">
        <v>2</v>
      </c>
      <c r="I290" s="221"/>
      <c r="J290" s="222">
        <f>ROUND(I290*H290,2)</f>
        <v>0</v>
      </c>
      <c r="K290" s="218" t="s">
        <v>142</v>
      </c>
      <c r="L290" s="71"/>
      <c r="M290" s="223" t="s">
        <v>21</v>
      </c>
      <c r="N290" s="224" t="s">
        <v>44</v>
      </c>
      <c r="O290" s="4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AR290" s="23" t="s">
        <v>211</v>
      </c>
      <c r="AT290" s="23" t="s">
        <v>138</v>
      </c>
      <c r="AU290" s="23" t="s">
        <v>144</v>
      </c>
      <c r="AY290" s="23" t="s">
        <v>135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3" t="s">
        <v>144</v>
      </c>
      <c r="BK290" s="227">
        <f>ROUND(I290*H290,2)</f>
        <v>0</v>
      </c>
      <c r="BL290" s="23" t="s">
        <v>211</v>
      </c>
      <c r="BM290" s="23" t="s">
        <v>666</v>
      </c>
    </row>
    <row r="291" s="1" customFormat="1" ht="16.5" customHeight="1">
      <c r="B291" s="45"/>
      <c r="C291" s="261" t="s">
        <v>667</v>
      </c>
      <c r="D291" s="261" t="s">
        <v>212</v>
      </c>
      <c r="E291" s="262" t="s">
        <v>668</v>
      </c>
      <c r="F291" s="263" t="s">
        <v>669</v>
      </c>
      <c r="G291" s="264" t="s">
        <v>209</v>
      </c>
      <c r="H291" s="265">
        <v>2</v>
      </c>
      <c r="I291" s="266"/>
      <c r="J291" s="267">
        <f>ROUND(I291*H291,2)</f>
        <v>0</v>
      </c>
      <c r="K291" s="263" t="s">
        <v>142</v>
      </c>
      <c r="L291" s="268"/>
      <c r="M291" s="269" t="s">
        <v>21</v>
      </c>
      <c r="N291" s="270" t="s">
        <v>44</v>
      </c>
      <c r="O291" s="46"/>
      <c r="P291" s="225">
        <f>O291*H291</f>
        <v>0</v>
      </c>
      <c r="Q291" s="225">
        <v>0.00044999999999999999</v>
      </c>
      <c r="R291" s="225">
        <f>Q291*H291</f>
        <v>0.00089999999999999998</v>
      </c>
      <c r="S291" s="225">
        <v>0</v>
      </c>
      <c r="T291" s="226">
        <f>S291*H291</f>
        <v>0</v>
      </c>
      <c r="AR291" s="23" t="s">
        <v>296</v>
      </c>
      <c r="AT291" s="23" t="s">
        <v>212</v>
      </c>
      <c r="AU291" s="23" t="s">
        <v>144</v>
      </c>
      <c r="AY291" s="23" t="s">
        <v>135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3" t="s">
        <v>144</v>
      </c>
      <c r="BK291" s="227">
        <f>ROUND(I291*H291,2)</f>
        <v>0</v>
      </c>
      <c r="BL291" s="23" t="s">
        <v>211</v>
      </c>
      <c r="BM291" s="23" t="s">
        <v>670</v>
      </c>
    </row>
    <row r="292" s="1" customFormat="1" ht="25.5" customHeight="1">
      <c r="B292" s="45"/>
      <c r="C292" s="216" t="s">
        <v>671</v>
      </c>
      <c r="D292" s="216" t="s">
        <v>138</v>
      </c>
      <c r="E292" s="217" t="s">
        <v>672</v>
      </c>
      <c r="F292" s="218" t="s">
        <v>673</v>
      </c>
      <c r="G292" s="219" t="s">
        <v>209</v>
      </c>
      <c r="H292" s="220">
        <v>2</v>
      </c>
      <c r="I292" s="221"/>
      <c r="J292" s="222">
        <f>ROUND(I292*H292,2)</f>
        <v>0</v>
      </c>
      <c r="K292" s="218" t="s">
        <v>142</v>
      </c>
      <c r="L292" s="71"/>
      <c r="M292" s="223" t="s">
        <v>21</v>
      </c>
      <c r="N292" s="224" t="s">
        <v>44</v>
      </c>
      <c r="O292" s="4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AR292" s="23" t="s">
        <v>211</v>
      </c>
      <c r="AT292" s="23" t="s">
        <v>138</v>
      </c>
      <c r="AU292" s="23" t="s">
        <v>144</v>
      </c>
      <c r="AY292" s="23" t="s">
        <v>135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3" t="s">
        <v>144</v>
      </c>
      <c r="BK292" s="227">
        <f>ROUND(I292*H292,2)</f>
        <v>0</v>
      </c>
      <c r="BL292" s="23" t="s">
        <v>211</v>
      </c>
      <c r="BM292" s="23" t="s">
        <v>674</v>
      </c>
    </row>
    <row r="293" s="1" customFormat="1" ht="16.5" customHeight="1">
      <c r="B293" s="45"/>
      <c r="C293" s="261" t="s">
        <v>675</v>
      </c>
      <c r="D293" s="261" t="s">
        <v>212</v>
      </c>
      <c r="E293" s="262" t="s">
        <v>676</v>
      </c>
      <c r="F293" s="263" t="s">
        <v>677</v>
      </c>
      <c r="G293" s="264" t="s">
        <v>209</v>
      </c>
      <c r="H293" s="265">
        <v>2</v>
      </c>
      <c r="I293" s="266"/>
      <c r="J293" s="267">
        <f>ROUND(I293*H293,2)</f>
        <v>0</v>
      </c>
      <c r="K293" s="263" t="s">
        <v>142</v>
      </c>
      <c r="L293" s="268"/>
      <c r="M293" s="269" t="s">
        <v>21</v>
      </c>
      <c r="N293" s="270" t="s">
        <v>44</v>
      </c>
      <c r="O293" s="46"/>
      <c r="P293" s="225">
        <f>O293*H293</f>
        <v>0</v>
      </c>
      <c r="Q293" s="225">
        <v>0.0013500000000000001</v>
      </c>
      <c r="R293" s="225">
        <f>Q293*H293</f>
        <v>0.0027000000000000001</v>
      </c>
      <c r="S293" s="225">
        <v>0</v>
      </c>
      <c r="T293" s="226">
        <f>S293*H293</f>
        <v>0</v>
      </c>
      <c r="AR293" s="23" t="s">
        <v>296</v>
      </c>
      <c r="AT293" s="23" t="s">
        <v>212</v>
      </c>
      <c r="AU293" s="23" t="s">
        <v>144</v>
      </c>
      <c r="AY293" s="23" t="s">
        <v>135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3" t="s">
        <v>144</v>
      </c>
      <c r="BK293" s="227">
        <f>ROUND(I293*H293,2)</f>
        <v>0</v>
      </c>
      <c r="BL293" s="23" t="s">
        <v>211</v>
      </c>
      <c r="BM293" s="23" t="s">
        <v>678</v>
      </c>
    </row>
    <row r="294" s="1" customFormat="1" ht="38.25" customHeight="1">
      <c r="B294" s="45"/>
      <c r="C294" s="216" t="s">
        <v>679</v>
      </c>
      <c r="D294" s="216" t="s">
        <v>138</v>
      </c>
      <c r="E294" s="217" t="s">
        <v>680</v>
      </c>
      <c r="F294" s="218" t="s">
        <v>681</v>
      </c>
      <c r="G294" s="219" t="s">
        <v>248</v>
      </c>
      <c r="H294" s="220">
        <v>0.036999999999999998</v>
      </c>
      <c r="I294" s="221"/>
      <c r="J294" s="222">
        <f>ROUND(I294*H294,2)</f>
        <v>0</v>
      </c>
      <c r="K294" s="218" t="s">
        <v>142</v>
      </c>
      <c r="L294" s="71"/>
      <c r="M294" s="223" t="s">
        <v>21</v>
      </c>
      <c r="N294" s="224" t="s">
        <v>44</v>
      </c>
      <c r="O294" s="4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AR294" s="23" t="s">
        <v>211</v>
      </c>
      <c r="AT294" s="23" t="s">
        <v>138</v>
      </c>
      <c r="AU294" s="23" t="s">
        <v>144</v>
      </c>
      <c r="AY294" s="23" t="s">
        <v>135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3" t="s">
        <v>144</v>
      </c>
      <c r="BK294" s="227">
        <f>ROUND(I294*H294,2)</f>
        <v>0</v>
      </c>
      <c r="BL294" s="23" t="s">
        <v>211</v>
      </c>
      <c r="BM294" s="23" t="s">
        <v>682</v>
      </c>
    </row>
    <row r="295" s="1" customFormat="1" ht="38.25" customHeight="1">
      <c r="B295" s="45"/>
      <c r="C295" s="216" t="s">
        <v>683</v>
      </c>
      <c r="D295" s="216" t="s">
        <v>138</v>
      </c>
      <c r="E295" s="217" t="s">
        <v>684</v>
      </c>
      <c r="F295" s="218" t="s">
        <v>685</v>
      </c>
      <c r="G295" s="219" t="s">
        <v>248</v>
      </c>
      <c r="H295" s="220">
        <v>0.036999999999999998</v>
      </c>
      <c r="I295" s="221"/>
      <c r="J295" s="222">
        <f>ROUND(I295*H295,2)</f>
        <v>0</v>
      </c>
      <c r="K295" s="218" t="s">
        <v>142</v>
      </c>
      <c r="L295" s="71"/>
      <c r="M295" s="223" t="s">
        <v>21</v>
      </c>
      <c r="N295" s="224" t="s">
        <v>44</v>
      </c>
      <c r="O295" s="4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AR295" s="23" t="s">
        <v>211</v>
      </c>
      <c r="AT295" s="23" t="s">
        <v>138</v>
      </c>
      <c r="AU295" s="23" t="s">
        <v>144</v>
      </c>
      <c r="AY295" s="23" t="s">
        <v>135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3" t="s">
        <v>144</v>
      </c>
      <c r="BK295" s="227">
        <f>ROUND(I295*H295,2)</f>
        <v>0</v>
      </c>
      <c r="BL295" s="23" t="s">
        <v>211</v>
      </c>
      <c r="BM295" s="23" t="s">
        <v>686</v>
      </c>
    </row>
    <row r="296" s="1" customFormat="1" ht="16.5" customHeight="1">
      <c r="B296" s="45"/>
      <c r="C296" s="216" t="s">
        <v>687</v>
      </c>
      <c r="D296" s="216" t="s">
        <v>138</v>
      </c>
      <c r="E296" s="217" t="s">
        <v>688</v>
      </c>
      <c r="F296" s="218" t="s">
        <v>689</v>
      </c>
      <c r="G296" s="219" t="s">
        <v>500</v>
      </c>
      <c r="H296" s="220">
        <v>1</v>
      </c>
      <c r="I296" s="221"/>
      <c r="J296" s="222">
        <f>ROUND(I296*H296,2)</f>
        <v>0</v>
      </c>
      <c r="K296" s="218" t="s">
        <v>21</v>
      </c>
      <c r="L296" s="71"/>
      <c r="M296" s="223" t="s">
        <v>21</v>
      </c>
      <c r="N296" s="224" t="s">
        <v>44</v>
      </c>
      <c r="O296" s="4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AR296" s="23" t="s">
        <v>211</v>
      </c>
      <c r="AT296" s="23" t="s">
        <v>138</v>
      </c>
      <c r="AU296" s="23" t="s">
        <v>144</v>
      </c>
      <c r="AY296" s="23" t="s">
        <v>135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3" t="s">
        <v>144</v>
      </c>
      <c r="BK296" s="227">
        <f>ROUND(I296*H296,2)</f>
        <v>0</v>
      </c>
      <c r="BL296" s="23" t="s">
        <v>211</v>
      </c>
      <c r="BM296" s="23" t="s">
        <v>690</v>
      </c>
    </row>
    <row r="297" s="1" customFormat="1" ht="16.5" customHeight="1">
      <c r="B297" s="45"/>
      <c r="C297" s="216" t="s">
        <v>691</v>
      </c>
      <c r="D297" s="216" t="s">
        <v>138</v>
      </c>
      <c r="E297" s="217" t="s">
        <v>692</v>
      </c>
      <c r="F297" s="218" t="s">
        <v>693</v>
      </c>
      <c r="G297" s="219" t="s">
        <v>500</v>
      </c>
      <c r="H297" s="220">
        <v>2</v>
      </c>
      <c r="I297" s="221"/>
      <c r="J297" s="222">
        <f>ROUND(I297*H297,2)</f>
        <v>0</v>
      </c>
      <c r="K297" s="218" t="s">
        <v>21</v>
      </c>
      <c r="L297" s="71"/>
      <c r="M297" s="223" t="s">
        <v>21</v>
      </c>
      <c r="N297" s="224" t="s">
        <v>44</v>
      </c>
      <c r="O297" s="4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AR297" s="23" t="s">
        <v>211</v>
      </c>
      <c r="AT297" s="23" t="s">
        <v>138</v>
      </c>
      <c r="AU297" s="23" t="s">
        <v>144</v>
      </c>
      <c r="AY297" s="23" t="s">
        <v>135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3" t="s">
        <v>144</v>
      </c>
      <c r="BK297" s="227">
        <f>ROUND(I297*H297,2)</f>
        <v>0</v>
      </c>
      <c r="BL297" s="23" t="s">
        <v>211</v>
      </c>
      <c r="BM297" s="23" t="s">
        <v>694</v>
      </c>
    </row>
    <row r="298" s="10" customFormat="1" ht="29.88" customHeight="1">
      <c r="B298" s="200"/>
      <c r="C298" s="201"/>
      <c r="D298" s="202" t="s">
        <v>71</v>
      </c>
      <c r="E298" s="214" t="s">
        <v>695</v>
      </c>
      <c r="F298" s="214" t="s">
        <v>696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SUM(P299:P307)</f>
        <v>0</v>
      </c>
      <c r="Q298" s="208"/>
      <c r="R298" s="209">
        <f>SUM(R299:R307)</f>
        <v>0.2037969</v>
      </c>
      <c r="S298" s="208"/>
      <c r="T298" s="210">
        <f>SUM(T299:T307)</f>
        <v>0</v>
      </c>
      <c r="AR298" s="211" t="s">
        <v>144</v>
      </c>
      <c r="AT298" s="212" t="s">
        <v>71</v>
      </c>
      <c r="AU298" s="212" t="s">
        <v>80</v>
      </c>
      <c r="AY298" s="211" t="s">
        <v>135</v>
      </c>
      <c r="BK298" s="213">
        <f>SUM(BK299:BK307)</f>
        <v>0</v>
      </c>
    </row>
    <row r="299" s="1" customFormat="1" ht="25.5" customHeight="1">
      <c r="B299" s="45"/>
      <c r="C299" s="216" t="s">
        <v>697</v>
      </c>
      <c r="D299" s="216" t="s">
        <v>138</v>
      </c>
      <c r="E299" s="217" t="s">
        <v>698</v>
      </c>
      <c r="F299" s="218" t="s">
        <v>699</v>
      </c>
      <c r="G299" s="219" t="s">
        <v>141</v>
      </c>
      <c r="H299" s="220">
        <v>3.3300000000000001</v>
      </c>
      <c r="I299" s="221"/>
      <c r="J299" s="222">
        <f>ROUND(I299*H299,2)</f>
        <v>0</v>
      </c>
      <c r="K299" s="218" t="s">
        <v>142</v>
      </c>
      <c r="L299" s="71"/>
      <c r="M299" s="223" t="s">
        <v>21</v>
      </c>
      <c r="N299" s="224" t="s">
        <v>44</v>
      </c>
      <c r="O299" s="46"/>
      <c r="P299" s="225">
        <f>O299*H299</f>
        <v>0</v>
      </c>
      <c r="Q299" s="225">
        <v>0.037670000000000002</v>
      </c>
      <c r="R299" s="225">
        <f>Q299*H299</f>
        <v>0.1254411</v>
      </c>
      <c r="S299" s="225">
        <v>0</v>
      </c>
      <c r="T299" s="226">
        <f>S299*H299</f>
        <v>0</v>
      </c>
      <c r="AR299" s="23" t="s">
        <v>211</v>
      </c>
      <c r="AT299" s="23" t="s">
        <v>138</v>
      </c>
      <c r="AU299" s="23" t="s">
        <v>144</v>
      </c>
      <c r="AY299" s="23" t="s">
        <v>135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3" t="s">
        <v>144</v>
      </c>
      <c r="BK299" s="227">
        <f>ROUND(I299*H299,2)</f>
        <v>0</v>
      </c>
      <c r="BL299" s="23" t="s">
        <v>211</v>
      </c>
      <c r="BM299" s="23" t="s">
        <v>700</v>
      </c>
    </row>
    <row r="300" s="11" customFormat="1">
      <c r="B300" s="228"/>
      <c r="C300" s="229"/>
      <c r="D300" s="230" t="s">
        <v>146</v>
      </c>
      <c r="E300" s="231" t="s">
        <v>21</v>
      </c>
      <c r="F300" s="232" t="s">
        <v>147</v>
      </c>
      <c r="G300" s="229"/>
      <c r="H300" s="233">
        <v>3.3300000000000001</v>
      </c>
      <c r="I300" s="234"/>
      <c r="J300" s="229"/>
      <c r="K300" s="229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146</v>
      </c>
      <c r="AU300" s="239" t="s">
        <v>144</v>
      </c>
      <c r="AV300" s="11" t="s">
        <v>144</v>
      </c>
      <c r="AW300" s="11" t="s">
        <v>36</v>
      </c>
      <c r="AX300" s="11" t="s">
        <v>72</v>
      </c>
      <c r="AY300" s="239" t="s">
        <v>135</v>
      </c>
    </row>
    <row r="301" s="12" customFormat="1">
      <c r="B301" s="240"/>
      <c r="C301" s="241"/>
      <c r="D301" s="230" t="s">
        <v>146</v>
      </c>
      <c r="E301" s="242" t="s">
        <v>21</v>
      </c>
      <c r="F301" s="243" t="s">
        <v>148</v>
      </c>
      <c r="G301" s="241"/>
      <c r="H301" s="244">
        <v>3.3300000000000001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146</v>
      </c>
      <c r="AU301" s="250" t="s">
        <v>144</v>
      </c>
      <c r="AV301" s="12" t="s">
        <v>143</v>
      </c>
      <c r="AW301" s="12" t="s">
        <v>36</v>
      </c>
      <c r="AX301" s="12" t="s">
        <v>80</v>
      </c>
      <c r="AY301" s="250" t="s">
        <v>135</v>
      </c>
    </row>
    <row r="302" s="1" customFormat="1" ht="16.5" customHeight="1">
      <c r="B302" s="45"/>
      <c r="C302" s="216" t="s">
        <v>701</v>
      </c>
      <c r="D302" s="216" t="s">
        <v>138</v>
      </c>
      <c r="E302" s="217" t="s">
        <v>702</v>
      </c>
      <c r="F302" s="218" t="s">
        <v>703</v>
      </c>
      <c r="G302" s="219" t="s">
        <v>141</v>
      </c>
      <c r="H302" s="220">
        <v>3.3300000000000001</v>
      </c>
      <c r="I302" s="221"/>
      <c r="J302" s="222">
        <f>ROUND(I302*H302,2)</f>
        <v>0</v>
      </c>
      <c r="K302" s="218" t="s">
        <v>142</v>
      </c>
      <c r="L302" s="71"/>
      <c r="M302" s="223" t="s">
        <v>21</v>
      </c>
      <c r="N302" s="224" t="s">
        <v>44</v>
      </c>
      <c r="O302" s="46"/>
      <c r="P302" s="225">
        <f>O302*H302</f>
        <v>0</v>
      </c>
      <c r="Q302" s="225">
        <v>0.00029999999999999997</v>
      </c>
      <c r="R302" s="225">
        <f>Q302*H302</f>
        <v>0.00099899999999999989</v>
      </c>
      <c r="S302" s="225">
        <v>0</v>
      </c>
      <c r="T302" s="226">
        <f>S302*H302</f>
        <v>0</v>
      </c>
      <c r="AR302" s="23" t="s">
        <v>211</v>
      </c>
      <c r="AT302" s="23" t="s">
        <v>138</v>
      </c>
      <c r="AU302" s="23" t="s">
        <v>144</v>
      </c>
      <c r="AY302" s="23" t="s">
        <v>135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3" t="s">
        <v>144</v>
      </c>
      <c r="BK302" s="227">
        <f>ROUND(I302*H302,2)</f>
        <v>0</v>
      </c>
      <c r="BL302" s="23" t="s">
        <v>211</v>
      </c>
      <c r="BM302" s="23" t="s">
        <v>704</v>
      </c>
    </row>
    <row r="303" s="1" customFormat="1" ht="25.5" customHeight="1">
      <c r="B303" s="45"/>
      <c r="C303" s="261" t="s">
        <v>705</v>
      </c>
      <c r="D303" s="261" t="s">
        <v>212</v>
      </c>
      <c r="E303" s="262" t="s">
        <v>706</v>
      </c>
      <c r="F303" s="263" t="s">
        <v>707</v>
      </c>
      <c r="G303" s="264" t="s">
        <v>141</v>
      </c>
      <c r="H303" s="265">
        <v>4.0289999999999999</v>
      </c>
      <c r="I303" s="266"/>
      <c r="J303" s="267">
        <f>ROUND(I303*H303,2)</f>
        <v>0</v>
      </c>
      <c r="K303" s="263" t="s">
        <v>142</v>
      </c>
      <c r="L303" s="268"/>
      <c r="M303" s="269" t="s">
        <v>21</v>
      </c>
      <c r="N303" s="270" t="s">
        <v>44</v>
      </c>
      <c r="O303" s="46"/>
      <c r="P303" s="225">
        <f>O303*H303</f>
        <v>0</v>
      </c>
      <c r="Q303" s="225">
        <v>0.019199999999999998</v>
      </c>
      <c r="R303" s="225">
        <f>Q303*H303</f>
        <v>0.077356799999999989</v>
      </c>
      <c r="S303" s="225">
        <v>0</v>
      </c>
      <c r="T303" s="226">
        <f>S303*H303</f>
        <v>0</v>
      </c>
      <c r="AR303" s="23" t="s">
        <v>296</v>
      </c>
      <c r="AT303" s="23" t="s">
        <v>212</v>
      </c>
      <c r="AU303" s="23" t="s">
        <v>144</v>
      </c>
      <c r="AY303" s="23" t="s">
        <v>135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3" t="s">
        <v>144</v>
      </c>
      <c r="BK303" s="227">
        <f>ROUND(I303*H303,2)</f>
        <v>0</v>
      </c>
      <c r="BL303" s="23" t="s">
        <v>211</v>
      </c>
      <c r="BM303" s="23" t="s">
        <v>708</v>
      </c>
    </row>
    <row r="304" s="11" customFormat="1">
      <c r="B304" s="228"/>
      <c r="C304" s="229"/>
      <c r="D304" s="230" t="s">
        <v>146</v>
      </c>
      <c r="E304" s="231" t="s">
        <v>21</v>
      </c>
      <c r="F304" s="232" t="s">
        <v>709</v>
      </c>
      <c r="G304" s="229"/>
      <c r="H304" s="233">
        <v>3.6629999999999998</v>
      </c>
      <c r="I304" s="234"/>
      <c r="J304" s="229"/>
      <c r="K304" s="229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146</v>
      </c>
      <c r="AU304" s="239" t="s">
        <v>144</v>
      </c>
      <c r="AV304" s="11" t="s">
        <v>144</v>
      </c>
      <c r="AW304" s="11" t="s">
        <v>36</v>
      </c>
      <c r="AX304" s="11" t="s">
        <v>80</v>
      </c>
      <c r="AY304" s="239" t="s">
        <v>135</v>
      </c>
    </row>
    <row r="305" s="11" customFormat="1">
      <c r="B305" s="228"/>
      <c r="C305" s="229"/>
      <c r="D305" s="230" t="s">
        <v>146</v>
      </c>
      <c r="E305" s="229"/>
      <c r="F305" s="232" t="s">
        <v>710</v>
      </c>
      <c r="G305" s="229"/>
      <c r="H305" s="233">
        <v>4.0289999999999999</v>
      </c>
      <c r="I305" s="234"/>
      <c r="J305" s="229"/>
      <c r="K305" s="229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146</v>
      </c>
      <c r="AU305" s="239" t="s">
        <v>144</v>
      </c>
      <c r="AV305" s="11" t="s">
        <v>144</v>
      </c>
      <c r="AW305" s="11" t="s">
        <v>6</v>
      </c>
      <c r="AX305" s="11" t="s">
        <v>80</v>
      </c>
      <c r="AY305" s="239" t="s">
        <v>135</v>
      </c>
    </row>
    <row r="306" s="1" customFormat="1" ht="38.25" customHeight="1">
      <c r="B306" s="45"/>
      <c r="C306" s="216" t="s">
        <v>711</v>
      </c>
      <c r="D306" s="216" t="s">
        <v>138</v>
      </c>
      <c r="E306" s="217" t="s">
        <v>712</v>
      </c>
      <c r="F306" s="218" t="s">
        <v>713</v>
      </c>
      <c r="G306" s="219" t="s">
        <v>248</v>
      </c>
      <c r="H306" s="220">
        <v>0.20399999999999999</v>
      </c>
      <c r="I306" s="221"/>
      <c r="J306" s="222">
        <f>ROUND(I306*H306,2)</f>
        <v>0</v>
      </c>
      <c r="K306" s="218" t="s">
        <v>142</v>
      </c>
      <c r="L306" s="71"/>
      <c r="M306" s="223" t="s">
        <v>21</v>
      </c>
      <c r="N306" s="224" t="s">
        <v>44</v>
      </c>
      <c r="O306" s="4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AR306" s="23" t="s">
        <v>211</v>
      </c>
      <c r="AT306" s="23" t="s">
        <v>138</v>
      </c>
      <c r="AU306" s="23" t="s">
        <v>144</v>
      </c>
      <c r="AY306" s="23" t="s">
        <v>135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3" t="s">
        <v>144</v>
      </c>
      <c r="BK306" s="227">
        <f>ROUND(I306*H306,2)</f>
        <v>0</v>
      </c>
      <c r="BL306" s="23" t="s">
        <v>211</v>
      </c>
      <c r="BM306" s="23" t="s">
        <v>714</v>
      </c>
    </row>
    <row r="307" s="1" customFormat="1" ht="38.25" customHeight="1">
      <c r="B307" s="45"/>
      <c r="C307" s="216" t="s">
        <v>715</v>
      </c>
      <c r="D307" s="216" t="s">
        <v>138</v>
      </c>
      <c r="E307" s="217" t="s">
        <v>716</v>
      </c>
      <c r="F307" s="218" t="s">
        <v>717</v>
      </c>
      <c r="G307" s="219" t="s">
        <v>248</v>
      </c>
      <c r="H307" s="220">
        <v>0.20399999999999999</v>
      </c>
      <c r="I307" s="221"/>
      <c r="J307" s="222">
        <f>ROUND(I307*H307,2)</f>
        <v>0</v>
      </c>
      <c r="K307" s="218" t="s">
        <v>142</v>
      </c>
      <c r="L307" s="71"/>
      <c r="M307" s="223" t="s">
        <v>21</v>
      </c>
      <c r="N307" s="224" t="s">
        <v>44</v>
      </c>
      <c r="O307" s="4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AR307" s="23" t="s">
        <v>211</v>
      </c>
      <c r="AT307" s="23" t="s">
        <v>138</v>
      </c>
      <c r="AU307" s="23" t="s">
        <v>144</v>
      </c>
      <c r="AY307" s="23" t="s">
        <v>135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3" t="s">
        <v>144</v>
      </c>
      <c r="BK307" s="227">
        <f>ROUND(I307*H307,2)</f>
        <v>0</v>
      </c>
      <c r="BL307" s="23" t="s">
        <v>211</v>
      </c>
      <c r="BM307" s="23" t="s">
        <v>718</v>
      </c>
    </row>
    <row r="308" s="10" customFormat="1" ht="29.88" customHeight="1">
      <c r="B308" s="200"/>
      <c r="C308" s="201"/>
      <c r="D308" s="202" t="s">
        <v>71</v>
      </c>
      <c r="E308" s="214" t="s">
        <v>719</v>
      </c>
      <c r="F308" s="214" t="s">
        <v>720</v>
      </c>
      <c r="G308" s="201"/>
      <c r="H308" s="201"/>
      <c r="I308" s="204"/>
      <c r="J308" s="215">
        <f>BK308</f>
        <v>0</v>
      </c>
      <c r="K308" s="201"/>
      <c r="L308" s="206"/>
      <c r="M308" s="207"/>
      <c r="N308" s="208"/>
      <c r="O308" s="208"/>
      <c r="P308" s="209">
        <f>SUM(P309:P318)</f>
        <v>0</v>
      </c>
      <c r="Q308" s="208"/>
      <c r="R308" s="209">
        <f>SUM(R309:R318)</f>
        <v>0.00058629999999999999</v>
      </c>
      <c r="S308" s="208"/>
      <c r="T308" s="210">
        <f>SUM(T309:T318)</f>
        <v>0.0097200000000000012</v>
      </c>
      <c r="AR308" s="211" t="s">
        <v>144</v>
      </c>
      <c r="AT308" s="212" t="s">
        <v>71</v>
      </c>
      <c r="AU308" s="212" t="s">
        <v>80</v>
      </c>
      <c r="AY308" s="211" t="s">
        <v>135</v>
      </c>
      <c r="BK308" s="213">
        <f>SUM(BK309:BK318)</f>
        <v>0</v>
      </c>
    </row>
    <row r="309" s="1" customFormat="1" ht="16.5" customHeight="1">
      <c r="B309" s="45"/>
      <c r="C309" s="216" t="s">
        <v>721</v>
      </c>
      <c r="D309" s="216" t="s">
        <v>138</v>
      </c>
      <c r="E309" s="217" t="s">
        <v>722</v>
      </c>
      <c r="F309" s="218" t="s">
        <v>723</v>
      </c>
      <c r="G309" s="219" t="s">
        <v>141</v>
      </c>
      <c r="H309" s="220">
        <v>3.2400000000000002</v>
      </c>
      <c r="I309" s="221"/>
      <c r="J309" s="222">
        <f>ROUND(I309*H309,2)</f>
        <v>0</v>
      </c>
      <c r="K309" s="218" t="s">
        <v>142</v>
      </c>
      <c r="L309" s="71"/>
      <c r="M309" s="223" t="s">
        <v>21</v>
      </c>
      <c r="N309" s="224" t="s">
        <v>44</v>
      </c>
      <c r="O309" s="46"/>
      <c r="P309" s="225">
        <f>O309*H309</f>
        <v>0</v>
      </c>
      <c r="Q309" s="225">
        <v>0</v>
      </c>
      <c r="R309" s="225">
        <f>Q309*H309</f>
        <v>0</v>
      </c>
      <c r="S309" s="225">
        <v>0.0030000000000000001</v>
      </c>
      <c r="T309" s="226">
        <f>S309*H309</f>
        <v>0.0097200000000000012</v>
      </c>
      <c r="AR309" s="23" t="s">
        <v>211</v>
      </c>
      <c r="AT309" s="23" t="s">
        <v>138</v>
      </c>
      <c r="AU309" s="23" t="s">
        <v>144</v>
      </c>
      <c r="AY309" s="23" t="s">
        <v>135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3" t="s">
        <v>144</v>
      </c>
      <c r="BK309" s="227">
        <f>ROUND(I309*H309,2)</f>
        <v>0</v>
      </c>
      <c r="BL309" s="23" t="s">
        <v>211</v>
      </c>
      <c r="BM309" s="23" t="s">
        <v>724</v>
      </c>
    </row>
    <row r="310" s="13" customFormat="1">
      <c r="B310" s="251"/>
      <c r="C310" s="252"/>
      <c r="D310" s="230" t="s">
        <v>146</v>
      </c>
      <c r="E310" s="253" t="s">
        <v>21</v>
      </c>
      <c r="F310" s="254" t="s">
        <v>725</v>
      </c>
      <c r="G310" s="252"/>
      <c r="H310" s="253" t="s">
        <v>21</v>
      </c>
      <c r="I310" s="255"/>
      <c r="J310" s="252"/>
      <c r="K310" s="252"/>
      <c r="L310" s="256"/>
      <c r="M310" s="257"/>
      <c r="N310" s="258"/>
      <c r="O310" s="258"/>
      <c r="P310" s="258"/>
      <c r="Q310" s="258"/>
      <c r="R310" s="258"/>
      <c r="S310" s="258"/>
      <c r="T310" s="259"/>
      <c r="AT310" s="260" t="s">
        <v>146</v>
      </c>
      <c r="AU310" s="260" t="s">
        <v>144</v>
      </c>
      <c r="AV310" s="13" t="s">
        <v>80</v>
      </c>
      <c r="AW310" s="13" t="s">
        <v>36</v>
      </c>
      <c r="AX310" s="13" t="s">
        <v>72</v>
      </c>
      <c r="AY310" s="260" t="s">
        <v>135</v>
      </c>
    </row>
    <row r="311" s="11" customFormat="1">
      <c r="B311" s="228"/>
      <c r="C311" s="229"/>
      <c r="D311" s="230" t="s">
        <v>146</v>
      </c>
      <c r="E311" s="231" t="s">
        <v>21</v>
      </c>
      <c r="F311" s="232" t="s">
        <v>650</v>
      </c>
      <c r="G311" s="229"/>
      <c r="H311" s="233">
        <v>3.2400000000000002</v>
      </c>
      <c r="I311" s="234"/>
      <c r="J311" s="229"/>
      <c r="K311" s="229"/>
      <c r="L311" s="235"/>
      <c r="M311" s="236"/>
      <c r="N311" s="237"/>
      <c r="O311" s="237"/>
      <c r="P311" s="237"/>
      <c r="Q311" s="237"/>
      <c r="R311" s="237"/>
      <c r="S311" s="237"/>
      <c r="T311" s="238"/>
      <c r="AT311" s="239" t="s">
        <v>146</v>
      </c>
      <c r="AU311" s="239" t="s">
        <v>144</v>
      </c>
      <c r="AV311" s="11" t="s">
        <v>144</v>
      </c>
      <c r="AW311" s="11" t="s">
        <v>36</v>
      </c>
      <c r="AX311" s="11" t="s">
        <v>72</v>
      </c>
      <c r="AY311" s="239" t="s">
        <v>135</v>
      </c>
    </row>
    <row r="312" s="12" customFormat="1">
      <c r="B312" s="240"/>
      <c r="C312" s="241"/>
      <c r="D312" s="230" t="s">
        <v>146</v>
      </c>
      <c r="E312" s="242" t="s">
        <v>21</v>
      </c>
      <c r="F312" s="243" t="s">
        <v>148</v>
      </c>
      <c r="G312" s="241"/>
      <c r="H312" s="244">
        <v>3.2400000000000002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AT312" s="250" t="s">
        <v>146</v>
      </c>
      <c r="AU312" s="250" t="s">
        <v>144</v>
      </c>
      <c r="AV312" s="12" t="s">
        <v>143</v>
      </c>
      <c r="AW312" s="12" t="s">
        <v>36</v>
      </c>
      <c r="AX312" s="12" t="s">
        <v>80</v>
      </c>
      <c r="AY312" s="250" t="s">
        <v>135</v>
      </c>
    </row>
    <row r="313" s="1" customFormat="1" ht="16.5" customHeight="1">
      <c r="B313" s="45"/>
      <c r="C313" s="216" t="s">
        <v>726</v>
      </c>
      <c r="D313" s="216" t="s">
        <v>138</v>
      </c>
      <c r="E313" s="217" t="s">
        <v>727</v>
      </c>
      <c r="F313" s="218" t="s">
        <v>728</v>
      </c>
      <c r="G313" s="219" t="s">
        <v>311</v>
      </c>
      <c r="H313" s="220">
        <v>2.2000000000000002</v>
      </c>
      <c r="I313" s="221"/>
      <c r="J313" s="222">
        <f>ROUND(I313*H313,2)</f>
        <v>0</v>
      </c>
      <c r="K313" s="218" t="s">
        <v>142</v>
      </c>
      <c r="L313" s="71"/>
      <c r="M313" s="223" t="s">
        <v>21</v>
      </c>
      <c r="N313" s="224" t="s">
        <v>44</v>
      </c>
      <c r="O313" s="46"/>
      <c r="P313" s="225">
        <f>O313*H313</f>
        <v>0</v>
      </c>
      <c r="Q313" s="225">
        <v>1.0000000000000001E-05</v>
      </c>
      <c r="R313" s="225">
        <f>Q313*H313</f>
        <v>2.2000000000000003E-05</v>
      </c>
      <c r="S313" s="225">
        <v>0</v>
      </c>
      <c r="T313" s="226">
        <f>S313*H313</f>
        <v>0</v>
      </c>
      <c r="AR313" s="23" t="s">
        <v>211</v>
      </c>
      <c r="AT313" s="23" t="s">
        <v>138</v>
      </c>
      <c r="AU313" s="23" t="s">
        <v>144</v>
      </c>
      <c r="AY313" s="23" t="s">
        <v>135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3" t="s">
        <v>144</v>
      </c>
      <c r="BK313" s="227">
        <f>ROUND(I313*H313,2)</f>
        <v>0</v>
      </c>
      <c r="BL313" s="23" t="s">
        <v>211</v>
      </c>
      <c r="BM313" s="23" t="s">
        <v>729</v>
      </c>
    </row>
    <row r="314" s="11" customFormat="1">
      <c r="B314" s="228"/>
      <c r="C314" s="229"/>
      <c r="D314" s="230" t="s">
        <v>146</v>
      </c>
      <c r="E314" s="231" t="s">
        <v>21</v>
      </c>
      <c r="F314" s="232" t="s">
        <v>730</v>
      </c>
      <c r="G314" s="229"/>
      <c r="H314" s="233">
        <v>2.2000000000000002</v>
      </c>
      <c r="I314" s="234"/>
      <c r="J314" s="229"/>
      <c r="K314" s="229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146</v>
      </c>
      <c r="AU314" s="239" t="s">
        <v>144</v>
      </c>
      <c r="AV314" s="11" t="s">
        <v>144</v>
      </c>
      <c r="AW314" s="11" t="s">
        <v>36</v>
      </c>
      <c r="AX314" s="11" t="s">
        <v>80</v>
      </c>
      <c r="AY314" s="239" t="s">
        <v>135</v>
      </c>
    </row>
    <row r="315" s="1" customFormat="1" ht="16.5" customHeight="1">
      <c r="B315" s="45"/>
      <c r="C315" s="261" t="s">
        <v>731</v>
      </c>
      <c r="D315" s="261" t="s">
        <v>212</v>
      </c>
      <c r="E315" s="262" t="s">
        <v>732</v>
      </c>
      <c r="F315" s="263" t="s">
        <v>733</v>
      </c>
      <c r="G315" s="264" t="s">
        <v>311</v>
      </c>
      <c r="H315" s="265">
        <v>2.5649999999999999</v>
      </c>
      <c r="I315" s="266"/>
      <c r="J315" s="267">
        <f>ROUND(I315*H315,2)</f>
        <v>0</v>
      </c>
      <c r="K315" s="263" t="s">
        <v>142</v>
      </c>
      <c r="L315" s="268"/>
      <c r="M315" s="269" t="s">
        <v>21</v>
      </c>
      <c r="N315" s="270" t="s">
        <v>44</v>
      </c>
      <c r="O315" s="46"/>
      <c r="P315" s="225">
        <f>O315*H315</f>
        <v>0</v>
      </c>
      <c r="Q315" s="225">
        <v>0.00022000000000000001</v>
      </c>
      <c r="R315" s="225">
        <f>Q315*H315</f>
        <v>0.0005643</v>
      </c>
      <c r="S315" s="225">
        <v>0</v>
      </c>
      <c r="T315" s="226">
        <f>S315*H315</f>
        <v>0</v>
      </c>
      <c r="AR315" s="23" t="s">
        <v>296</v>
      </c>
      <c r="AT315" s="23" t="s">
        <v>212</v>
      </c>
      <c r="AU315" s="23" t="s">
        <v>144</v>
      </c>
      <c r="AY315" s="23" t="s">
        <v>135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3" t="s">
        <v>144</v>
      </c>
      <c r="BK315" s="227">
        <f>ROUND(I315*H315,2)</f>
        <v>0</v>
      </c>
      <c r="BL315" s="23" t="s">
        <v>211</v>
      </c>
      <c r="BM315" s="23" t="s">
        <v>734</v>
      </c>
    </row>
    <row r="316" s="11" customFormat="1">
      <c r="B316" s="228"/>
      <c r="C316" s="229"/>
      <c r="D316" s="230" t="s">
        <v>146</v>
      </c>
      <c r="E316" s="229"/>
      <c r="F316" s="232" t="s">
        <v>735</v>
      </c>
      <c r="G316" s="229"/>
      <c r="H316" s="233">
        <v>2.5649999999999999</v>
      </c>
      <c r="I316" s="234"/>
      <c r="J316" s="229"/>
      <c r="K316" s="229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146</v>
      </c>
      <c r="AU316" s="239" t="s">
        <v>144</v>
      </c>
      <c r="AV316" s="11" t="s">
        <v>144</v>
      </c>
      <c r="AW316" s="11" t="s">
        <v>6</v>
      </c>
      <c r="AX316" s="11" t="s">
        <v>80</v>
      </c>
      <c r="AY316" s="239" t="s">
        <v>135</v>
      </c>
    </row>
    <row r="317" s="1" customFormat="1" ht="38.25" customHeight="1">
      <c r="B317" s="45"/>
      <c r="C317" s="216" t="s">
        <v>736</v>
      </c>
      <c r="D317" s="216" t="s">
        <v>138</v>
      </c>
      <c r="E317" s="217" t="s">
        <v>737</v>
      </c>
      <c r="F317" s="218" t="s">
        <v>738</v>
      </c>
      <c r="G317" s="219" t="s">
        <v>248</v>
      </c>
      <c r="H317" s="220">
        <v>0.001</v>
      </c>
      <c r="I317" s="221"/>
      <c r="J317" s="222">
        <f>ROUND(I317*H317,2)</f>
        <v>0</v>
      </c>
      <c r="K317" s="218" t="s">
        <v>142</v>
      </c>
      <c r="L317" s="71"/>
      <c r="M317" s="223" t="s">
        <v>21</v>
      </c>
      <c r="N317" s="224" t="s">
        <v>44</v>
      </c>
      <c r="O317" s="4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AR317" s="23" t="s">
        <v>211</v>
      </c>
      <c r="AT317" s="23" t="s">
        <v>138</v>
      </c>
      <c r="AU317" s="23" t="s">
        <v>144</v>
      </c>
      <c r="AY317" s="23" t="s">
        <v>135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3" t="s">
        <v>144</v>
      </c>
      <c r="BK317" s="227">
        <f>ROUND(I317*H317,2)</f>
        <v>0</v>
      </c>
      <c r="BL317" s="23" t="s">
        <v>211</v>
      </c>
      <c r="BM317" s="23" t="s">
        <v>739</v>
      </c>
    </row>
    <row r="318" s="1" customFormat="1" ht="38.25" customHeight="1">
      <c r="B318" s="45"/>
      <c r="C318" s="216" t="s">
        <v>740</v>
      </c>
      <c r="D318" s="216" t="s">
        <v>138</v>
      </c>
      <c r="E318" s="217" t="s">
        <v>741</v>
      </c>
      <c r="F318" s="218" t="s">
        <v>742</v>
      </c>
      <c r="G318" s="219" t="s">
        <v>248</v>
      </c>
      <c r="H318" s="220">
        <v>0.001</v>
      </c>
      <c r="I318" s="221"/>
      <c r="J318" s="222">
        <f>ROUND(I318*H318,2)</f>
        <v>0</v>
      </c>
      <c r="K318" s="218" t="s">
        <v>142</v>
      </c>
      <c r="L318" s="71"/>
      <c r="M318" s="223" t="s">
        <v>21</v>
      </c>
      <c r="N318" s="224" t="s">
        <v>44</v>
      </c>
      <c r="O318" s="46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AR318" s="23" t="s">
        <v>211</v>
      </c>
      <c r="AT318" s="23" t="s">
        <v>138</v>
      </c>
      <c r="AU318" s="23" t="s">
        <v>144</v>
      </c>
      <c r="AY318" s="23" t="s">
        <v>135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3" t="s">
        <v>144</v>
      </c>
      <c r="BK318" s="227">
        <f>ROUND(I318*H318,2)</f>
        <v>0</v>
      </c>
      <c r="BL318" s="23" t="s">
        <v>211</v>
      </c>
      <c r="BM318" s="23" t="s">
        <v>743</v>
      </c>
    </row>
    <row r="319" s="10" customFormat="1" ht="29.88" customHeight="1">
      <c r="B319" s="200"/>
      <c r="C319" s="201"/>
      <c r="D319" s="202" t="s">
        <v>71</v>
      </c>
      <c r="E319" s="214" t="s">
        <v>744</v>
      </c>
      <c r="F319" s="214" t="s">
        <v>745</v>
      </c>
      <c r="G319" s="201"/>
      <c r="H319" s="201"/>
      <c r="I319" s="204"/>
      <c r="J319" s="215">
        <f>BK319</f>
        <v>0</v>
      </c>
      <c r="K319" s="201"/>
      <c r="L319" s="206"/>
      <c r="M319" s="207"/>
      <c r="N319" s="208"/>
      <c r="O319" s="208"/>
      <c r="P319" s="209">
        <f>SUM(P320:P335)</f>
        <v>0</v>
      </c>
      <c r="Q319" s="208"/>
      <c r="R319" s="209">
        <f>SUM(R320:R335)</f>
        <v>1.0760348</v>
      </c>
      <c r="S319" s="208"/>
      <c r="T319" s="210">
        <f>SUM(T320:T335)</f>
        <v>0</v>
      </c>
      <c r="AR319" s="211" t="s">
        <v>144</v>
      </c>
      <c r="AT319" s="212" t="s">
        <v>71</v>
      </c>
      <c r="AU319" s="212" t="s">
        <v>80</v>
      </c>
      <c r="AY319" s="211" t="s">
        <v>135</v>
      </c>
      <c r="BK319" s="213">
        <f>SUM(BK320:BK335)</f>
        <v>0</v>
      </c>
    </row>
    <row r="320" s="1" customFormat="1" ht="25.5" customHeight="1">
      <c r="B320" s="45"/>
      <c r="C320" s="216" t="s">
        <v>746</v>
      </c>
      <c r="D320" s="216" t="s">
        <v>138</v>
      </c>
      <c r="E320" s="217" t="s">
        <v>747</v>
      </c>
      <c r="F320" s="218" t="s">
        <v>748</v>
      </c>
      <c r="G320" s="219" t="s">
        <v>311</v>
      </c>
      <c r="H320" s="220">
        <v>10.359999999999999</v>
      </c>
      <c r="I320" s="221"/>
      <c r="J320" s="222">
        <f>ROUND(I320*H320,2)</f>
        <v>0</v>
      </c>
      <c r="K320" s="218" t="s">
        <v>142</v>
      </c>
      <c r="L320" s="71"/>
      <c r="M320" s="223" t="s">
        <v>21</v>
      </c>
      <c r="N320" s="224" t="s">
        <v>44</v>
      </c>
      <c r="O320" s="46"/>
      <c r="P320" s="225">
        <f>O320*H320</f>
        <v>0</v>
      </c>
      <c r="Q320" s="225">
        <v>0.00035</v>
      </c>
      <c r="R320" s="225">
        <f>Q320*H320</f>
        <v>0.0036259999999999999</v>
      </c>
      <c r="S320" s="225">
        <v>0</v>
      </c>
      <c r="T320" s="226">
        <f>S320*H320</f>
        <v>0</v>
      </c>
      <c r="AR320" s="23" t="s">
        <v>211</v>
      </c>
      <c r="AT320" s="23" t="s">
        <v>138</v>
      </c>
      <c r="AU320" s="23" t="s">
        <v>144</v>
      </c>
      <c r="AY320" s="23" t="s">
        <v>135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3" t="s">
        <v>144</v>
      </c>
      <c r="BK320" s="227">
        <f>ROUND(I320*H320,2)</f>
        <v>0</v>
      </c>
      <c r="BL320" s="23" t="s">
        <v>211</v>
      </c>
      <c r="BM320" s="23" t="s">
        <v>749</v>
      </c>
    </row>
    <row r="321" s="11" customFormat="1">
      <c r="B321" s="228"/>
      <c r="C321" s="229"/>
      <c r="D321" s="230" t="s">
        <v>146</v>
      </c>
      <c r="E321" s="231" t="s">
        <v>21</v>
      </c>
      <c r="F321" s="232" t="s">
        <v>313</v>
      </c>
      <c r="G321" s="229"/>
      <c r="H321" s="233">
        <v>4.1799999999999997</v>
      </c>
      <c r="I321" s="234"/>
      <c r="J321" s="229"/>
      <c r="K321" s="229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146</v>
      </c>
      <c r="AU321" s="239" t="s">
        <v>144</v>
      </c>
      <c r="AV321" s="11" t="s">
        <v>144</v>
      </c>
      <c r="AW321" s="11" t="s">
        <v>36</v>
      </c>
      <c r="AX321" s="11" t="s">
        <v>72</v>
      </c>
      <c r="AY321" s="239" t="s">
        <v>135</v>
      </c>
    </row>
    <row r="322" s="11" customFormat="1">
      <c r="B322" s="228"/>
      <c r="C322" s="229"/>
      <c r="D322" s="230" t="s">
        <v>146</v>
      </c>
      <c r="E322" s="231" t="s">
        <v>21</v>
      </c>
      <c r="F322" s="232" t="s">
        <v>750</v>
      </c>
      <c r="G322" s="229"/>
      <c r="H322" s="233">
        <v>6.1799999999999997</v>
      </c>
      <c r="I322" s="234"/>
      <c r="J322" s="229"/>
      <c r="K322" s="229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146</v>
      </c>
      <c r="AU322" s="239" t="s">
        <v>144</v>
      </c>
      <c r="AV322" s="11" t="s">
        <v>144</v>
      </c>
      <c r="AW322" s="11" t="s">
        <v>36</v>
      </c>
      <c r="AX322" s="11" t="s">
        <v>72</v>
      </c>
      <c r="AY322" s="239" t="s">
        <v>135</v>
      </c>
    </row>
    <row r="323" s="12" customFormat="1">
      <c r="B323" s="240"/>
      <c r="C323" s="241"/>
      <c r="D323" s="230" t="s">
        <v>146</v>
      </c>
      <c r="E323" s="242" t="s">
        <v>21</v>
      </c>
      <c r="F323" s="243" t="s">
        <v>148</v>
      </c>
      <c r="G323" s="241"/>
      <c r="H323" s="244">
        <v>10.359999999999999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146</v>
      </c>
      <c r="AU323" s="250" t="s">
        <v>144</v>
      </c>
      <c r="AV323" s="12" t="s">
        <v>143</v>
      </c>
      <c r="AW323" s="12" t="s">
        <v>36</v>
      </c>
      <c r="AX323" s="12" t="s">
        <v>80</v>
      </c>
      <c r="AY323" s="250" t="s">
        <v>135</v>
      </c>
    </row>
    <row r="324" s="1" customFormat="1" ht="16.5" customHeight="1">
      <c r="B324" s="45"/>
      <c r="C324" s="261" t="s">
        <v>751</v>
      </c>
      <c r="D324" s="261" t="s">
        <v>212</v>
      </c>
      <c r="E324" s="262" t="s">
        <v>752</v>
      </c>
      <c r="F324" s="263" t="s">
        <v>753</v>
      </c>
      <c r="G324" s="264" t="s">
        <v>209</v>
      </c>
      <c r="H324" s="265">
        <v>28.489999999999998</v>
      </c>
      <c r="I324" s="266"/>
      <c r="J324" s="267">
        <f>ROUND(I324*H324,2)</f>
        <v>0</v>
      </c>
      <c r="K324" s="263" t="s">
        <v>21</v>
      </c>
      <c r="L324" s="268"/>
      <c r="M324" s="269" t="s">
        <v>21</v>
      </c>
      <c r="N324" s="270" t="s">
        <v>44</v>
      </c>
      <c r="O324" s="46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AR324" s="23" t="s">
        <v>296</v>
      </c>
      <c r="AT324" s="23" t="s">
        <v>212</v>
      </c>
      <c r="AU324" s="23" t="s">
        <v>144</v>
      </c>
      <c r="AY324" s="23" t="s">
        <v>135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3" t="s">
        <v>144</v>
      </c>
      <c r="BK324" s="227">
        <f>ROUND(I324*H324,2)</f>
        <v>0</v>
      </c>
      <c r="BL324" s="23" t="s">
        <v>211</v>
      </c>
      <c r="BM324" s="23" t="s">
        <v>754</v>
      </c>
    </row>
    <row r="325" s="11" customFormat="1">
      <c r="B325" s="228"/>
      <c r="C325" s="229"/>
      <c r="D325" s="230" t="s">
        <v>146</v>
      </c>
      <c r="E325" s="231" t="s">
        <v>21</v>
      </c>
      <c r="F325" s="232" t="s">
        <v>755</v>
      </c>
      <c r="G325" s="229"/>
      <c r="H325" s="233">
        <v>28.489999999999998</v>
      </c>
      <c r="I325" s="234"/>
      <c r="J325" s="229"/>
      <c r="K325" s="229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146</v>
      </c>
      <c r="AU325" s="239" t="s">
        <v>144</v>
      </c>
      <c r="AV325" s="11" t="s">
        <v>144</v>
      </c>
      <c r="AW325" s="11" t="s">
        <v>36</v>
      </c>
      <c r="AX325" s="11" t="s">
        <v>80</v>
      </c>
      <c r="AY325" s="239" t="s">
        <v>135</v>
      </c>
    </row>
    <row r="326" s="1" customFormat="1" ht="25.5" customHeight="1">
      <c r="B326" s="45"/>
      <c r="C326" s="216" t="s">
        <v>756</v>
      </c>
      <c r="D326" s="216" t="s">
        <v>138</v>
      </c>
      <c r="E326" s="217" t="s">
        <v>757</v>
      </c>
      <c r="F326" s="218" t="s">
        <v>758</v>
      </c>
      <c r="G326" s="219" t="s">
        <v>141</v>
      </c>
      <c r="H326" s="220">
        <v>21.039999999999999</v>
      </c>
      <c r="I326" s="221"/>
      <c r="J326" s="222">
        <f>ROUND(I326*H326,2)</f>
        <v>0</v>
      </c>
      <c r="K326" s="218" t="s">
        <v>142</v>
      </c>
      <c r="L326" s="71"/>
      <c r="M326" s="223" t="s">
        <v>21</v>
      </c>
      <c r="N326" s="224" t="s">
        <v>44</v>
      </c>
      <c r="O326" s="46"/>
      <c r="P326" s="225">
        <f>O326*H326</f>
        <v>0</v>
      </c>
      <c r="Q326" s="225">
        <v>0.033619999999999997</v>
      </c>
      <c r="R326" s="225">
        <f>Q326*H326</f>
        <v>0.7073647999999999</v>
      </c>
      <c r="S326" s="225">
        <v>0</v>
      </c>
      <c r="T326" s="226">
        <f>S326*H326</f>
        <v>0</v>
      </c>
      <c r="AR326" s="23" t="s">
        <v>211</v>
      </c>
      <c r="AT326" s="23" t="s">
        <v>138</v>
      </c>
      <c r="AU326" s="23" t="s">
        <v>144</v>
      </c>
      <c r="AY326" s="23" t="s">
        <v>135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3" t="s">
        <v>144</v>
      </c>
      <c r="BK326" s="227">
        <f>ROUND(I326*H326,2)</f>
        <v>0</v>
      </c>
      <c r="BL326" s="23" t="s">
        <v>211</v>
      </c>
      <c r="BM326" s="23" t="s">
        <v>759</v>
      </c>
    </row>
    <row r="327" s="11" customFormat="1">
      <c r="B327" s="228"/>
      <c r="C327" s="229"/>
      <c r="D327" s="230" t="s">
        <v>146</v>
      </c>
      <c r="E327" s="231" t="s">
        <v>21</v>
      </c>
      <c r="F327" s="232" t="s">
        <v>760</v>
      </c>
      <c r="G327" s="229"/>
      <c r="H327" s="233">
        <v>8.3599999999999994</v>
      </c>
      <c r="I327" s="234"/>
      <c r="J327" s="229"/>
      <c r="K327" s="229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146</v>
      </c>
      <c r="AU327" s="239" t="s">
        <v>144</v>
      </c>
      <c r="AV327" s="11" t="s">
        <v>144</v>
      </c>
      <c r="AW327" s="11" t="s">
        <v>36</v>
      </c>
      <c r="AX327" s="11" t="s">
        <v>72</v>
      </c>
      <c r="AY327" s="239" t="s">
        <v>135</v>
      </c>
    </row>
    <row r="328" s="11" customFormat="1">
      <c r="B328" s="228"/>
      <c r="C328" s="229"/>
      <c r="D328" s="230" t="s">
        <v>146</v>
      </c>
      <c r="E328" s="231" t="s">
        <v>21</v>
      </c>
      <c r="F328" s="232" t="s">
        <v>761</v>
      </c>
      <c r="G328" s="229"/>
      <c r="H328" s="233">
        <v>12.68</v>
      </c>
      <c r="I328" s="234"/>
      <c r="J328" s="229"/>
      <c r="K328" s="229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146</v>
      </c>
      <c r="AU328" s="239" t="s">
        <v>144</v>
      </c>
      <c r="AV328" s="11" t="s">
        <v>144</v>
      </c>
      <c r="AW328" s="11" t="s">
        <v>36</v>
      </c>
      <c r="AX328" s="11" t="s">
        <v>72</v>
      </c>
      <c r="AY328" s="239" t="s">
        <v>135</v>
      </c>
    </row>
    <row r="329" s="12" customFormat="1">
      <c r="B329" s="240"/>
      <c r="C329" s="241"/>
      <c r="D329" s="230" t="s">
        <v>146</v>
      </c>
      <c r="E329" s="242" t="s">
        <v>21</v>
      </c>
      <c r="F329" s="243" t="s">
        <v>148</v>
      </c>
      <c r="G329" s="241"/>
      <c r="H329" s="244">
        <v>21.039999999999999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146</v>
      </c>
      <c r="AU329" s="250" t="s">
        <v>144</v>
      </c>
      <c r="AV329" s="12" t="s">
        <v>143</v>
      </c>
      <c r="AW329" s="12" t="s">
        <v>36</v>
      </c>
      <c r="AX329" s="12" t="s">
        <v>80</v>
      </c>
      <c r="AY329" s="250" t="s">
        <v>135</v>
      </c>
    </row>
    <row r="330" s="1" customFormat="1" ht="16.5" customHeight="1">
      <c r="B330" s="45"/>
      <c r="C330" s="261" t="s">
        <v>762</v>
      </c>
      <c r="D330" s="261" t="s">
        <v>212</v>
      </c>
      <c r="E330" s="262" t="s">
        <v>763</v>
      </c>
      <c r="F330" s="263" t="s">
        <v>764</v>
      </c>
      <c r="G330" s="264" t="s">
        <v>141</v>
      </c>
      <c r="H330" s="265">
        <v>23.143999999999998</v>
      </c>
      <c r="I330" s="266"/>
      <c r="J330" s="267">
        <f>ROUND(I330*H330,2)</f>
        <v>0</v>
      </c>
      <c r="K330" s="263" t="s">
        <v>142</v>
      </c>
      <c r="L330" s="268"/>
      <c r="M330" s="269" t="s">
        <v>21</v>
      </c>
      <c r="N330" s="270" t="s">
        <v>44</v>
      </c>
      <c r="O330" s="46"/>
      <c r="P330" s="225">
        <f>O330*H330</f>
        <v>0</v>
      </c>
      <c r="Q330" s="225">
        <v>0.0155</v>
      </c>
      <c r="R330" s="225">
        <f>Q330*H330</f>
        <v>0.358732</v>
      </c>
      <c r="S330" s="225">
        <v>0</v>
      </c>
      <c r="T330" s="226">
        <f>S330*H330</f>
        <v>0</v>
      </c>
      <c r="AR330" s="23" t="s">
        <v>296</v>
      </c>
      <c r="AT330" s="23" t="s">
        <v>212</v>
      </c>
      <c r="AU330" s="23" t="s">
        <v>144</v>
      </c>
      <c r="AY330" s="23" t="s">
        <v>135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3" t="s">
        <v>144</v>
      </c>
      <c r="BK330" s="227">
        <f>ROUND(I330*H330,2)</f>
        <v>0</v>
      </c>
      <c r="BL330" s="23" t="s">
        <v>211</v>
      </c>
      <c r="BM330" s="23" t="s">
        <v>765</v>
      </c>
    </row>
    <row r="331" s="11" customFormat="1">
      <c r="B331" s="228"/>
      <c r="C331" s="229"/>
      <c r="D331" s="230" t="s">
        <v>146</v>
      </c>
      <c r="E331" s="231" t="s">
        <v>21</v>
      </c>
      <c r="F331" s="232" t="s">
        <v>766</v>
      </c>
      <c r="G331" s="229"/>
      <c r="H331" s="233">
        <v>23.143999999999998</v>
      </c>
      <c r="I331" s="234"/>
      <c r="J331" s="229"/>
      <c r="K331" s="229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146</v>
      </c>
      <c r="AU331" s="239" t="s">
        <v>144</v>
      </c>
      <c r="AV331" s="11" t="s">
        <v>144</v>
      </c>
      <c r="AW331" s="11" t="s">
        <v>36</v>
      </c>
      <c r="AX331" s="11" t="s">
        <v>80</v>
      </c>
      <c r="AY331" s="239" t="s">
        <v>135</v>
      </c>
    </row>
    <row r="332" s="1" customFormat="1" ht="16.5" customHeight="1">
      <c r="B332" s="45"/>
      <c r="C332" s="216" t="s">
        <v>767</v>
      </c>
      <c r="D332" s="216" t="s">
        <v>138</v>
      </c>
      <c r="E332" s="217" t="s">
        <v>768</v>
      </c>
      <c r="F332" s="218" t="s">
        <v>769</v>
      </c>
      <c r="G332" s="219" t="s">
        <v>141</v>
      </c>
      <c r="H332" s="220">
        <v>21.039999999999999</v>
      </c>
      <c r="I332" s="221"/>
      <c r="J332" s="222">
        <f>ROUND(I332*H332,2)</f>
        <v>0</v>
      </c>
      <c r="K332" s="218" t="s">
        <v>142</v>
      </c>
      <c r="L332" s="71"/>
      <c r="M332" s="223" t="s">
        <v>21</v>
      </c>
      <c r="N332" s="224" t="s">
        <v>44</v>
      </c>
      <c r="O332" s="46"/>
      <c r="P332" s="225">
        <f>O332*H332</f>
        <v>0</v>
      </c>
      <c r="Q332" s="225">
        <v>0.00029999999999999997</v>
      </c>
      <c r="R332" s="225">
        <f>Q332*H332</f>
        <v>0.006311999999999999</v>
      </c>
      <c r="S332" s="225">
        <v>0</v>
      </c>
      <c r="T332" s="226">
        <f>S332*H332</f>
        <v>0</v>
      </c>
      <c r="AR332" s="23" t="s">
        <v>211</v>
      </c>
      <c r="AT332" s="23" t="s">
        <v>138</v>
      </c>
      <c r="AU332" s="23" t="s">
        <v>144</v>
      </c>
      <c r="AY332" s="23" t="s">
        <v>135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3" t="s">
        <v>144</v>
      </c>
      <c r="BK332" s="227">
        <f>ROUND(I332*H332,2)</f>
        <v>0</v>
      </c>
      <c r="BL332" s="23" t="s">
        <v>211</v>
      </c>
      <c r="BM332" s="23" t="s">
        <v>770</v>
      </c>
    </row>
    <row r="333" s="1" customFormat="1" ht="38.25" customHeight="1">
      <c r="B333" s="45"/>
      <c r="C333" s="216" t="s">
        <v>771</v>
      </c>
      <c r="D333" s="216" t="s">
        <v>138</v>
      </c>
      <c r="E333" s="217" t="s">
        <v>772</v>
      </c>
      <c r="F333" s="218" t="s">
        <v>773</v>
      </c>
      <c r="G333" s="219" t="s">
        <v>248</v>
      </c>
      <c r="H333" s="220">
        <v>1.0760000000000001</v>
      </c>
      <c r="I333" s="221"/>
      <c r="J333" s="222">
        <f>ROUND(I333*H333,2)</f>
        <v>0</v>
      </c>
      <c r="K333" s="218" t="s">
        <v>142</v>
      </c>
      <c r="L333" s="71"/>
      <c r="M333" s="223" t="s">
        <v>21</v>
      </c>
      <c r="N333" s="224" t="s">
        <v>44</v>
      </c>
      <c r="O333" s="4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AR333" s="23" t="s">
        <v>211</v>
      </c>
      <c r="AT333" s="23" t="s">
        <v>138</v>
      </c>
      <c r="AU333" s="23" t="s">
        <v>144</v>
      </c>
      <c r="AY333" s="23" t="s">
        <v>135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3" t="s">
        <v>144</v>
      </c>
      <c r="BK333" s="227">
        <f>ROUND(I333*H333,2)</f>
        <v>0</v>
      </c>
      <c r="BL333" s="23" t="s">
        <v>211</v>
      </c>
      <c r="BM333" s="23" t="s">
        <v>774</v>
      </c>
    </row>
    <row r="334" s="1" customFormat="1" ht="38.25" customHeight="1">
      <c r="B334" s="45"/>
      <c r="C334" s="216" t="s">
        <v>775</v>
      </c>
      <c r="D334" s="216" t="s">
        <v>138</v>
      </c>
      <c r="E334" s="217" t="s">
        <v>776</v>
      </c>
      <c r="F334" s="218" t="s">
        <v>777</v>
      </c>
      <c r="G334" s="219" t="s">
        <v>248</v>
      </c>
      <c r="H334" s="220">
        <v>1.0760000000000001</v>
      </c>
      <c r="I334" s="221"/>
      <c r="J334" s="222">
        <f>ROUND(I334*H334,2)</f>
        <v>0</v>
      </c>
      <c r="K334" s="218" t="s">
        <v>142</v>
      </c>
      <c r="L334" s="71"/>
      <c r="M334" s="223" t="s">
        <v>21</v>
      </c>
      <c r="N334" s="224" t="s">
        <v>44</v>
      </c>
      <c r="O334" s="4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AR334" s="23" t="s">
        <v>211</v>
      </c>
      <c r="AT334" s="23" t="s">
        <v>138</v>
      </c>
      <c r="AU334" s="23" t="s">
        <v>144</v>
      </c>
      <c r="AY334" s="23" t="s">
        <v>135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3" t="s">
        <v>144</v>
      </c>
      <c r="BK334" s="227">
        <f>ROUND(I334*H334,2)</f>
        <v>0</v>
      </c>
      <c r="BL334" s="23" t="s">
        <v>211</v>
      </c>
      <c r="BM334" s="23" t="s">
        <v>778</v>
      </c>
    </row>
    <row r="335" s="1" customFormat="1" ht="16.5" customHeight="1">
      <c r="B335" s="45"/>
      <c r="C335" s="216" t="s">
        <v>779</v>
      </c>
      <c r="D335" s="216" t="s">
        <v>138</v>
      </c>
      <c r="E335" s="217" t="s">
        <v>780</v>
      </c>
      <c r="F335" s="218" t="s">
        <v>781</v>
      </c>
      <c r="G335" s="219" t="s">
        <v>500</v>
      </c>
      <c r="H335" s="220">
        <v>1</v>
      </c>
      <c r="I335" s="221"/>
      <c r="J335" s="222">
        <f>ROUND(I335*H335,2)</f>
        <v>0</v>
      </c>
      <c r="K335" s="218" t="s">
        <v>21</v>
      </c>
      <c r="L335" s="71"/>
      <c r="M335" s="223" t="s">
        <v>21</v>
      </c>
      <c r="N335" s="224" t="s">
        <v>44</v>
      </c>
      <c r="O335" s="4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AR335" s="23" t="s">
        <v>211</v>
      </c>
      <c r="AT335" s="23" t="s">
        <v>138</v>
      </c>
      <c r="AU335" s="23" t="s">
        <v>144</v>
      </c>
      <c r="AY335" s="23" t="s">
        <v>135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3" t="s">
        <v>144</v>
      </c>
      <c r="BK335" s="227">
        <f>ROUND(I335*H335,2)</f>
        <v>0</v>
      </c>
      <c r="BL335" s="23" t="s">
        <v>211</v>
      </c>
      <c r="BM335" s="23" t="s">
        <v>782</v>
      </c>
    </row>
    <row r="336" s="10" customFormat="1" ht="29.88" customHeight="1">
      <c r="B336" s="200"/>
      <c r="C336" s="201"/>
      <c r="D336" s="202" t="s">
        <v>71</v>
      </c>
      <c r="E336" s="214" t="s">
        <v>783</v>
      </c>
      <c r="F336" s="214" t="s">
        <v>784</v>
      </c>
      <c r="G336" s="201"/>
      <c r="H336" s="201"/>
      <c r="I336" s="204"/>
      <c r="J336" s="215">
        <f>BK336</f>
        <v>0</v>
      </c>
      <c r="K336" s="201"/>
      <c r="L336" s="206"/>
      <c r="M336" s="207"/>
      <c r="N336" s="208"/>
      <c r="O336" s="208"/>
      <c r="P336" s="209">
        <f>SUM(P337:P341)</f>
        <v>0</v>
      </c>
      <c r="Q336" s="208"/>
      <c r="R336" s="209">
        <f>SUM(R337:R341)</f>
        <v>0.001617</v>
      </c>
      <c r="S336" s="208"/>
      <c r="T336" s="210">
        <f>SUM(T337:T341)</f>
        <v>0</v>
      </c>
      <c r="AR336" s="211" t="s">
        <v>144</v>
      </c>
      <c r="AT336" s="212" t="s">
        <v>71</v>
      </c>
      <c r="AU336" s="212" t="s">
        <v>80</v>
      </c>
      <c r="AY336" s="211" t="s">
        <v>135</v>
      </c>
      <c r="BK336" s="213">
        <f>SUM(BK337:BK341)</f>
        <v>0</v>
      </c>
    </row>
    <row r="337" s="1" customFormat="1" ht="25.5" customHeight="1">
      <c r="B337" s="45"/>
      <c r="C337" s="216" t="s">
        <v>785</v>
      </c>
      <c r="D337" s="216" t="s">
        <v>138</v>
      </c>
      <c r="E337" s="217" t="s">
        <v>786</v>
      </c>
      <c r="F337" s="218" t="s">
        <v>787</v>
      </c>
      <c r="G337" s="219" t="s">
        <v>141</v>
      </c>
      <c r="H337" s="220">
        <v>4.9000000000000004</v>
      </c>
      <c r="I337" s="221"/>
      <c r="J337" s="222">
        <f>ROUND(I337*H337,2)</f>
        <v>0</v>
      </c>
      <c r="K337" s="218" t="s">
        <v>142</v>
      </c>
      <c r="L337" s="71"/>
      <c r="M337" s="223" t="s">
        <v>21</v>
      </c>
      <c r="N337" s="224" t="s">
        <v>44</v>
      </c>
      <c r="O337" s="46"/>
      <c r="P337" s="225">
        <f>O337*H337</f>
        <v>0</v>
      </c>
      <c r="Q337" s="225">
        <v>6.9999999999999994E-05</v>
      </c>
      <c r="R337" s="225">
        <f>Q337*H337</f>
        <v>0.00034299999999999999</v>
      </c>
      <c r="S337" s="225">
        <v>0</v>
      </c>
      <c r="T337" s="226">
        <f>S337*H337</f>
        <v>0</v>
      </c>
      <c r="AR337" s="23" t="s">
        <v>211</v>
      </c>
      <c r="AT337" s="23" t="s">
        <v>138</v>
      </c>
      <c r="AU337" s="23" t="s">
        <v>144</v>
      </c>
      <c r="AY337" s="23" t="s">
        <v>135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3" t="s">
        <v>144</v>
      </c>
      <c r="BK337" s="227">
        <f>ROUND(I337*H337,2)</f>
        <v>0</v>
      </c>
      <c r="BL337" s="23" t="s">
        <v>211</v>
      </c>
      <c r="BM337" s="23" t="s">
        <v>788</v>
      </c>
    </row>
    <row r="338" s="1" customFormat="1" ht="16.5" customHeight="1">
      <c r="B338" s="45"/>
      <c r="C338" s="216" t="s">
        <v>789</v>
      </c>
      <c r="D338" s="216" t="s">
        <v>138</v>
      </c>
      <c r="E338" s="217" t="s">
        <v>790</v>
      </c>
      <c r="F338" s="218" t="s">
        <v>791</v>
      </c>
      <c r="G338" s="219" t="s">
        <v>141</v>
      </c>
      <c r="H338" s="220">
        <v>4.9000000000000004</v>
      </c>
      <c r="I338" s="221"/>
      <c r="J338" s="222">
        <f>ROUND(I338*H338,2)</f>
        <v>0</v>
      </c>
      <c r="K338" s="218" t="s">
        <v>142</v>
      </c>
      <c r="L338" s="71"/>
      <c r="M338" s="223" t="s">
        <v>21</v>
      </c>
      <c r="N338" s="224" t="s">
        <v>44</v>
      </c>
      <c r="O338" s="46"/>
      <c r="P338" s="225">
        <f>O338*H338</f>
        <v>0</v>
      </c>
      <c r="Q338" s="225">
        <v>0.00013999999999999999</v>
      </c>
      <c r="R338" s="225">
        <f>Q338*H338</f>
        <v>0.00068599999999999998</v>
      </c>
      <c r="S338" s="225">
        <v>0</v>
      </c>
      <c r="T338" s="226">
        <f>S338*H338</f>
        <v>0</v>
      </c>
      <c r="AR338" s="23" t="s">
        <v>211</v>
      </c>
      <c r="AT338" s="23" t="s">
        <v>138</v>
      </c>
      <c r="AU338" s="23" t="s">
        <v>144</v>
      </c>
      <c r="AY338" s="23" t="s">
        <v>135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3" t="s">
        <v>144</v>
      </c>
      <c r="BK338" s="227">
        <f>ROUND(I338*H338,2)</f>
        <v>0</v>
      </c>
      <c r="BL338" s="23" t="s">
        <v>211</v>
      </c>
      <c r="BM338" s="23" t="s">
        <v>792</v>
      </c>
    </row>
    <row r="339" s="13" customFormat="1">
      <c r="B339" s="251"/>
      <c r="C339" s="252"/>
      <c r="D339" s="230" t="s">
        <v>146</v>
      </c>
      <c r="E339" s="253" t="s">
        <v>21</v>
      </c>
      <c r="F339" s="254" t="s">
        <v>793</v>
      </c>
      <c r="G339" s="252"/>
      <c r="H339" s="253" t="s">
        <v>21</v>
      </c>
      <c r="I339" s="255"/>
      <c r="J339" s="252"/>
      <c r="K339" s="252"/>
      <c r="L339" s="256"/>
      <c r="M339" s="257"/>
      <c r="N339" s="258"/>
      <c r="O339" s="258"/>
      <c r="P339" s="258"/>
      <c r="Q339" s="258"/>
      <c r="R339" s="258"/>
      <c r="S339" s="258"/>
      <c r="T339" s="259"/>
      <c r="AT339" s="260" t="s">
        <v>146</v>
      </c>
      <c r="AU339" s="260" t="s">
        <v>144</v>
      </c>
      <c r="AV339" s="13" t="s">
        <v>80</v>
      </c>
      <c r="AW339" s="13" t="s">
        <v>36</v>
      </c>
      <c r="AX339" s="13" t="s">
        <v>72</v>
      </c>
      <c r="AY339" s="260" t="s">
        <v>135</v>
      </c>
    </row>
    <row r="340" s="11" customFormat="1">
      <c r="B340" s="228"/>
      <c r="C340" s="229"/>
      <c r="D340" s="230" t="s">
        <v>146</v>
      </c>
      <c r="E340" s="231" t="s">
        <v>21</v>
      </c>
      <c r="F340" s="232" t="s">
        <v>794</v>
      </c>
      <c r="G340" s="229"/>
      <c r="H340" s="233">
        <v>4.9000000000000004</v>
      </c>
      <c r="I340" s="234"/>
      <c r="J340" s="229"/>
      <c r="K340" s="229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146</v>
      </c>
      <c r="AU340" s="239" t="s">
        <v>144</v>
      </c>
      <c r="AV340" s="11" t="s">
        <v>144</v>
      </c>
      <c r="AW340" s="11" t="s">
        <v>36</v>
      </c>
      <c r="AX340" s="11" t="s">
        <v>80</v>
      </c>
      <c r="AY340" s="239" t="s">
        <v>135</v>
      </c>
    </row>
    <row r="341" s="1" customFormat="1" ht="25.5" customHeight="1">
      <c r="B341" s="45"/>
      <c r="C341" s="216" t="s">
        <v>795</v>
      </c>
      <c r="D341" s="216" t="s">
        <v>138</v>
      </c>
      <c r="E341" s="217" t="s">
        <v>796</v>
      </c>
      <c r="F341" s="218" t="s">
        <v>797</v>
      </c>
      <c r="G341" s="219" t="s">
        <v>141</v>
      </c>
      <c r="H341" s="220">
        <v>4.9000000000000004</v>
      </c>
      <c r="I341" s="221"/>
      <c r="J341" s="222">
        <f>ROUND(I341*H341,2)</f>
        <v>0</v>
      </c>
      <c r="K341" s="218" t="s">
        <v>142</v>
      </c>
      <c r="L341" s="71"/>
      <c r="M341" s="223" t="s">
        <v>21</v>
      </c>
      <c r="N341" s="224" t="s">
        <v>44</v>
      </c>
      <c r="O341" s="46"/>
      <c r="P341" s="225">
        <f>O341*H341</f>
        <v>0</v>
      </c>
      <c r="Q341" s="225">
        <v>0.00012</v>
      </c>
      <c r="R341" s="225">
        <f>Q341*H341</f>
        <v>0.00058800000000000009</v>
      </c>
      <c r="S341" s="225">
        <v>0</v>
      </c>
      <c r="T341" s="226">
        <f>S341*H341</f>
        <v>0</v>
      </c>
      <c r="AR341" s="23" t="s">
        <v>211</v>
      </c>
      <c r="AT341" s="23" t="s">
        <v>138</v>
      </c>
      <c r="AU341" s="23" t="s">
        <v>144</v>
      </c>
      <c r="AY341" s="23" t="s">
        <v>135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3" t="s">
        <v>144</v>
      </c>
      <c r="BK341" s="227">
        <f>ROUND(I341*H341,2)</f>
        <v>0</v>
      </c>
      <c r="BL341" s="23" t="s">
        <v>211</v>
      </c>
      <c r="BM341" s="23" t="s">
        <v>798</v>
      </c>
    </row>
    <row r="342" s="10" customFormat="1" ht="29.88" customHeight="1">
      <c r="B342" s="200"/>
      <c r="C342" s="201"/>
      <c r="D342" s="202" t="s">
        <v>71</v>
      </c>
      <c r="E342" s="214" t="s">
        <v>799</v>
      </c>
      <c r="F342" s="214" t="s">
        <v>800</v>
      </c>
      <c r="G342" s="201"/>
      <c r="H342" s="201"/>
      <c r="I342" s="204"/>
      <c r="J342" s="215">
        <f>BK342</f>
        <v>0</v>
      </c>
      <c r="K342" s="201"/>
      <c r="L342" s="206"/>
      <c r="M342" s="207"/>
      <c r="N342" s="208"/>
      <c r="O342" s="208"/>
      <c r="P342" s="209">
        <f>SUM(P343:P359)</f>
        <v>0</v>
      </c>
      <c r="Q342" s="208"/>
      <c r="R342" s="209">
        <f>SUM(R343:R359)</f>
        <v>0.03339802</v>
      </c>
      <c r="S342" s="208"/>
      <c r="T342" s="210">
        <f>SUM(T343:T359)</f>
        <v>0.0067580000000000001</v>
      </c>
      <c r="AR342" s="211" t="s">
        <v>144</v>
      </c>
      <c r="AT342" s="212" t="s">
        <v>71</v>
      </c>
      <c r="AU342" s="212" t="s">
        <v>80</v>
      </c>
      <c r="AY342" s="211" t="s">
        <v>135</v>
      </c>
      <c r="BK342" s="213">
        <f>SUM(BK343:BK359)</f>
        <v>0</v>
      </c>
    </row>
    <row r="343" s="1" customFormat="1" ht="16.5" customHeight="1">
      <c r="B343" s="45"/>
      <c r="C343" s="216" t="s">
        <v>801</v>
      </c>
      <c r="D343" s="216" t="s">
        <v>138</v>
      </c>
      <c r="E343" s="217" t="s">
        <v>218</v>
      </c>
      <c r="F343" s="218" t="s">
        <v>219</v>
      </c>
      <c r="G343" s="219" t="s">
        <v>141</v>
      </c>
      <c r="H343" s="220">
        <v>31.346</v>
      </c>
      <c r="I343" s="221"/>
      <c r="J343" s="222">
        <f>ROUND(I343*H343,2)</f>
        <v>0</v>
      </c>
      <c r="K343" s="218" t="s">
        <v>142</v>
      </c>
      <c r="L343" s="71"/>
      <c r="M343" s="223" t="s">
        <v>21</v>
      </c>
      <c r="N343" s="224" t="s">
        <v>44</v>
      </c>
      <c r="O343" s="4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AR343" s="23" t="s">
        <v>211</v>
      </c>
      <c r="AT343" s="23" t="s">
        <v>138</v>
      </c>
      <c r="AU343" s="23" t="s">
        <v>144</v>
      </c>
      <c r="AY343" s="23" t="s">
        <v>135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3" t="s">
        <v>144</v>
      </c>
      <c r="BK343" s="227">
        <f>ROUND(I343*H343,2)</f>
        <v>0</v>
      </c>
      <c r="BL343" s="23" t="s">
        <v>211</v>
      </c>
      <c r="BM343" s="23" t="s">
        <v>802</v>
      </c>
    </row>
    <row r="344" s="13" customFormat="1">
      <c r="B344" s="251"/>
      <c r="C344" s="252"/>
      <c r="D344" s="230" t="s">
        <v>146</v>
      </c>
      <c r="E344" s="253" t="s">
        <v>21</v>
      </c>
      <c r="F344" s="254" t="s">
        <v>223</v>
      </c>
      <c r="G344" s="252"/>
      <c r="H344" s="253" t="s">
        <v>21</v>
      </c>
      <c r="I344" s="255"/>
      <c r="J344" s="252"/>
      <c r="K344" s="252"/>
      <c r="L344" s="256"/>
      <c r="M344" s="257"/>
      <c r="N344" s="258"/>
      <c r="O344" s="258"/>
      <c r="P344" s="258"/>
      <c r="Q344" s="258"/>
      <c r="R344" s="258"/>
      <c r="S344" s="258"/>
      <c r="T344" s="259"/>
      <c r="AT344" s="260" t="s">
        <v>146</v>
      </c>
      <c r="AU344" s="260" t="s">
        <v>144</v>
      </c>
      <c r="AV344" s="13" t="s">
        <v>80</v>
      </c>
      <c r="AW344" s="13" t="s">
        <v>36</v>
      </c>
      <c r="AX344" s="13" t="s">
        <v>72</v>
      </c>
      <c r="AY344" s="260" t="s">
        <v>135</v>
      </c>
    </row>
    <row r="345" s="11" customFormat="1">
      <c r="B345" s="228"/>
      <c r="C345" s="229"/>
      <c r="D345" s="230" t="s">
        <v>146</v>
      </c>
      <c r="E345" s="231" t="s">
        <v>21</v>
      </c>
      <c r="F345" s="232" t="s">
        <v>803</v>
      </c>
      <c r="G345" s="229"/>
      <c r="H345" s="233">
        <v>6.4100000000000001</v>
      </c>
      <c r="I345" s="234"/>
      <c r="J345" s="229"/>
      <c r="K345" s="229"/>
      <c r="L345" s="235"/>
      <c r="M345" s="236"/>
      <c r="N345" s="237"/>
      <c r="O345" s="237"/>
      <c r="P345" s="237"/>
      <c r="Q345" s="237"/>
      <c r="R345" s="237"/>
      <c r="S345" s="237"/>
      <c r="T345" s="238"/>
      <c r="AT345" s="239" t="s">
        <v>146</v>
      </c>
      <c r="AU345" s="239" t="s">
        <v>144</v>
      </c>
      <c r="AV345" s="11" t="s">
        <v>144</v>
      </c>
      <c r="AW345" s="11" t="s">
        <v>36</v>
      </c>
      <c r="AX345" s="11" t="s">
        <v>72</v>
      </c>
      <c r="AY345" s="239" t="s">
        <v>135</v>
      </c>
    </row>
    <row r="346" s="13" customFormat="1">
      <c r="B346" s="251"/>
      <c r="C346" s="252"/>
      <c r="D346" s="230" t="s">
        <v>146</v>
      </c>
      <c r="E346" s="253" t="s">
        <v>21</v>
      </c>
      <c r="F346" s="254" t="s">
        <v>804</v>
      </c>
      <c r="G346" s="252"/>
      <c r="H346" s="253" t="s">
        <v>21</v>
      </c>
      <c r="I346" s="255"/>
      <c r="J346" s="252"/>
      <c r="K346" s="252"/>
      <c r="L346" s="256"/>
      <c r="M346" s="257"/>
      <c r="N346" s="258"/>
      <c r="O346" s="258"/>
      <c r="P346" s="258"/>
      <c r="Q346" s="258"/>
      <c r="R346" s="258"/>
      <c r="S346" s="258"/>
      <c r="T346" s="259"/>
      <c r="AT346" s="260" t="s">
        <v>146</v>
      </c>
      <c r="AU346" s="260" t="s">
        <v>144</v>
      </c>
      <c r="AV346" s="13" t="s">
        <v>80</v>
      </c>
      <c r="AW346" s="13" t="s">
        <v>36</v>
      </c>
      <c r="AX346" s="13" t="s">
        <v>72</v>
      </c>
      <c r="AY346" s="260" t="s">
        <v>135</v>
      </c>
    </row>
    <row r="347" s="11" customFormat="1">
      <c r="B347" s="228"/>
      <c r="C347" s="229"/>
      <c r="D347" s="230" t="s">
        <v>146</v>
      </c>
      <c r="E347" s="231" t="s">
        <v>21</v>
      </c>
      <c r="F347" s="232" t="s">
        <v>805</v>
      </c>
      <c r="G347" s="229"/>
      <c r="H347" s="233">
        <v>2.508</v>
      </c>
      <c r="I347" s="234"/>
      <c r="J347" s="229"/>
      <c r="K347" s="229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146</v>
      </c>
      <c r="AU347" s="239" t="s">
        <v>144</v>
      </c>
      <c r="AV347" s="11" t="s">
        <v>144</v>
      </c>
      <c r="AW347" s="11" t="s">
        <v>36</v>
      </c>
      <c r="AX347" s="11" t="s">
        <v>72</v>
      </c>
      <c r="AY347" s="239" t="s">
        <v>135</v>
      </c>
    </row>
    <row r="348" s="11" customFormat="1">
      <c r="B348" s="228"/>
      <c r="C348" s="229"/>
      <c r="D348" s="230" t="s">
        <v>146</v>
      </c>
      <c r="E348" s="231" t="s">
        <v>21</v>
      </c>
      <c r="F348" s="232" t="s">
        <v>806</v>
      </c>
      <c r="G348" s="229"/>
      <c r="H348" s="233">
        <v>3.7080000000000002</v>
      </c>
      <c r="I348" s="234"/>
      <c r="J348" s="229"/>
      <c r="K348" s="229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146</v>
      </c>
      <c r="AU348" s="239" t="s">
        <v>144</v>
      </c>
      <c r="AV348" s="11" t="s">
        <v>144</v>
      </c>
      <c r="AW348" s="11" t="s">
        <v>36</v>
      </c>
      <c r="AX348" s="11" t="s">
        <v>72</v>
      </c>
      <c r="AY348" s="239" t="s">
        <v>135</v>
      </c>
    </row>
    <row r="349" s="13" customFormat="1">
      <c r="B349" s="251"/>
      <c r="C349" s="252"/>
      <c r="D349" s="230" t="s">
        <v>146</v>
      </c>
      <c r="E349" s="253" t="s">
        <v>21</v>
      </c>
      <c r="F349" s="254" t="s">
        <v>807</v>
      </c>
      <c r="G349" s="252"/>
      <c r="H349" s="253" t="s">
        <v>21</v>
      </c>
      <c r="I349" s="255"/>
      <c r="J349" s="252"/>
      <c r="K349" s="252"/>
      <c r="L349" s="256"/>
      <c r="M349" s="257"/>
      <c r="N349" s="258"/>
      <c r="O349" s="258"/>
      <c r="P349" s="258"/>
      <c r="Q349" s="258"/>
      <c r="R349" s="258"/>
      <c r="S349" s="258"/>
      <c r="T349" s="259"/>
      <c r="AT349" s="260" t="s">
        <v>146</v>
      </c>
      <c r="AU349" s="260" t="s">
        <v>144</v>
      </c>
      <c r="AV349" s="13" t="s">
        <v>80</v>
      </c>
      <c r="AW349" s="13" t="s">
        <v>36</v>
      </c>
      <c r="AX349" s="13" t="s">
        <v>72</v>
      </c>
      <c r="AY349" s="260" t="s">
        <v>135</v>
      </c>
    </row>
    <row r="350" s="11" customFormat="1">
      <c r="B350" s="228"/>
      <c r="C350" s="229"/>
      <c r="D350" s="230" t="s">
        <v>146</v>
      </c>
      <c r="E350" s="231" t="s">
        <v>21</v>
      </c>
      <c r="F350" s="232" t="s">
        <v>808</v>
      </c>
      <c r="G350" s="229"/>
      <c r="H350" s="233">
        <v>18.719999999999999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146</v>
      </c>
      <c r="AU350" s="239" t="s">
        <v>144</v>
      </c>
      <c r="AV350" s="11" t="s">
        <v>144</v>
      </c>
      <c r="AW350" s="11" t="s">
        <v>36</v>
      </c>
      <c r="AX350" s="11" t="s">
        <v>72</v>
      </c>
      <c r="AY350" s="239" t="s">
        <v>135</v>
      </c>
    </row>
    <row r="351" s="12" customFormat="1">
      <c r="B351" s="240"/>
      <c r="C351" s="241"/>
      <c r="D351" s="230" t="s">
        <v>146</v>
      </c>
      <c r="E351" s="242" t="s">
        <v>21</v>
      </c>
      <c r="F351" s="243" t="s">
        <v>148</v>
      </c>
      <c r="G351" s="241"/>
      <c r="H351" s="244">
        <v>31.346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146</v>
      </c>
      <c r="AU351" s="250" t="s">
        <v>144</v>
      </c>
      <c r="AV351" s="12" t="s">
        <v>143</v>
      </c>
      <c r="AW351" s="12" t="s">
        <v>36</v>
      </c>
      <c r="AX351" s="12" t="s">
        <v>80</v>
      </c>
      <c r="AY351" s="250" t="s">
        <v>135</v>
      </c>
    </row>
    <row r="352" s="1" customFormat="1" ht="16.5" customHeight="1">
      <c r="B352" s="45"/>
      <c r="C352" s="216" t="s">
        <v>809</v>
      </c>
      <c r="D352" s="216" t="s">
        <v>138</v>
      </c>
      <c r="E352" s="217" t="s">
        <v>810</v>
      </c>
      <c r="F352" s="218" t="s">
        <v>811</v>
      </c>
      <c r="G352" s="219" t="s">
        <v>141</v>
      </c>
      <c r="H352" s="220">
        <v>21.800000000000001</v>
      </c>
      <c r="I352" s="221"/>
      <c r="J352" s="222">
        <f>ROUND(I352*H352,2)</f>
        <v>0</v>
      </c>
      <c r="K352" s="218" t="s">
        <v>142</v>
      </c>
      <c r="L352" s="71"/>
      <c r="M352" s="223" t="s">
        <v>21</v>
      </c>
      <c r="N352" s="224" t="s">
        <v>44</v>
      </c>
      <c r="O352" s="46"/>
      <c r="P352" s="225">
        <f>O352*H352</f>
        <v>0</v>
      </c>
      <c r="Q352" s="225">
        <v>0.001</v>
      </c>
      <c r="R352" s="225">
        <f>Q352*H352</f>
        <v>0.0218</v>
      </c>
      <c r="S352" s="225">
        <v>0.00031</v>
      </c>
      <c r="T352" s="226">
        <f>S352*H352</f>
        <v>0.0067580000000000001</v>
      </c>
      <c r="AR352" s="23" t="s">
        <v>211</v>
      </c>
      <c r="AT352" s="23" t="s">
        <v>138</v>
      </c>
      <c r="AU352" s="23" t="s">
        <v>144</v>
      </c>
      <c r="AY352" s="23" t="s">
        <v>135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3" t="s">
        <v>144</v>
      </c>
      <c r="BK352" s="227">
        <f>ROUND(I352*H352,2)</f>
        <v>0</v>
      </c>
      <c r="BL352" s="23" t="s">
        <v>211</v>
      </c>
      <c r="BM352" s="23" t="s">
        <v>812</v>
      </c>
    </row>
    <row r="353" s="13" customFormat="1">
      <c r="B353" s="251"/>
      <c r="C353" s="252"/>
      <c r="D353" s="230" t="s">
        <v>146</v>
      </c>
      <c r="E353" s="253" t="s">
        <v>21</v>
      </c>
      <c r="F353" s="254" t="s">
        <v>807</v>
      </c>
      <c r="G353" s="252"/>
      <c r="H353" s="253" t="s">
        <v>21</v>
      </c>
      <c r="I353" s="255"/>
      <c r="J353" s="252"/>
      <c r="K353" s="252"/>
      <c r="L353" s="256"/>
      <c r="M353" s="257"/>
      <c r="N353" s="258"/>
      <c r="O353" s="258"/>
      <c r="P353" s="258"/>
      <c r="Q353" s="258"/>
      <c r="R353" s="258"/>
      <c r="S353" s="258"/>
      <c r="T353" s="259"/>
      <c r="AT353" s="260" t="s">
        <v>146</v>
      </c>
      <c r="AU353" s="260" t="s">
        <v>144</v>
      </c>
      <c r="AV353" s="13" t="s">
        <v>80</v>
      </c>
      <c r="AW353" s="13" t="s">
        <v>36</v>
      </c>
      <c r="AX353" s="13" t="s">
        <v>72</v>
      </c>
      <c r="AY353" s="260" t="s">
        <v>135</v>
      </c>
    </row>
    <row r="354" s="11" customFormat="1">
      <c r="B354" s="228"/>
      <c r="C354" s="229"/>
      <c r="D354" s="230" t="s">
        <v>146</v>
      </c>
      <c r="E354" s="231" t="s">
        <v>21</v>
      </c>
      <c r="F354" s="232" t="s">
        <v>813</v>
      </c>
      <c r="G354" s="229"/>
      <c r="H354" s="233">
        <v>18.719999999999999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146</v>
      </c>
      <c r="AU354" s="239" t="s">
        <v>144</v>
      </c>
      <c r="AV354" s="11" t="s">
        <v>144</v>
      </c>
      <c r="AW354" s="11" t="s">
        <v>36</v>
      </c>
      <c r="AX354" s="11" t="s">
        <v>72</v>
      </c>
      <c r="AY354" s="239" t="s">
        <v>135</v>
      </c>
    </row>
    <row r="355" s="13" customFormat="1">
      <c r="B355" s="251"/>
      <c r="C355" s="252"/>
      <c r="D355" s="230" t="s">
        <v>146</v>
      </c>
      <c r="E355" s="253" t="s">
        <v>21</v>
      </c>
      <c r="F355" s="254" t="s">
        <v>814</v>
      </c>
      <c r="G355" s="252"/>
      <c r="H355" s="253" t="s">
        <v>21</v>
      </c>
      <c r="I355" s="255"/>
      <c r="J355" s="252"/>
      <c r="K355" s="252"/>
      <c r="L355" s="256"/>
      <c r="M355" s="257"/>
      <c r="N355" s="258"/>
      <c r="O355" s="258"/>
      <c r="P355" s="258"/>
      <c r="Q355" s="258"/>
      <c r="R355" s="258"/>
      <c r="S355" s="258"/>
      <c r="T355" s="259"/>
      <c r="AT355" s="260" t="s">
        <v>146</v>
      </c>
      <c r="AU355" s="260" t="s">
        <v>144</v>
      </c>
      <c r="AV355" s="13" t="s">
        <v>80</v>
      </c>
      <c r="AW355" s="13" t="s">
        <v>36</v>
      </c>
      <c r="AX355" s="13" t="s">
        <v>72</v>
      </c>
      <c r="AY355" s="260" t="s">
        <v>135</v>
      </c>
    </row>
    <row r="356" s="11" customFormat="1">
      <c r="B356" s="228"/>
      <c r="C356" s="229"/>
      <c r="D356" s="230" t="s">
        <v>146</v>
      </c>
      <c r="E356" s="231" t="s">
        <v>21</v>
      </c>
      <c r="F356" s="232" t="s">
        <v>815</v>
      </c>
      <c r="G356" s="229"/>
      <c r="H356" s="233">
        <v>3.0800000000000001</v>
      </c>
      <c r="I356" s="234"/>
      <c r="J356" s="229"/>
      <c r="K356" s="229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146</v>
      </c>
      <c r="AU356" s="239" t="s">
        <v>144</v>
      </c>
      <c r="AV356" s="11" t="s">
        <v>144</v>
      </c>
      <c r="AW356" s="11" t="s">
        <v>36</v>
      </c>
      <c r="AX356" s="11" t="s">
        <v>72</v>
      </c>
      <c r="AY356" s="239" t="s">
        <v>135</v>
      </c>
    </row>
    <row r="357" s="12" customFormat="1">
      <c r="B357" s="240"/>
      <c r="C357" s="241"/>
      <c r="D357" s="230" t="s">
        <v>146</v>
      </c>
      <c r="E357" s="242" t="s">
        <v>21</v>
      </c>
      <c r="F357" s="243" t="s">
        <v>148</v>
      </c>
      <c r="G357" s="241"/>
      <c r="H357" s="244">
        <v>21.800000000000001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146</v>
      </c>
      <c r="AU357" s="250" t="s">
        <v>144</v>
      </c>
      <c r="AV357" s="12" t="s">
        <v>143</v>
      </c>
      <c r="AW357" s="12" t="s">
        <v>36</v>
      </c>
      <c r="AX357" s="12" t="s">
        <v>80</v>
      </c>
      <c r="AY357" s="250" t="s">
        <v>135</v>
      </c>
    </row>
    <row r="358" s="1" customFormat="1" ht="25.5" customHeight="1">
      <c r="B358" s="45"/>
      <c r="C358" s="216" t="s">
        <v>816</v>
      </c>
      <c r="D358" s="216" t="s">
        <v>138</v>
      </c>
      <c r="E358" s="217" t="s">
        <v>817</v>
      </c>
      <c r="F358" s="218" t="s">
        <v>818</v>
      </c>
      <c r="G358" s="219" t="s">
        <v>141</v>
      </c>
      <c r="H358" s="220">
        <v>31.346</v>
      </c>
      <c r="I358" s="221"/>
      <c r="J358" s="222">
        <f>ROUND(I358*H358,2)</f>
        <v>0</v>
      </c>
      <c r="K358" s="218" t="s">
        <v>142</v>
      </c>
      <c r="L358" s="71"/>
      <c r="M358" s="223" t="s">
        <v>21</v>
      </c>
      <c r="N358" s="224" t="s">
        <v>44</v>
      </c>
      <c r="O358" s="46"/>
      <c r="P358" s="225">
        <f>O358*H358</f>
        <v>0</v>
      </c>
      <c r="Q358" s="225">
        <v>0.00021000000000000001</v>
      </c>
      <c r="R358" s="225">
        <f>Q358*H358</f>
        <v>0.0065826600000000006</v>
      </c>
      <c r="S358" s="225">
        <v>0</v>
      </c>
      <c r="T358" s="226">
        <f>S358*H358</f>
        <v>0</v>
      </c>
      <c r="AR358" s="23" t="s">
        <v>211</v>
      </c>
      <c r="AT358" s="23" t="s">
        <v>138</v>
      </c>
      <c r="AU358" s="23" t="s">
        <v>144</v>
      </c>
      <c r="AY358" s="23" t="s">
        <v>135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3" t="s">
        <v>144</v>
      </c>
      <c r="BK358" s="227">
        <f>ROUND(I358*H358,2)</f>
        <v>0</v>
      </c>
      <c r="BL358" s="23" t="s">
        <v>211</v>
      </c>
      <c r="BM358" s="23" t="s">
        <v>819</v>
      </c>
    </row>
    <row r="359" s="1" customFormat="1" ht="16.5" customHeight="1">
      <c r="B359" s="45"/>
      <c r="C359" s="216" t="s">
        <v>820</v>
      </c>
      <c r="D359" s="216" t="s">
        <v>138</v>
      </c>
      <c r="E359" s="217" t="s">
        <v>821</v>
      </c>
      <c r="F359" s="218" t="s">
        <v>822</v>
      </c>
      <c r="G359" s="219" t="s">
        <v>141</v>
      </c>
      <c r="H359" s="220">
        <v>31.346</v>
      </c>
      <c r="I359" s="221"/>
      <c r="J359" s="222">
        <f>ROUND(I359*H359,2)</f>
        <v>0</v>
      </c>
      <c r="K359" s="218" t="s">
        <v>142</v>
      </c>
      <c r="L359" s="71"/>
      <c r="M359" s="223" t="s">
        <v>21</v>
      </c>
      <c r="N359" s="224" t="s">
        <v>44</v>
      </c>
      <c r="O359" s="46"/>
      <c r="P359" s="225">
        <f>O359*H359</f>
        <v>0</v>
      </c>
      <c r="Q359" s="225">
        <v>0.00016000000000000001</v>
      </c>
      <c r="R359" s="225">
        <f>Q359*H359</f>
        <v>0.0050153600000000008</v>
      </c>
      <c r="S359" s="225">
        <v>0</v>
      </c>
      <c r="T359" s="226">
        <f>S359*H359</f>
        <v>0</v>
      </c>
      <c r="AR359" s="23" t="s">
        <v>211</v>
      </c>
      <c r="AT359" s="23" t="s">
        <v>138</v>
      </c>
      <c r="AU359" s="23" t="s">
        <v>144</v>
      </c>
      <c r="AY359" s="23" t="s">
        <v>135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3" t="s">
        <v>144</v>
      </c>
      <c r="BK359" s="227">
        <f>ROUND(I359*H359,2)</f>
        <v>0</v>
      </c>
      <c r="BL359" s="23" t="s">
        <v>211</v>
      </c>
      <c r="BM359" s="23" t="s">
        <v>823</v>
      </c>
    </row>
    <row r="360" s="10" customFormat="1" ht="37.44001" customHeight="1">
      <c r="B360" s="200"/>
      <c r="C360" s="201"/>
      <c r="D360" s="202" t="s">
        <v>71</v>
      </c>
      <c r="E360" s="203" t="s">
        <v>824</v>
      </c>
      <c r="F360" s="203" t="s">
        <v>825</v>
      </c>
      <c r="G360" s="201"/>
      <c r="H360" s="201"/>
      <c r="I360" s="204"/>
      <c r="J360" s="205">
        <f>BK360</f>
        <v>0</v>
      </c>
      <c r="K360" s="201"/>
      <c r="L360" s="206"/>
      <c r="M360" s="207"/>
      <c r="N360" s="208"/>
      <c r="O360" s="208"/>
      <c r="P360" s="209">
        <f>SUM(P361:P383)</f>
        <v>0</v>
      </c>
      <c r="Q360" s="208"/>
      <c r="R360" s="209">
        <f>SUM(R361:R383)</f>
        <v>0</v>
      </c>
      <c r="S360" s="208"/>
      <c r="T360" s="210">
        <f>SUM(T361:T383)</f>
        <v>0</v>
      </c>
      <c r="AR360" s="211" t="s">
        <v>143</v>
      </c>
      <c r="AT360" s="212" t="s">
        <v>71</v>
      </c>
      <c r="AU360" s="212" t="s">
        <v>72</v>
      </c>
      <c r="AY360" s="211" t="s">
        <v>135</v>
      </c>
      <c r="BK360" s="213">
        <f>SUM(BK361:BK383)</f>
        <v>0</v>
      </c>
    </row>
    <row r="361" s="1" customFormat="1" ht="25.5" customHeight="1">
      <c r="B361" s="45"/>
      <c r="C361" s="216" t="s">
        <v>826</v>
      </c>
      <c r="D361" s="216" t="s">
        <v>138</v>
      </c>
      <c r="E361" s="217" t="s">
        <v>827</v>
      </c>
      <c r="F361" s="218" t="s">
        <v>828</v>
      </c>
      <c r="G361" s="219" t="s">
        <v>829</v>
      </c>
      <c r="H361" s="220">
        <v>50</v>
      </c>
      <c r="I361" s="221"/>
      <c r="J361" s="222">
        <f>ROUND(I361*H361,2)</f>
        <v>0</v>
      </c>
      <c r="K361" s="218" t="s">
        <v>142</v>
      </c>
      <c r="L361" s="71"/>
      <c r="M361" s="223" t="s">
        <v>21</v>
      </c>
      <c r="N361" s="224" t="s">
        <v>44</v>
      </c>
      <c r="O361" s="4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AR361" s="23" t="s">
        <v>830</v>
      </c>
      <c r="AT361" s="23" t="s">
        <v>138</v>
      </c>
      <c r="AU361" s="23" t="s">
        <v>80</v>
      </c>
      <c r="AY361" s="23" t="s">
        <v>135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3" t="s">
        <v>144</v>
      </c>
      <c r="BK361" s="227">
        <f>ROUND(I361*H361,2)</f>
        <v>0</v>
      </c>
      <c r="BL361" s="23" t="s">
        <v>830</v>
      </c>
      <c r="BM361" s="23" t="s">
        <v>831</v>
      </c>
    </row>
    <row r="362" s="13" customFormat="1">
      <c r="B362" s="251"/>
      <c r="C362" s="252"/>
      <c r="D362" s="230" t="s">
        <v>146</v>
      </c>
      <c r="E362" s="253" t="s">
        <v>21</v>
      </c>
      <c r="F362" s="254" t="s">
        <v>832</v>
      </c>
      <c r="G362" s="252"/>
      <c r="H362" s="253" t="s">
        <v>21</v>
      </c>
      <c r="I362" s="255"/>
      <c r="J362" s="252"/>
      <c r="K362" s="252"/>
      <c r="L362" s="256"/>
      <c r="M362" s="257"/>
      <c r="N362" s="258"/>
      <c r="O362" s="258"/>
      <c r="P362" s="258"/>
      <c r="Q362" s="258"/>
      <c r="R362" s="258"/>
      <c r="S362" s="258"/>
      <c r="T362" s="259"/>
      <c r="AT362" s="260" t="s">
        <v>146</v>
      </c>
      <c r="AU362" s="260" t="s">
        <v>80</v>
      </c>
      <c r="AV362" s="13" t="s">
        <v>80</v>
      </c>
      <c r="AW362" s="13" t="s">
        <v>36</v>
      </c>
      <c r="AX362" s="13" t="s">
        <v>72</v>
      </c>
      <c r="AY362" s="260" t="s">
        <v>135</v>
      </c>
    </row>
    <row r="363" s="13" customFormat="1">
      <c r="B363" s="251"/>
      <c r="C363" s="252"/>
      <c r="D363" s="230" t="s">
        <v>146</v>
      </c>
      <c r="E363" s="253" t="s">
        <v>21</v>
      </c>
      <c r="F363" s="254" t="s">
        <v>833</v>
      </c>
      <c r="G363" s="252"/>
      <c r="H363" s="253" t="s">
        <v>21</v>
      </c>
      <c r="I363" s="255"/>
      <c r="J363" s="252"/>
      <c r="K363" s="252"/>
      <c r="L363" s="256"/>
      <c r="M363" s="257"/>
      <c r="N363" s="258"/>
      <c r="O363" s="258"/>
      <c r="P363" s="258"/>
      <c r="Q363" s="258"/>
      <c r="R363" s="258"/>
      <c r="S363" s="258"/>
      <c r="T363" s="259"/>
      <c r="AT363" s="260" t="s">
        <v>146</v>
      </c>
      <c r="AU363" s="260" t="s">
        <v>80</v>
      </c>
      <c r="AV363" s="13" t="s">
        <v>80</v>
      </c>
      <c r="AW363" s="13" t="s">
        <v>36</v>
      </c>
      <c r="AX363" s="13" t="s">
        <v>72</v>
      </c>
      <c r="AY363" s="260" t="s">
        <v>135</v>
      </c>
    </row>
    <row r="364" s="11" customFormat="1">
      <c r="B364" s="228"/>
      <c r="C364" s="229"/>
      <c r="D364" s="230" t="s">
        <v>146</v>
      </c>
      <c r="E364" s="231" t="s">
        <v>21</v>
      </c>
      <c r="F364" s="232" t="s">
        <v>211</v>
      </c>
      <c r="G364" s="229"/>
      <c r="H364" s="233">
        <v>16</v>
      </c>
      <c r="I364" s="234"/>
      <c r="J364" s="229"/>
      <c r="K364" s="229"/>
      <c r="L364" s="235"/>
      <c r="M364" s="236"/>
      <c r="N364" s="237"/>
      <c r="O364" s="237"/>
      <c r="P364" s="237"/>
      <c r="Q364" s="237"/>
      <c r="R364" s="237"/>
      <c r="S364" s="237"/>
      <c r="T364" s="238"/>
      <c r="AT364" s="239" t="s">
        <v>146</v>
      </c>
      <c r="AU364" s="239" t="s">
        <v>80</v>
      </c>
      <c r="AV364" s="11" t="s">
        <v>144</v>
      </c>
      <c r="AW364" s="11" t="s">
        <v>36</v>
      </c>
      <c r="AX364" s="11" t="s">
        <v>72</v>
      </c>
      <c r="AY364" s="239" t="s">
        <v>135</v>
      </c>
    </row>
    <row r="365" s="13" customFormat="1">
      <c r="B365" s="251"/>
      <c r="C365" s="252"/>
      <c r="D365" s="230" t="s">
        <v>146</v>
      </c>
      <c r="E365" s="253" t="s">
        <v>21</v>
      </c>
      <c r="F365" s="254" t="s">
        <v>834</v>
      </c>
      <c r="G365" s="252"/>
      <c r="H365" s="253" t="s">
        <v>21</v>
      </c>
      <c r="I365" s="255"/>
      <c r="J365" s="252"/>
      <c r="K365" s="252"/>
      <c r="L365" s="256"/>
      <c r="M365" s="257"/>
      <c r="N365" s="258"/>
      <c r="O365" s="258"/>
      <c r="P365" s="258"/>
      <c r="Q365" s="258"/>
      <c r="R365" s="258"/>
      <c r="S365" s="258"/>
      <c r="T365" s="259"/>
      <c r="AT365" s="260" t="s">
        <v>146</v>
      </c>
      <c r="AU365" s="260" t="s">
        <v>80</v>
      </c>
      <c r="AV365" s="13" t="s">
        <v>80</v>
      </c>
      <c r="AW365" s="13" t="s">
        <v>36</v>
      </c>
      <c r="AX365" s="13" t="s">
        <v>72</v>
      </c>
      <c r="AY365" s="260" t="s">
        <v>135</v>
      </c>
    </row>
    <row r="366" s="11" customFormat="1">
      <c r="B366" s="228"/>
      <c r="C366" s="229"/>
      <c r="D366" s="230" t="s">
        <v>146</v>
      </c>
      <c r="E366" s="231" t="s">
        <v>21</v>
      </c>
      <c r="F366" s="232" t="s">
        <v>211</v>
      </c>
      <c r="G366" s="229"/>
      <c r="H366" s="233">
        <v>16</v>
      </c>
      <c r="I366" s="234"/>
      <c r="J366" s="229"/>
      <c r="K366" s="229"/>
      <c r="L366" s="235"/>
      <c r="M366" s="236"/>
      <c r="N366" s="237"/>
      <c r="O366" s="237"/>
      <c r="P366" s="237"/>
      <c r="Q366" s="237"/>
      <c r="R366" s="237"/>
      <c r="S366" s="237"/>
      <c r="T366" s="238"/>
      <c r="AT366" s="239" t="s">
        <v>146</v>
      </c>
      <c r="AU366" s="239" t="s">
        <v>80</v>
      </c>
      <c r="AV366" s="11" t="s">
        <v>144</v>
      </c>
      <c r="AW366" s="11" t="s">
        <v>36</v>
      </c>
      <c r="AX366" s="11" t="s">
        <v>72</v>
      </c>
      <c r="AY366" s="239" t="s">
        <v>135</v>
      </c>
    </row>
    <row r="367" s="13" customFormat="1">
      <c r="B367" s="251"/>
      <c r="C367" s="252"/>
      <c r="D367" s="230" t="s">
        <v>146</v>
      </c>
      <c r="E367" s="253" t="s">
        <v>21</v>
      </c>
      <c r="F367" s="254" t="s">
        <v>835</v>
      </c>
      <c r="G367" s="252"/>
      <c r="H367" s="253" t="s">
        <v>21</v>
      </c>
      <c r="I367" s="255"/>
      <c r="J367" s="252"/>
      <c r="K367" s="252"/>
      <c r="L367" s="256"/>
      <c r="M367" s="257"/>
      <c r="N367" s="258"/>
      <c r="O367" s="258"/>
      <c r="P367" s="258"/>
      <c r="Q367" s="258"/>
      <c r="R367" s="258"/>
      <c r="S367" s="258"/>
      <c r="T367" s="259"/>
      <c r="AT367" s="260" t="s">
        <v>146</v>
      </c>
      <c r="AU367" s="260" t="s">
        <v>80</v>
      </c>
      <c r="AV367" s="13" t="s">
        <v>80</v>
      </c>
      <c r="AW367" s="13" t="s">
        <v>36</v>
      </c>
      <c r="AX367" s="13" t="s">
        <v>72</v>
      </c>
      <c r="AY367" s="260" t="s">
        <v>135</v>
      </c>
    </row>
    <row r="368" s="11" customFormat="1">
      <c r="B368" s="228"/>
      <c r="C368" s="229"/>
      <c r="D368" s="230" t="s">
        <v>146</v>
      </c>
      <c r="E368" s="231" t="s">
        <v>21</v>
      </c>
      <c r="F368" s="232" t="s">
        <v>144</v>
      </c>
      <c r="G368" s="229"/>
      <c r="H368" s="233">
        <v>2</v>
      </c>
      <c r="I368" s="234"/>
      <c r="J368" s="229"/>
      <c r="K368" s="229"/>
      <c r="L368" s="235"/>
      <c r="M368" s="236"/>
      <c r="N368" s="237"/>
      <c r="O368" s="237"/>
      <c r="P368" s="237"/>
      <c r="Q368" s="237"/>
      <c r="R368" s="237"/>
      <c r="S368" s="237"/>
      <c r="T368" s="238"/>
      <c r="AT368" s="239" t="s">
        <v>146</v>
      </c>
      <c r="AU368" s="239" t="s">
        <v>80</v>
      </c>
      <c r="AV368" s="11" t="s">
        <v>144</v>
      </c>
      <c r="AW368" s="11" t="s">
        <v>36</v>
      </c>
      <c r="AX368" s="11" t="s">
        <v>72</v>
      </c>
      <c r="AY368" s="239" t="s">
        <v>135</v>
      </c>
    </row>
    <row r="369" s="13" customFormat="1">
      <c r="B369" s="251"/>
      <c r="C369" s="252"/>
      <c r="D369" s="230" t="s">
        <v>146</v>
      </c>
      <c r="E369" s="253" t="s">
        <v>21</v>
      </c>
      <c r="F369" s="254" t="s">
        <v>836</v>
      </c>
      <c r="G369" s="252"/>
      <c r="H369" s="253" t="s">
        <v>21</v>
      </c>
      <c r="I369" s="255"/>
      <c r="J369" s="252"/>
      <c r="K369" s="252"/>
      <c r="L369" s="256"/>
      <c r="M369" s="257"/>
      <c r="N369" s="258"/>
      <c r="O369" s="258"/>
      <c r="P369" s="258"/>
      <c r="Q369" s="258"/>
      <c r="R369" s="258"/>
      <c r="S369" s="258"/>
      <c r="T369" s="259"/>
      <c r="AT369" s="260" t="s">
        <v>146</v>
      </c>
      <c r="AU369" s="260" t="s">
        <v>80</v>
      </c>
      <c r="AV369" s="13" t="s">
        <v>80</v>
      </c>
      <c r="AW369" s="13" t="s">
        <v>36</v>
      </c>
      <c r="AX369" s="13" t="s">
        <v>72</v>
      </c>
      <c r="AY369" s="260" t="s">
        <v>135</v>
      </c>
    </row>
    <row r="370" s="11" customFormat="1">
      <c r="B370" s="228"/>
      <c r="C370" s="229"/>
      <c r="D370" s="230" t="s">
        <v>146</v>
      </c>
      <c r="E370" s="231" t="s">
        <v>21</v>
      </c>
      <c r="F370" s="232" t="s">
        <v>171</v>
      </c>
      <c r="G370" s="229"/>
      <c r="H370" s="233">
        <v>8</v>
      </c>
      <c r="I370" s="234"/>
      <c r="J370" s="229"/>
      <c r="K370" s="229"/>
      <c r="L370" s="235"/>
      <c r="M370" s="236"/>
      <c r="N370" s="237"/>
      <c r="O370" s="237"/>
      <c r="P370" s="237"/>
      <c r="Q370" s="237"/>
      <c r="R370" s="237"/>
      <c r="S370" s="237"/>
      <c r="T370" s="238"/>
      <c r="AT370" s="239" t="s">
        <v>146</v>
      </c>
      <c r="AU370" s="239" t="s">
        <v>80</v>
      </c>
      <c r="AV370" s="11" t="s">
        <v>144</v>
      </c>
      <c r="AW370" s="11" t="s">
        <v>36</v>
      </c>
      <c r="AX370" s="11" t="s">
        <v>72</v>
      </c>
      <c r="AY370" s="239" t="s">
        <v>135</v>
      </c>
    </row>
    <row r="371" s="13" customFormat="1">
      <c r="B371" s="251"/>
      <c r="C371" s="252"/>
      <c r="D371" s="230" t="s">
        <v>146</v>
      </c>
      <c r="E371" s="253" t="s">
        <v>21</v>
      </c>
      <c r="F371" s="254" t="s">
        <v>837</v>
      </c>
      <c r="G371" s="252"/>
      <c r="H371" s="253" t="s">
        <v>21</v>
      </c>
      <c r="I371" s="255"/>
      <c r="J371" s="252"/>
      <c r="K371" s="252"/>
      <c r="L371" s="256"/>
      <c r="M371" s="257"/>
      <c r="N371" s="258"/>
      <c r="O371" s="258"/>
      <c r="P371" s="258"/>
      <c r="Q371" s="258"/>
      <c r="R371" s="258"/>
      <c r="S371" s="258"/>
      <c r="T371" s="259"/>
      <c r="AT371" s="260" t="s">
        <v>146</v>
      </c>
      <c r="AU371" s="260" t="s">
        <v>80</v>
      </c>
      <c r="AV371" s="13" t="s">
        <v>80</v>
      </c>
      <c r="AW371" s="13" t="s">
        <v>36</v>
      </c>
      <c r="AX371" s="13" t="s">
        <v>72</v>
      </c>
      <c r="AY371" s="260" t="s">
        <v>135</v>
      </c>
    </row>
    <row r="372" s="11" customFormat="1">
      <c r="B372" s="228"/>
      <c r="C372" s="229"/>
      <c r="D372" s="230" t="s">
        <v>146</v>
      </c>
      <c r="E372" s="231" t="s">
        <v>21</v>
      </c>
      <c r="F372" s="232" t="s">
        <v>171</v>
      </c>
      <c r="G372" s="229"/>
      <c r="H372" s="233">
        <v>8</v>
      </c>
      <c r="I372" s="234"/>
      <c r="J372" s="229"/>
      <c r="K372" s="229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146</v>
      </c>
      <c r="AU372" s="239" t="s">
        <v>80</v>
      </c>
      <c r="AV372" s="11" t="s">
        <v>144</v>
      </c>
      <c r="AW372" s="11" t="s">
        <v>36</v>
      </c>
      <c r="AX372" s="11" t="s">
        <v>72</v>
      </c>
      <c r="AY372" s="239" t="s">
        <v>135</v>
      </c>
    </row>
    <row r="373" s="12" customFormat="1">
      <c r="B373" s="240"/>
      <c r="C373" s="241"/>
      <c r="D373" s="230" t="s">
        <v>146</v>
      </c>
      <c r="E373" s="242" t="s">
        <v>21</v>
      </c>
      <c r="F373" s="243" t="s">
        <v>148</v>
      </c>
      <c r="G373" s="241"/>
      <c r="H373" s="244">
        <v>50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146</v>
      </c>
      <c r="AU373" s="250" t="s">
        <v>80</v>
      </c>
      <c r="AV373" s="12" t="s">
        <v>143</v>
      </c>
      <c r="AW373" s="12" t="s">
        <v>36</v>
      </c>
      <c r="AX373" s="12" t="s">
        <v>80</v>
      </c>
      <c r="AY373" s="250" t="s">
        <v>135</v>
      </c>
    </row>
    <row r="374" s="1" customFormat="1" ht="25.5" customHeight="1">
      <c r="B374" s="45"/>
      <c r="C374" s="216" t="s">
        <v>838</v>
      </c>
      <c r="D374" s="216" t="s">
        <v>138</v>
      </c>
      <c r="E374" s="217" t="s">
        <v>839</v>
      </c>
      <c r="F374" s="218" t="s">
        <v>840</v>
      </c>
      <c r="G374" s="219" t="s">
        <v>829</v>
      </c>
      <c r="H374" s="220">
        <v>8</v>
      </c>
      <c r="I374" s="221"/>
      <c r="J374" s="222">
        <f>ROUND(I374*H374,2)</f>
        <v>0</v>
      </c>
      <c r="K374" s="218" t="s">
        <v>142</v>
      </c>
      <c r="L374" s="71"/>
      <c r="M374" s="223" t="s">
        <v>21</v>
      </c>
      <c r="N374" s="224" t="s">
        <v>44</v>
      </c>
      <c r="O374" s="4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AR374" s="23" t="s">
        <v>830</v>
      </c>
      <c r="AT374" s="23" t="s">
        <v>138</v>
      </c>
      <c r="AU374" s="23" t="s">
        <v>80</v>
      </c>
      <c r="AY374" s="23" t="s">
        <v>135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3" t="s">
        <v>144</v>
      </c>
      <c r="BK374" s="227">
        <f>ROUND(I374*H374,2)</f>
        <v>0</v>
      </c>
      <c r="BL374" s="23" t="s">
        <v>830</v>
      </c>
      <c r="BM374" s="23" t="s">
        <v>841</v>
      </c>
    </row>
    <row r="375" s="13" customFormat="1">
      <c r="B375" s="251"/>
      <c r="C375" s="252"/>
      <c r="D375" s="230" t="s">
        <v>146</v>
      </c>
      <c r="E375" s="253" t="s">
        <v>21</v>
      </c>
      <c r="F375" s="254" t="s">
        <v>842</v>
      </c>
      <c r="G375" s="252"/>
      <c r="H375" s="253" t="s">
        <v>21</v>
      </c>
      <c r="I375" s="255"/>
      <c r="J375" s="252"/>
      <c r="K375" s="252"/>
      <c r="L375" s="256"/>
      <c r="M375" s="257"/>
      <c r="N375" s="258"/>
      <c r="O375" s="258"/>
      <c r="P375" s="258"/>
      <c r="Q375" s="258"/>
      <c r="R375" s="258"/>
      <c r="S375" s="258"/>
      <c r="T375" s="259"/>
      <c r="AT375" s="260" t="s">
        <v>146</v>
      </c>
      <c r="AU375" s="260" t="s">
        <v>80</v>
      </c>
      <c r="AV375" s="13" t="s">
        <v>80</v>
      </c>
      <c r="AW375" s="13" t="s">
        <v>36</v>
      </c>
      <c r="AX375" s="13" t="s">
        <v>72</v>
      </c>
      <c r="AY375" s="260" t="s">
        <v>135</v>
      </c>
    </row>
    <row r="376" s="11" customFormat="1">
      <c r="B376" s="228"/>
      <c r="C376" s="229"/>
      <c r="D376" s="230" t="s">
        <v>146</v>
      </c>
      <c r="E376" s="231" t="s">
        <v>21</v>
      </c>
      <c r="F376" s="232" t="s">
        <v>171</v>
      </c>
      <c r="G376" s="229"/>
      <c r="H376" s="233">
        <v>8</v>
      </c>
      <c r="I376" s="234"/>
      <c r="J376" s="229"/>
      <c r="K376" s="229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146</v>
      </c>
      <c r="AU376" s="239" t="s">
        <v>80</v>
      </c>
      <c r="AV376" s="11" t="s">
        <v>144</v>
      </c>
      <c r="AW376" s="11" t="s">
        <v>36</v>
      </c>
      <c r="AX376" s="11" t="s">
        <v>72</v>
      </c>
      <c r="AY376" s="239" t="s">
        <v>135</v>
      </c>
    </row>
    <row r="377" s="12" customFormat="1">
      <c r="B377" s="240"/>
      <c r="C377" s="241"/>
      <c r="D377" s="230" t="s">
        <v>146</v>
      </c>
      <c r="E377" s="242" t="s">
        <v>21</v>
      </c>
      <c r="F377" s="243" t="s">
        <v>148</v>
      </c>
      <c r="G377" s="241"/>
      <c r="H377" s="244">
        <v>8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AT377" s="250" t="s">
        <v>146</v>
      </c>
      <c r="AU377" s="250" t="s">
        <v>80</v>
      </c>
      <c r="AV377" s="12" t="s">
        <v>143</v>
      </c>
      <c r="AW377" s="12" t="s">
        <v>36</v>
      </c>
      <c r="AX377" s="12" t="s">
        <v>80</v>
      </c>
      <c r="AY377" s="250" t="s">
        <v>135</v>
      </c>
    </row>
    <row r="378" s="1" customFormat="1" ht="25.5" customHeight="1">
      <c r="B378" s="45"/>
      <c r="C378" s="216" t="s">
        <v>843</v>
      </c>
      <c r="D378" s="216" t="s">
        <v>138</v>
      </c>
      <c r="E378" s="217" t="s">
        <v>844</v>
      </c>
      <c r="F378" s="218" t="s">
        <v>845</v>
      </c>
      <c r="G378" s="219" t="s">
        <v>829</v>
      </c>
      <c r="H378" s="220">
        <v>4</v>
      </c>
      <c r="I378" s="221"/>
      <c r="J378" s="222">
        <f>ROUND(I378*H378,2)</f>
        <v>0</v>
      </c>
      <c r="K378" s="218" t="s">
        <v>142</v>
      </c>
      <c r="L378" s="71"/>
      <c r="M378" s="223" t="s">
        <v>21</v>
      </c>
      <c r="N378" s="224" t="s">
        <v>44</v>
      </c>
      <c r="O378" s="4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AR378" s="23" t="s">
        <v>830</v>
      </c>
      <c r="AT378" s="23" t="s">
        <v>138</v>
      </c>
      <c r="AU378" s="23" t="s">
        <v>80</v>
      </c>
      <c r="AY378" s="23" t="s">
        <v>135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3" t="s">
        <v>144</v>
      </c>
      <c r="BK378" s="227">
        <f>ROUND(I378*H378,2)</f>
        <v>0</v>
      </c>
      <c r="BL378" s="23" t="s">
        <v>830</v>
      </c>
      <c r="BM378" s="23" t="s">
        <v>846</v>
      </c>
    </row>
    <row r="379" s="13" customFormat="1">
      <c r="B379" s="251"/>
      <c r="C379" s="252"/>
      <c r="D379" s="230" t="s">
        <v>146</v>
      </c>
      <c r="E379" s="253" t="s">
        <v>21</v>
      </c>
      <c r="F379" s="254" t="s">
        <v>847</v>
      </c>
      <c r="G379" s="252"/>
      <c r="H379" s="253" t="s">
        <v>21</v>
      </c>
      <c r="I379" s="255"/>
      <c r="J379" s="252"/>
      <c r="K379" s="252"/>
      <c r="L379" s="256"/>
      <c r="M379" s="257"/>
      <c r="N379" s="258"/>
      <c r="O379" s="258"/>
      <c r="P379" s="258"/>
      <c r="Q379" s="258"/>
      <c r="R379" s="258"/>
      <c r="S379" s="258"/>
      <c r="T379" s="259"/>
      <c r="AT379" s="260" t="s">
        <v>146</v>
      </c>
      <c r="AU379" s="260" t="s">
        <v>80</v>
      </c>
      <c r="AV379" s="13" t="s">
        <v>80</v>
      </c>
      <c r="AW379" s="13" t="s">
        <v>36</v>
      </c>
      <c r="AX379" s="13" t="s">
        <v>72</v>
      </c>
      <c r="AY379" s="260" t="s">
        <v>135</v>
      </c>
    </row>
    <row r="380" s="11" customFormat="1">
      <c r="B380" s="228"/>
      <c r="C380" s="229"/>
      <c r="D380" s="230" t="s">
        <v>146</v>
      </c>
      <c r="E380" s="231" t="s">
        <v>21</v>
      </c>
      <c r="F380" s="232" t="s">
        <v>143</v>
      </c>
      <c r="G380" s="229"/>
      <c r="H380" s="233">
        <v>4</v>
      </c>
      <c r="I380" s="234"/>
      <c r="J380" s="229"/>
      <c r="K380" s="229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146</v>
      </c>
      <c r="AU380" s="239" t="s">
        <v>80</v>
      </c>
      <c r="AV380" s="11" t="s">
        <v>144</v>
      </c>
      <c r="AW380" s="11" t="s">
        <v>36</v>
      </c>
      <c r="AX380" s="11" t="s">
        <v>80</v>
      </c>
      <c r="AY380" s="239" t="s">
        <v>135</v>
      </c>
    </row>
    <row r="381" s="1" customFormat="1" ht="25.5" customHeight="1">
      <c r="B381" s="45"/>
      <c r="C381" s="216" t="s">
        <v>848</v>
      </c>
      <c r="D381" s="216" t="s">
        <v>138</v>
      </c>
      <c r="E381" s="217" t="s">
        <v>849</v>
      </c>
      <c r="F381" s="218" t="s">
        <v>850</v>
      </c>
      <c r="G381" s="219" t="s">
        <v>829</v>
      </c>
      <c r="H381" s="220">
        <v>4</v>
      </c>
      <c r="I381" s="221"/>
      <c r="J381" s="222">
        <f>ROUND(I381*H381,2)</f>
        <v>0</v>
      </c>
      <c r="K381" s="218" t="s">
        <v>142</v>
      </c>
      <c r="L381" s="71"/>
      <c r="M381" s="223" t="s">
        <v>21</v>
      </c>
      <c r="N381" s="224" t="s">
        <v>44</v>
      </c>
      <c r="O381" s="46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AR381" s="23" t="s">
        <v>830</v>
      </c>
      <c r="AT381" s="23" t="s">
        <v>138</v>
      </c>
      <c r="AU381" s="23" t="s">
        <v>80</v>
      </c>
      <c r="AY381" s="23" t="s">
        <v>135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3" t="s">
        <v>144</v>
      </c>
      <c r="BK381" s="227">
        <f>ROUND(I381*H381,2)</f>
        <v>0</v>
      </c>
      <c r="BL381" s="23" t="s">
        <v>830</v>
      </c>
      <c r="BM381" s="23" t="s">
        <v>851</v>
      </c>
    </row>
    <row r="382" s="13" customFormat="1">
      <c r="B382" s="251"/>
      <c r="C382" s="252"/>
      <c r="D382" s="230" t="s">
        <v>146</v>
      </c>
      <c r="E382" s="253" t="s">
        <v>21</v>
      </c>
      <c r="F382" s="254" t="s">
        <v>852</v>
      </c>
      <c r="G382" s="252"/>
      <c r="H382" s="253" t="s">
        <v>21</v>
      </c>
      <c r="I382" s="255"/>
      <c r="J382" s="252"/>
      <c r="K382" s="252"/>
      <c r="L382" s="256"/>
      <c r="M382" s="257"/>
      <c r="N382" s="258"/>
      <c r="O382" s="258"/>
      <c r="P382" s="258"/>
      <c r="Q382" s="258"/>
      <c r="R382" s="258"/>
      <c r="S382" s="258"/>
      <c r="T382" s="259"/>
      <c r="AT382" s="260" t="s">
        <v>146</v>
      </c>
      <c r="AU382" s="260" t="s">
        <v>80</v>
      </c>
      <c r="AV382" s="13" t="s">
        <v>80</v>
      </c>
      <c r="AW382" s="13" t="s">
        <v>36</v>
      </c>
      <c r="AX382" s="13" t="s">
        <v>72</v>
      </c>
      <c r="AY382" s="260" t="s">
        <v>135</v>
      </c>
    </row>
    <row r="383" s="11" customFormat="1">
      <c r="B383" s="228"/>
      <c r="C383" s="229"/>
      <c r="D383" s="230" t="s">
        <v>146</v>
      </c>
      <c r="E383" s="231" t="s">
        <v>21</v>
      </c>
      <c r="F383" s="232" t="s">
        <v>143</v>
      </c>
      <c r="G383" s="229"/>
      <c r="H383" s="233">
        <v>4</v>
      </c>
      <c r="I383" s="234"/>
      <c r="J383" s="229"/>
      <c r="K383" s="229"/>
      <c r="L383" s="235"/>
      <c r="M383" s="236"/>
      <c r="N383" s="237"/>
      <c r="O383" s="237"/>
      <c r="P383" s="237"/>
      <c r="Q383" s="237"/>
      <c r="R383" s="237"/>
      <c r="S383" s="237"/>
      <c r="T383" s="238"/>
      <c r="AT383" s="239" t="s">
        <v>146</v>
      </c>
      <c r="AU383" s="239" t="s">
        <v>80</v>
      </c>
      <c r="AV383" s="11" t="s">
        <v>144</v>
      </c>
      <c r="AW383" s="11" t="s">
        <v>36</v>
      </c>
      <c r="AX383" s="11" t="s">
        <v>80</v>
      </c>
      <c r="AY383" s="239" t="s">
        <v>135</v>
      </c>
    </row>
    <row r="384" s="10" customFormat="1" ht="37.44001" customHeight="1">
      <c r="B384" s="200"/>
      <c r="C384" s="201"/>
      <c r="D384" s="202" t="s">
        <v>71</v>
      </c>
      <c r="E384" s="203" t="s">
        <v>853</v>
      </c>
      <c r="F384" s="203" t="s">
        <v>854</v>
      </c>
      <c r="G384" s="201"/>
      <c r="H384" s="201"/>
      <c r="I384" s="204"/>
      <c r="J384" s="205">
        <f>BK384</f>
        <v>0</v>
      </c>
      <c r="K384" s="201"/>
      <c r="L384" s="206"/>
      <c r="M384" s="207"/>
      <c r="N384" s="208"/>
      <c r="O384" s="208"/>
      <c r="P384" s="209">
        <f>P385+P387</f>
        <v>0</v>
      </c>
      <c r="Q384" s="208"/>
      <c r="R384" s="209">
        <f>R385+R387</f>
        <v>0</v>
      </c>
      <c r="S384" s="208"/>
      <c r="T384" s="210">
        <f>T385+T387</f>
        <v>0</v>
      </c>
      <c r="AR384" s="211" t="s">
        <v>158</v>
      </c>
      <c r="AT384" s="212" t="s">
        <v>71</v>
      </c>
      <c r="AU384" s="212" t="s">
        <v>72</v>
      </c>
      <c r="AY384" s="211" t="s">
        <v>135</v>
      </c>
      <c r="BK384" s="213">
        <f>BK385+BK387</f>
        <v>0</v>
      </c>
    </row>
    <row r="385" s="10" customFormat="1" ht="19.92" customHeight="1">
      <c r="B385" s="200"/>
      <c r="C385" s="201"/>
      <c r="D385" s="202" t="s">
        <v>71</v>
      </c>
      <c r="E385" s="214" t="s">
        <v>855</v>
      </c>
      <c r="F385" s="214" t="s">
        <v>856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P386</f>
        <v>0</v>
      </c>
      <c r="Q385" s="208"/>
      <c r="R385" s="209">
        <f>R386</f>
        <v>0</v>
      </c>
      <c r="S385" s="208"/>
      <c r="T385" s="210">
        <f>T386</f>
        <v>0</v>
      </c>
      <c r="AR385" s="211" t="s">
        <v>158</v>
      </c>
      <c r="AT385" s="212" t="s">
        <v>71</v>
      </c>
      <c r="AU385" s="212" t="s">
        <v>80</v>
      </c>
      <c r="AY385" s="211" t="s">
        <v>135</v>
      </c>
      <c r="BK385" s="213">
        <f>BK386</f>
        <v>0</v>
      </c>
    </row>
    <row r="386" s="1" customFormat="1" ht="16.5" customHeight="1">
      <c r="B386" s="45"/>
      <c r="C386" s="216" t="s">
        <v>857</v>
      </c>
      <c r="D386" s="216" t="s">
        <v>138</v>
      </c>
      <c r="E386" s="217" t="s">
        <v>858</v>
      </c>
      <c r="F386" s="218" t="s">
        <v>856</v>
      </c>
      <c r="G386" s="219" t="s">
        <v>393</v>
      </c>
      <c r="H386" s="220">
        <v>1</v>
      </c>
      <c r="I386" s="221"/>
      <c r="J386" s="222">
        <f>ROUND(I386*H386,2)</f>
        <v>0</v>
      </c>
      <c r="K386" s="218" t="s">
        <v>142</v>
      </c>
      <c r="L386" s="71"/>
      <c r="M386" s="223" t="s">
        <v>21</v>
      </c>
      <c r="N386" s="224" t="s">
        <v>44</v>
      </c>
      <c r="O386" s="4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AR386" s="23" t="s">
        <v>859</v>
      </c>
      <c r="AT386" s="23" t="s">
        <v>138</v>
      </c>
      <c r="AU386" s="23" t="s">
        <v>144</v>
      </c>
      <c r="AY386" s="23" t="s">
        <v>135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3" t="s">
        <v>144</v>
      </c>
      <c r="BK386" s="227">
        <f>ROUND(I386*H386,2)</f>
        <v>0</v>
      </c>
      <c r="BL386" s="23" t="s">
        <v>859</v>
      </c>
      <c r="BM386" s="23" t="s">
        <v>860</v>
      </c>
    </row>
    <row r="387" s="10" customFormat="1" ht="29.88" customHeight="1">
      <c r="B387" s="200"/>
      <c r="C387" s="201"/>
      <c r="D387" s="202" t="s">
        <v>71</v>
      </c>
      <c r="E387" s="214" t="s">
        <v>861</v>
      </c>
      <c r="F387" s="214" t="s">
        <v>862</v>
      </c>
      <c r="G387" s="201"/>
      <c r="H387" s="201"/>
      <c r="I387" s="204"/>
      <c r="J387" s="215">
        <f>BK387</f>
        <v>0</v>
      </c>
      <c r="K387" s="201"/>
      <c r="L387" s="206"/>
      <c r="M387" s="207"/>
      <c r="N387" s="208"/>
      <c r="O387" s="208"/>
      <c r="P387" s="209">
        <f>P388</f>
        <v>0</v>
      </c>
      <c r="Q387" s="208"/>
      <c r="R387" s="209">
        <f>R388</f>
        <v>0</v>
      </c>
      <c r="S387" s="208"/>
      <c r="T387" s="210">
        <f>T388</f>
        <v>0</v>
      </c>
      <c r="AR387" s="211" t="s">
        <v>158</v>
      </c>
      <c r="AT387" s="212" t="s">
        <v>71</v>
      </c>
      <c r="AU387" s="212" t="s">
        <v>80</v>
      </c>
      <c r="AY387" s="211" t="s">
        <v>135</v>
      </c>
      <c r="BK387" s="213">
        <f>BK388</f>
        <v>0</v>
      </c>
    </row>
    <row r="388" s="1" customFormat="1" ht="16.5" customHeight="1">
      <c r="B388" s="45"/>
      <c r="C388" s="216" t="s">
        <v>863</v>
      </c>
      <c r="D388" s="216" t="s">
        <v>138</v>
      </c>
      <c r="E388" s="217" t="s">
        <v>864</v>
      </c>
      <c r="F388" s="218" t="s">
        <v>862</v>
      </c>
      <c r="G388" s="219" t="s">
        <v>393</v>
      </c>
      <c r="H388" s="220">
        <v>1</v>
      </c>
      <c r="I388" s="221"/>
      <c r="J388" s="222">
        <f>ROUND(I388*H388,2)</f>
        <v>0</v>
      </c>
      <c r="K388" s="218" t="s">
        <v>142</v>
      </c>
      <c r="L388" s="71"/>
      <c r="M388" s="223" t="s">
        <v>21</v>
      </c>
      <c r="N388" s="271" t="s">
        <v>44</v>
      </c>
      <c r="O388" s="272"/>
      <c r="P388" s="273">
        <f>O388*H388</f>
        <v>0</v>
      </c>
      <c r="Q388" s="273">
        <v>0</v>
      </c>
      <c r="R388" s="273">
        <f>Q388*H388</f>
        <v>0</v>
      </c>
      <c r="S388" s="273">
        <v>0</v>
      </c>
      <c r="T388" s="274">
        <f>S388*H388</f>
        <v>0</v>
      </c>
      <c r="AR388" s="23" t="s">
        <v>859</v>
      </c>
      <c r="AT388" s="23" t="s">
        <v>138</v>
      </c>
      <c r="AU388" s="23" t="s">
        <v>144</v>
      </c>
      <c r="AY388" s="23" t="s">
        <v>135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3" t="s">
        <v>144</v>
      </c>
      <c r="BK388" s="227">
        <f>ROUND(I388*H388,2)</f>
        <v>0</v>
      </c>
      <c r="BL388" s="23" t="s">
        <v>859</v>
      </c>
      <c r="BM388" s="23" t="s">
        <v>865</v>
      </c>
    </row>
    <row r="389" s="1" customFormat="1" ht="6.96" customHeight="1">
      <c r="B389" s="66"/>
      <c r="C389" s="67"/>
      <c r="D389" s="67"/>
      <c r="E389" s="67"/>
      <c r="F389" s="67"/>
      <c r="G389" s="67"/>
      <c r="H389" s="67"/>
      <c r="I389" s="161"/>
      <c r="J389" s="67"/>
      <c r="K389" s="67"/>
      <c r="L389" s="71"/>
    </row>
  </sheetData>
  <sheetProtection sheet="1" autoFilter="0" formatColumns="0" formatRows="0" objects="1" scenarios="1" spinCount="100000" saltValue="HpXNE8pIJOv0XrSi9/f57NFmvMxVFhokmRoYeYF3YGcwxyVL4qhSlCgue0nj5Ok/i7kWgfwbsc3rqjKc6Rod3Q==" hashValue="l7+vbrWDCZgYfUuB3vA0+9jVNe+PeUGIetFhvI/vSP/ENGS9j2a6bECf2ItIUonDgDUY/28anX48yOmtAzi/hw==" algorithmName="SHA-512" password="CC35"/>
  <autoFilter ref="C99:K388"/>
  <mergeCells count="10">
    <mergeCell ref="E7:H7"/>
    <mergeCell ref="E9:H9"/>
    <mergeCell ref="E24:H24"/>
    <mergeCell ref="E45:H45"/>
    <mergeCell ref="E47:H47"/>
    <mergeCell ref="J51:J52"/>
    <mergeCell ref="E90:H90"/>
    <mergeCell ref="E92:H92"/>
    <mergeCell ref="G1:H1"/>
    <mergeCell ref="L2:V2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5" customWidth="1"/>
    <col min="2" max="2" width="1.664063" style="275" customWidth="1"/>
    <col min="3" max="4" width="5" style="275" customWidth="1"/>
    <col min="5" max="5" width="11.67" style="275" customWidth="1"/>
    <col min="6" max="6" width="9.17" style="275" customWidth="1"/>
    <col min="7" max="7" width="5" style="275" customWidth="1"/>
    <col min="8" max="8" width="77.83" style="275" customWidth="1"/>
    <col min="9" max="10" width="20" style="275" customWidth="1"/>
    <col min="11" max="11" width="1.664063" style="275" customWidth="1"/>
  </cols>
  <sheetData>
    <row r="1" ht="37.5" customHeight="1"/>
    <row r="2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4" customFormat="1" ht="45" customHeight="1">
      <c r="B3" s="279"/>
      <c r="C3" s="280" t="s">
        <v>866</v>
      </c>
      <c r="D3" s="280"/>
      <c r="E3" s="280"/>
      <c r="F3" s="280"/>
      <c r="G3" s="280"/>
      <c r="H3" s="280"/>
      <c r="I3" s="280"/>
      <c r="J3" s="280"/>
      <c r="K3" s="281"/>
    </row>
    <row r="4" ht="25.5" customHeight="1">
      <c r="B4" s="282"/>
      <c r="C4" s="283" t="s">
        <v>867</v>
      </c>
      <c r="D4" s="283"/>
      <c r="E4" s="283"/>
      <c r="F4" s="283"/>
      <c r="G4" s="283"/>
      <c r="H4" s="283"/>
      <c r="I4" s="283"/>
      <c r="J4" s="283"/>
      <c r="K4" s="284"/>
    </row>
    <row r="5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ht="15" customHeight="1">
      <c r="B6" s="282"/>
      <c r="C6" s="286" t="s">
        <v>868</v>
      </c>
      <c r="D6" s="286"/>
      <c r="E6" s="286"/>
      <c r="F6" s="286"/>
      <c r="G6" s="286"/>
      <c r="H6" s="286"/>
      <c r="I6" s="286"/>
      <c r="J6" s="286"/>
      <c r="K6" s="284"/>
    </row>
    <row r="7" ht="15" customHeight="1">
      <c r="B7" s="287"/>
      <c r="C7" s="286" t="s">
        <v>869</v>
      </c>
      <c r="D7" s="286"/>
      <c r="E7" s="286"/>
      <c r="F7" s="286"/>
      <c r="G7" s="286"/>
      <c r="H7" s="286"/>
      <c r="I7" s="286"/>
      <c r="J7" s="286"/>
      <c r="K7" s="284"/>
    </row>
    <row r="8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ht="15" customHeight="1">
      <c r="B9" s="287"/>
      <c r="C9" s="286" t="s">
        <v>870</v>
      </c>
      <c r="D9" s="286"/>
      <c r="E9" s="286"/>
      <c r="F9" s="286"/>
      <c r="G9" s="286"/>
      <c r="H9" s="286"/>
      <c r="I9" s="286"/>
      <c r="J9" s="286"/>
      <c r="K9" s="284"/>
    </row>
    <row r="10" ht="15" customHeight="1">
      <c r="B10" s="287"/>
      <c r="C10" s="286"/>
      <c r="D10" s="286" t="s">
        <v>871</v>
      </c>
      <c r="E10" s="286"/>
      <c r="F10" s="286"/>
      <c r="G10" s="286"/>
      <c r="H10" s="286"/>
      <c r="I10" s="286"/>
      <c r="J10" s="286"/>
      <c r="K10" s="284"/>
    </row>
    <row r="11" ht="15" customHeight="1">
      <c r="B11" s="287"/>
      <c r="C11" s="288"/>
      <c r="D11" s="286" t="s">
        <v>872</v>
      </c>
      <c r="E11" s="286"/>
      <c r="F11" s="286"/>
      <c r="G11" s="286"/>
      <c r="H11" s="286"/>
      <c r="I11" s="286"/>
      <c r="J11" s="286"/>
      <c r="K11" s="284"/>
    </row>
    <row r="12" ht="12.75" customHeight="1">
      <c r="B12" s="287"/>
      <c r="C12" s="288"/>
      <c r="D12" s="288"/>
      <c r="E12" s="288"/>
      <c r="F12" s="288"/>
      <c r="G12" s="288"/>
      <c r="H12" s="288"/>
      <c r="I12" s="288"/>
      <c r="J12" s="288"/>
      <c r="K12" s="284"/>
    </row>
    <row r="13" ht="15" customHeight="1">
      <c r="B13" s="287"/>
      <c r="C13" s="288"/>
      <c r="D13" s="286" t="s">
        <v>873</v>
      </c>
      <c r="E13" s="286"/>
      <c r="F13" s="286"/>
      <c r="G13" s="286"/>
      <c r="H13" s="286"/>
      <c r="I13" s="286"/>
      <c r="J13" s="286"/>
      <c r="K13" s="284"/>
    </row>
    <row r="14" ht="15" customHeight="1">
      <c r="B14" s="287"/>
      <c r="C14" s="288"/>
      <c r="D14" s="286" t="s">
        <v>874</v>
      </c>
      <c r="E14" s="286"/>
      <c r="F14" s="286"/>
      <c r="G14" s="286"/>
      <c r="H14" s="286"/>
      <c r="I14" s="286"/>
      <c r="J14" s="286"/>
      <c r="K14" s="284"/>
    </row>
    <row r="15" ht="15" customHeight="1">
      <c r="B15" s="287"/>
      <c r="C15" s="288"/>
      <c r="D15" s="286" t="s">
        <v>875</v>
      </c>
      <c r="E15" s="286"/>
      <c r="F15" s="286"/>
      <c r="G15" s="286"/>
      <c r="H15" s="286"/>
      <c r="I15" s="286"/>
      <c r="J15" s="286"/>
      <c r="K15" s="284"/>
    </row>
    <row r="16" ht="15" customHeight="1">
      <c r="B16" s="287"/>
      <c r="C16" s="288"/>
      <c r="D16" s="288"/>
      <c r="E16" s="289" t="s">
        <v>79</v>
      </c>
      <c r="F16" s="286" t="s">
        <v>876</v>
      </c>
      <c r="G16" s="286"/>
      <c r="H16" s="286"/>
      <c r="I16" s="286"/>
      <c r="J16" s="286"/>
      <c r="K16" s="284"/>
    </row>
    <row r="17" ht="15" customHeight="1">
      <c r="B17" s="287"/>
      <c r="C17" s="288"/>
      <c r="D17" s="288"/>
      <c r="E17" s="289" t="s">
        <v>877</v>
      </c>
      <c r="F17" s="286" t="s">
        <v>878</v>
      </c>
      <c r="G17" s="286"/>
      <c r="H17" s="286"/>
      <c r="I17" s="286"/>
      <c r="J17" s="286"/>
      <c r="K17" s="284"/>
    </row>
    <row r="18" ht="15" customHeight="1">
      <c r="B18" s="287"/>
      <c r="C18" s="288"/>
      <c r="D18" s="288"/>
      <c r="E18" s="289" t="s">
        <v>879</v>
      </c>
      <c r="F18" s="286" t="s">
        <v>880</v>
      </c>
      <c r="G18" s="286"/>
      <c r="H18" s="286"/>
      <c r="I18" s="286"/>
      <c r="J18" s="286"/>
      <c r="K18" s="284"/>
    </row>
    <row r="19" ht="15" customHeight="1">
      <c r="B19" s="287"/>
      <c r="C19" s="288"/>
      <c r="D19" s="288"/>
      <c r="E19" s="289" t="s">
        <v>881</v>
      </c>
      <c r="F19" s="286" t="s">
        <v>882</v>
      </c>
      <c r="G19" s="286"/>
      <c r="H19" s="286"/>
      <c r="I19" s="286"/>
      <c r="J19" s="286"/>
      <c r="K19" s="284"/>
    </row>
    <row r="20" ht="15" customHeight="1">
      <c r="B20" s="287"/>
      <c r="C20" s="288"/>
      <c r="D20" s="288"/>
      <c r="E20" s="289" t="s">
        <v>883</v>
      </c>
      <c r="F20" s="286" t="s">
        <v>884</v>
      </c>
      <c r="G20" s="286"/>
      <c r="H20" s="286"/>
      <c r="I20" s="286"/>
      <c r="J20" s="286"/>
      <c r="K20" s="284"/>
    </row>
    <row r="21" ht="15" customHeight="1">
      <c r="B21" s="287"/>
      <c r="C21" s="288"/>
      <c r="D21" s="288"/>
      <c r="E21" s="289" t="s">
        <v>885</v>
      </c>
      <c r="F21" s="286" t="s">
        <v>886</v>
      </c>
      <c r="G21" s="286"/>
      <c r="H21" s="286"/>
      <c r="I21" s="286"/>
      <c r="J21" s="286"/>
      <c r="K21" s="284"/>
    </row>
    <row r="22" ht="12.75" customHeight="1">
      <c r="B22" s="287"/>
      <c r="C22" s="288"/>
      <c r="D22" s="288"/>
      <c r="E22" s="288"/>
      <c r="F22" s="288"/>
      <c r="G22" s="288"/>
      <c r="H22" s="288"/>
      <c r="I22" s="288"/>
      <c r="J22" s="288"/>
      <c r="K22" s="284"/>
    </row>
    <row r="23" ht="15" customHeight="1">
      <c r="B23" s="287"/>
      <c r="C23" s="286" t="s">
        <v>887</v>
      </c>
      <c r="D23" s="286"/>
      <c r="E23" s="286"/>
      <c r="F23" s="286"/>
      <c r="G23" s="286"/>
      <c r="H23" s="286"/>
      <c r="I23" s="286"/>
      <c r="J23" s="286"/>
      <c r="K23" s="284"/>
    </row>
    <row r="24" ht="15" customHeight="1">
      <c r="B24" s="287"/>
      <c r="C24" s="286" t="s">
        <v>888</v>
      </c>
      <c r="D24" s="286"/>
      <c r="E24" s="286"/>
      <c r="F24" s="286"/>
      <c r="G24" s="286"/>
      <c r="H24" s="286"/>
      <c r="I24" s="286"/>
      <c r="J24" s="286"/>
      <c r="K24" s="284"/>
    </row>
    <row r="25" ht="15" customHeight="1">
      <c r="B25" s="287"/>
      <c r="C25" s="286"/>
      <c r="D25" s="286" t="s">
        <v>889</v>
      </c>
      <c r="E25" s="286"/>
      <c r="F25" s="286"/>
      <c r="G25" s="286"/>
      <c r="H25" s="286"/>
      <c r="I25" s="286"/>
      <c r="J25" s="286"/>
      <c r="K25" s="284"/>
    </row>
    <row r="26" ht="15" customHeight="1">
      <c r="B26" s="287"/>
      <c r="C26" s="288"/>
      <c r="D26" s="286" t="s">
        <v>890</v>
      </c>
      <c r="E26" s="286"/>
      <c r="F26" s="286"/>
      <c r="G26" s="286"/>
      <c r="H26" s="286"/>
      <c r="I26" s="286"/>
      <c r="J26" s="286"/>
      <c r="K26" s="284"/>
    </row>
    <row r="27" ht="12.75" customHeight="1">
      <c r="B27" s="287"/>
      <c r="C27" s="288"/>
      <c r="D27" s="288"/>
      <c r="E27" s="288"/>
      <c r="F27" s="288"/>
      <c r="G27" s="288"/>
      <c r="H27" s="288"/>
      <c r="I27" s="288"/>
      <c r="J27" s="288"/>
      <c r="K27" s="284"/>
    </row>
    <row r="28" ht="15" customHeight="1">
      <c r="B28" s="287"/>
      <c r="C28" s="288"/>
      <c r="D28" s="286" t="s">
        <v>891</v>
      </c>
      <c r="E28" s="286"/>
      <c r="F28" s="286"/>
      <c r="G28" s="286"/>
      <c r="H28" s="286"/>
      <c r="I28" s="286"/>
      <c r="J28" s="286"/>
      <c r="K28" s="284"/>
    </row>
    <row r="29" ht="15" customHeight="1">
      <c r="B29" s="287"/>
      <c r="C29" s="288"/>
      <c r="D29" s="286" t="s">
        <v>892</v>
      </c>
      <c r="E29" s="286"/>
      <c r="F29" s="286"/>
      <c r="G29" s="286"/>
      <c r="H29" s="286"/>
      <c r="I29" s="286"/>
      <c r="J29" s="286"/>
      <c r="K29" s="284"/>
    </row>
    <row r="30" ht="12.75" customHeight="1">
      <c r="B30" s="287"/>
      <c r="C30" s="288"/>
      <c r="D30" s="288"/>
      <c r="E30" s="288"/>
      <c r="F30" s="288"/>
      <c r="G30" s="288"/>
      <c r="H30" s="288"/>
      <c r="I30" s="288"/>
      <c r="J30" s="288"/>
      <c r="K30" s="284"/>
    </row>
    <row r="31" ht="15" customHeight="1">
      <c r="B31" s="287"/>
      <c r="C31" s="288"/>
      <c r="D31" s="286" t="s">
        <v>893</v>
      </c>
      <c r="E31" s="286"/>
      <c r="F31" s="286"/>
      <c r="G31" s="286"/>
      <c r="H31" s="286"/>
      <c r="I31" s="286"/>
      <c r="J31" s="286"/>
      <c r="K31" s="284"/>
    </row>
    <row r="32" ht="15" customHeight="1">
      <c r="B32" s="287"/>
      <c r="C32" s="288"/>
      <c r="D32" s="286" t="s">
        <v>894</v>
      </c>
      <c r="E32" s="286"/>
      <c r="F32" s="286"/>
      <c r="G32" s="286"/>
      <c r="H32" s="286"/>
      <c r="I32" s="286"/>
      <c r="J32" s="286"/>
      <c r="K32" s="284"/>
    </row>
    <row r="33" ht="15" customHeight="1">
      <c r="B33" s="287"/>
      <c r="C33" s="288"/>
      <c r="D33" s="286" t="s">
        <v>895</v>
      </c>
      <c r="E33" s="286"/>
      <c r="F33" s="286"/>
      <c r="G33" s="286"/>
      <c r="H33" s="286"/>
      <c r="I33" s="286"/>
      <c r="J33" s="286"/>
      <c r="K33" s="284"/>
    </row>
    <row r="34" ht="15" customHeight="1">
      <c r="B34" s="287"/>
      <c r="C34" s="288"/>
      <c r="D34" s="286"/>
      <c r="E34" s="290" t="s">
        <v>120</v>
      </c>
      <c r="F34" s="286"/>
      <c r="G34" s="286" t="s">
        <v>896</v>
      </c>
      <c r="H34" s="286"/>
      <c r="I34" s="286"/>
      <c r="J34" s="286"/>
      <c r="K34" s="284"/>
    </row>
    <row r="35" ht="30.75" customHeight="1">
      <c r="B35" s="287"/>
      <c r="C35" s="288"/>
      <c r="D35" s="286"/>
      <c r="E35" s="290" t="s">
        <v>897</v>
      </c>
      <c r="F35" s="286"/>
      <c r="G35" s="286" t="s">
        <v>898</v>
      </c>
      <c r="H35" s="286"/>
      <c r="I35" s="286"/>
      <c r="J35" s="286"/>
      <c r="K35" s="284"/>
    </row>
    <row r="36" ht="15" customHeight="1">
      <c r="B36" s="287"/>
      <c r="C36" s="288"/>
      <c r="D36" s="286"/>
      <c r="E36" s="290" t="s">
        <v>53</v>
      </c>
      <c r="F36" s="286"/>
      <c r="G36" s="286" t="s">
        <v>899</v>
      </c>
      <c r="H36" s="286"/>
      <c r="I36" s="286"/>
      <c r="J36" s="286"/>
      <c r="K36" s="284"/>
    </row>
    <row r="37" ht="15" customHeight="1">
      <c r="B37" s="287"/>
      <c r="C37" s="288"/>
      <c r="D37" s="286"/>
      <c r="E37" s="290" t="s">
        <v>121</v>
      </c>
      <c r="F37" s="286"/>
      <c r="G37" s="286" t="s">
        <v>900</v>
      </c>
      <c r="H37" s="286"/>
      <c r="I37" s="286"/>
      <c r="J37" s="286"/>
      <c r="K37" s="284"/>
    </row>
    <row r="38" ht="15" customHeight="1">
      <c r="B38" s="287"/>
      <c r="C38" s="288"/>
      <c r="D38" s="286"/>
      <c r="E38" s="290" t="s">
        <v>122</v>
      </c>
      <c r="F38" s="286"/>
      <c r="G38" s="286" t="s">
        <v>901</v>
      </c>
      <c r="H38" s="286"/>
      <c r="I38" s="286"/>
      <c r="J38" s="286"/>
      <c r="K38" s="284"/>
    </row>
    <row r="39" ht="15" customHeight="1">
      <c r="B39" s="287"/>
      <c r="C39" s="288"/>
      <c r="D39" s="286"/>
      <c r="E39" s="290" t="s">
        <v>123</v>
      </c>
      <c r="F39" s="286"/>
      <c r="G39" s="286" t="s">
        <v>902</v>
      </c>
      <c r="H39" s="286"/>
      <c r="I39" s="286"/>
      <c r="J39" s="286"/>
      <c r="K39" s="284"/>
    </row>
    <row r="40" ht="15" customHeight="1">
      <c r="B40" s="287"/>
      <c r="C40" s="288"/>
      <c r="D40" s="286"/>
      <c r="E40" s="290" t="s">
        <v>903</v>
      </c>
      <c r="F40" s="286"/>
      <c r="G40" s="286" t="s">
        <v>904</v>
      </c>
      <c r="H40" s="286"/>
      <c r="I40" s="286"/>
      <c r="J40" s="286"/>
      <c r="K40" s="284"/>
    </row>
    <row r="41" ht="15" customHeight="1">
      <c r="B41" s="287"/>
      <c r="C41" s="288"/>
      <c r="D41" s="286"/>
      <c r="E41" s="290"/>
      <c r="F41" s="286"/>
      <c r="G41" s="286" t="s">
        <v>905</v>
      </c>
      <c r="H41" s="286"/>
      <c r="I41" s="286"/>
      <c r="J41" s="286"/>
      <c r="K41" s="284"/>
    </row>
    <row r="42" ht="15" customHeight="1">
      <c r="B42" s="287"/>
      <c r="C42" s="288"/>
      <c r="D42" s="286"/>
      <c r="E42" s="290" t="s">
        <v>906</v>
      </c>
      <c r="F42" s="286"/>
      <c r="G42" s="286" t="s">
        <v>907</v>
      </c>
      <c r="H42" s="286"/>
      <c r="I42" s="286"/>
      <c r="J42" s="286"/>
      <c r="K42" s="284"/>
    </row>
    <row r="43" ht="15" customHeight="1">
      <c r="B43" s="287"/>
      <c r="C43" s="288"/>
      <c r="D43" s="286"/>
      <c r="E43" s="290" t="s">
        <v>125</v>
      </c>
      <c r="F43" s="286"/>
      <c r="G43" s="286" t="s">
        <v>908</v>
      </c>
      <c r="H43" s="286"/>
      <c r="I43" s="286"/>
      <c r="J43" s="286"/>
      <c r="K43" s="284"/>
    </row>
    <row r="44" ht="12.75" customHeight="1">
      <c r="B44" s="287"/>
      <c r="C44" s="288"/>
      <c r="D44" s="286"/>
      <c r="E44" s="286"/>
      <c r="F44" s="286"/>
      <c r="G44" s="286"/>
      <c r="H44" s="286"/>
      <c r="I44" s="286"/>
      <c r="J44" s="286"/>
      <c r="K44" s="284"/>
    </row>
    <row r="45" ht="15" customHeight="1">
      <c r="B45" s="287"/>
      <c r="C45" s="288"/>
      <c r="D45" s="286" t="s">
        <v>909</v>
      </c>
      <c r="E45" s="286"/>
      <c r="F45" s="286"/>
      <c r="G45" s="286"/>
      <c r="H45" s="286"/>
      <c r="I45" s="286"/>
      <c r="J45" s="286"/>
      <c r="K45" s="284"/>
    </row>
    <row r="46" ht="15" customHeight="1">
      <c r="B46" s="287"/>
      <c r="C46" s="288"/>
      <c r="D46" s="288"/>
      <c r="E46" s="286" t="s">
        <v>910</v>
      </c>
      <c r="F46" s="286"/>
      <c r="G46" s="286"/>
      <c r="H46" s="286"/>
      <c r="I46" s="286"/>
      <c r="J46" s="286"/>
      <c r="K46" s="284"/>
    </row>
    <row r="47" ht="15" customHeight="1">
      <c r="B47" s="287"/>
      <c r="C47" s="288"/>
      <c r="D47" s="288"/>
      <c r="E47" s="286" t="s">
        <v>911</v>
      </c>
      <c r="F47" s="286"/>
      <c r="G47" s="286"/>
      <c r="H47" s="286"/>
      <c r="I47" s="286"/>
      <c r="J47" s="286"/>
      <c r="K47" s="284"/>
    </row>
    <row r="48" ht="15" customHeight="1">
      <c r="B48" s="287"/>
      <c r="C48" s="288"/>
      <c r="D48" s="288"/>
      <c r="E48" s="286" t="s">
        <v>912</v>
      </c>
      <c r="F48" s="286"/>
      <c r="G48" s="286"/>
      <c r="H48" s="286"/>
      <c r="I48" s="286"/>
      <c r="J48" s="286"/>
      <c r="K48" s="284"/>
    </row>
    <row r="49" ht="15" customHeight="1">
      <c r="B49" s="287"/>
      <c r="C49" s="288"/>
      <c r="D49" s="286" t="s">
        <v>913</v>
      </c>
      <c r="E49" s="286"/>
      <c r="F49" s="286"/>
      <c r="G49" s="286"/>
      <c r="H49" s="286"/>
      <c r="I49" s="286"/>
      <c r="J49" s="286"/>
      <c r="K49" s="284"/>
    </row>
    <row r="50" ht="25.5" customHeight="1">
      <c r="B50" s="282"/>
      <c r="C50" s="283" t="s">
        <v>914</v>
      </c>
      <c r="D50" s="283"/>
      <c r="E50" s="283"/>
      <c r="F50" s="283"/>
      <c r="G50" s="283"/>
      <c r="H50" s="283"/>
      <c r="I50" s="283"/>
      <c r="J50" s="283"/>
      <c r="K50" s="284"/>
    </row>
    <row r="51" ht="5.25" customHeight="1">
      <c r="B51" s="282"/>
      <c r="C51" s="285"/>
      <c r="D51" s="285"/>
      <c r="E51" s="285"/>
      <c r="F51" s="285"/>
      <c r="G51" s="285"/>
      <c r="H51" s="285"/>
      <c r="I51" s="285"/>
      <c r="J51" s="285"/>
      <c r="K51" s="284"/>
    </row>
    <row r="52" ht="15" customHeight="1">
      <c r="B52" s="282"/>
      <c r="C52" s="286" t="s">
        <v>915</v>
      </c>
      <c r="D52" s="286"/>
      <c r="E52" s="286"/>
      <c r="F52" s="286"/>
      <c r="G52" s="286"/>
      <c r="H52" s="286"/>
      <c r="I52" s="286"/>
      <c r="J52" s="286"/>
      <c r="K52" s="284"/>
    </row>
    <row r="53" ht="15" customHeight="1">
      <c r="B53" s="282"/>
      <c r="C53" s="286" t="s">
        <v>916</v>
      </c>
      <c r="D53" s="286"/>
      <c r="E53" s="286"/>
      <c r="F53" s="286"/>
      <c r="G53" s="286"/>
      <c r="H53" s="286"/>
      <c r="I53" s="286"/>
      <c r="J53" s="286"/>
      <c r="K53" s="284"/>
    </row>
    <row r="54" ht="12.75" customHeight="1">
      <c r="B54" s="282"/>
      <c r="C54" s="286"/>
      <c r="D54" s="286"/>
      <c r="E54" s="286"/>
      <c r="F54" s="286"/>
      <c r="G54" s="286"/>
      <c r="H54" s="286"/>
      <c r="I54" s="286"/>
      <c r="J54" s="286"/>
      <c r="K54" s="284"/>
    </row>
    <row r="55" ht="15" customHeight="1">
      <c r="B55" s="282"/>
      <c r="C55" s="286" t="s">
        <v>917</v>
      </c>
      <c r="D55" s="286"/>
      <c r="E55" s="286"/>
      <c r="F55" s="286"/>
      <c r="G55" s="286"/>
      <c r="H55" s="286"/>
      <c r="I55" s="286"/>
      <c r="J55" s="286"/>
      <c r="K55" s="284"/>
    </row>
    <row r="56" ht="15" customHeight="1">
      <c r="B56" s="282"/>
      <c r="C56" s="288"/>
      <c r="D56" s="286" t="s">
        <v>918</v>
      </c>
      <c r="E56" s="286"/>
      <c r="F56" s="286"/>
      <c r="G56" s="286"/>
      <c r="H56" s="286"/>
      <c r="I56" s="286"/>
      <c r="J56" s="286"/>
      <c r="K56" s="284"/>
    </row>
    <row r="57" ht="15" customHeight="1">
      <c r="B57" s="282"/>
      <c r="C57" s="288"/>
      <c r="D57" s="286" t="s">
        <v>919</v>
      </c>
      <c r="E57" s="286"/>
      <c r="F57" s="286"/>
      <c r="G57" s="286"/>
      <c r="H57" s="286"/>
      <c r="I57" s="286"/>
      <c r="J57" s="286"/>
      <c r="K57" s="284"/>
    </row>
    <row r="58" ht="15" customHeight="1">
      <c r="B58" s="282"/>
      <c r="C58" s="288"/>
      <c r="D58" s="286" t="s">
        <v>920</v>
      </c>
      <c r="E58" s="286"/>
      <c r="F58" s="286"/>
      <c r="G58" s="286"/>
      <c r="H58" s="286"/>
      <c r="I58" s="286"/>
      <c r="J58" s="286"/>
      <c r="K58" s="284"/>
    </row>
    <row r="59" ht="15" customHeight="1">
      <c r="B59" s="282"/>
      <c r="C59" s="288"/>
      <c r="D59" s="286" t="s">
        <v>921</v>
      </c>
      <c r="E59" s="286"/>
      <c r="F59" s="286"/>
      <c r="G59" s="286"/>
      <c r="H59" s="286"/>
      <c r="I59" s="286"/>
      <c r="J59" s="286"/>
      <c r="K59" s="284"/>
    </row>
    <row r="60" ht="15" customHeight="1">
      <c r="B60" s="282"/>
      <c r="C60" s="288"/>
      <c r="D60" s="291" t="s">
        <v>922</v>
      </c>
      <c r="E60" s="291"/>
      <c r="F60" s="291"/>
      <c r="G60" s="291"/>
      <c r="H60" s="291"/>
      <c r="I60" s="291"/>
      <c r="J60" s="291"/>
      <c r="K60" s="284"/>
    </row>
    <row r="61" ht="15" customHeight="1">
      <c r="B61" s="282"/>
      <c r="C61" s="288"/>
      <c r="D61" s="286" t="s">
        <v>923</v>
      </c>
      <c r="E61" s="286"/>
      <c r="F61" s="286"/>
      <c r="G61" s="286"/>
      <c r="H61" s="286"/>
      <c r="I61" s="286"/>
      <c r="J61" s="286"/>
      <c r="K61" s="284"/>
    </row>
    <row r="62" ht="12.75" customHeight="1">
      <c r="B62" s="282"/>
      <c r="C62" s="288"/>
      <c r="D62" s="288"/>
      <c r="E62" s="292"/>
      <c r="F62" s="288"/>
      <c r="G62" s="288"/>
      <c r="H62" s="288"/>
      <c r="I62" s="288"/>
      <c r="J62" s="288"/>
      <c r="K62" s="284"/>
    </row>
    <row r="63" ht="15" customHeight="1">
      <c r="B63" s="282"/>
      <c r="C63" s="288"/>
      <c r="D63" s="286" t="s">
        <v>924</v>
      </c>
      <c r="E63" s="286"/>
      <c r="F63" s="286"/>
      <c r="G63" s="286"/>
      <c r="H63" s="286"/>
      <c r="I63" s="286"/>
      <c r="J63" s="286"/>
      <c r="K63" s="284"/>
    </row>
    <row r="64" ht="15" customHeight="1">
      <c r="B64" s="282"/>
      <c r="C64" s="288"/>
      <c r="D64" s="291" t="s">
        <v>925</v>
      </c>
      <c r="E64" s="291"/>
      <c r="F64" s="291"/>
      <c r="G64" s="291"/>
      <c r="H64" s="291"/>
      <c r="I64" s="291"/>
      <c r="J64" s="291"/>
      <c r="K64" s="284"/>
    </row>
    <row r="65" ht="15" customHeight="1">
      <c r="B65" s="282"/>
      <c r="C65" s="288"/>
      <c r="D65" s="286" t="s">
        <v>926</v>
      </c>
      <c r="E65" s="286"/>
      <c r="F65" s="286"/>
      <c r="G65" s="286"/>
      <c r="H65" s="286"/>
      <c r="I65" s="286"/>
      <c r="J65" s="286"/>
      <c r="K65" s="284"/>
    </row>
    <row r="66" ht="15" customHeight="1">
      <c r="B66" s="282"/>
      <c r="C66" s="288"/>
      <c r="D66" s="286" t="s">
        <v>927</v>
      </c>
      <c r="E66" s="286"/>
      <c r="F66" s="286"/>
      <c r="G66" s="286"/>
      <c r="H66" s="286"/>
      <c r="I66" s="286"/>
      <c r="J66" s="286"/>
      <c r="K66" s="284"/>
    </row>
    <row r="67" ht="15" customHeight="1">
      <c r="B67" s="282"/>
      <c r="C67" s="288"/>
      <c r="D67" s="286" t="s">
        <v>928</v>
      </c>
      <c r="E67" s="286"/>
      <c r="F67" s="286"/>
      <c r="G67" s="286"/>
      <c r="H67" s="286"/>
      <c r="I67" s="286"/>
      <c r="J67" s="286"/>
      <c r="K67" s="284"/>
    </row>
    <row r="68" ht="15" customHeight="1">
      <c r="B68" s="282"/>
      <c r="C68" s="288"/>
      <c r="D68" s="286" t="s">
        <v>929</v>
      </c>
      <c r="E68" s="286"/>
      <c r="F68" s="286"/>
      <c r="G68" s="286"/>
      <c r="H68" s="286"/>
      <c r="I68" s="286"/>
      <c r="J68" s="286"/>
      <c r="K68" s="284"/>
    </row>
    <row r="69" ht="12.75" customHeight="1">
      <c r="B69" s="293"/>
      <c r="C69" s="294"/>
      <c r="D69" s="294"/>
      <c r="E69" s="294"/>
      <c r="F69" s="294"/>
      <c r="G69" s="294"/>
      <c r="H69" s="294"/>
      <c r="I69" s="294"/>
      <c r="J69" s="294"/>
      <c r="K69" s="295"/>
    </row>
    <row r="70" ht="18.75" customHeight="1">
      <c r="B70" s="296"/>
      <c r="C70" s="296"/>
      <c r="D70" s="296"/>
      <c r="E70" s="296"/>
      <c r="F70" s="296"/>
      <c r="G70" s="296"/>
      <c r="H70" s="296"/>
      <c r="I70" s="296"/>
      <c r="J70" s="296"/>
      <c r="K70" s="297"/>
    </row>
    <row r="71" ht="18.75" customHeight="1">
      <c r="B71" s="297"/>
      <c r="C71" s="297"/>
      <c r="D71" s="297"/>
      <c r="E71" s="297"/>
      <c r="F71" s="297"/>
      <c r="G71" s="297"/>
      <c r="H71" s="297"/>
      <c r="I71" s="297"/>
      <c r="J71" s="297"/>
      <c r="K71" s="297"/>
    </row>
    <row r="72" ht="7.5" customHeight="1">
      <c r="B72" s="298"/>
      <c r="C72" s="299"/>
      <c r="D72" s="299"/>
      <c r="E72" s="299"/>
      <c r="F72" s="299"/>
      <c r="G72" s="299"/>
      <c r="H72" s="299"/>
      <c r="I72" s="299"/>
      <c r="J72" s="299"/>
      <c r="K72" s="300"/>
    </row>
    <row r="73" ht="45" customHeight="1">
      <c r="B73" s="301"/>
      <c r="C73" s="302" t="s">
        <v>86</v>
      </c>
      <c r="D73" s="302"/>
      <c r="E73" s="302"/>
      <c r="F73" s="302"/>
      <c r="G73" s="302"/>
      <c r="H73" s="302"/>
      <c r="I73" s="302"/>
      <c r="J73" s="302"/>
      <c r="K73" s="303"/>
    </row>
    <row r="74" ht="17.25" customHeight="1">
      <c r="B74" s="301"/>
      <c r="C74" s="304" t="s">
        <v>930</v>
      </c>
      <c r="D74" s="304"/>
      <c r="E74" s="304"/>
      <c r="F74" s="304" t="s">
        <v>931</v>
      </c>
      <c r="G74" s="305"/>
      <c r="H74" s="304" t="s">
        <v>121</v>
      </c>
      <c r="I74" s="304" t="s">
        <v>57</v>
      </c>
      <c r="J74" s="304" t="s">
        <v>932</v>
      </c>
      <c r="K74" s="303"/>
    </row>
    <row r="75" ht="17.25" customHeight="1">
      <c r="B75" s="301"/>
      <c r="C75" s="306" t="s">
        <v>933</v>
      </c>
      <c r="D75" s="306"/>
      <c r="E75" s="306"/>
      <c r="F75" s="307" t="s">
        <v>934</v>
      </c>
      <c r="G75" s="308"/>
      <c r="H75" s="306"/>
      <c r="I75" s="306"/>
      <c r="J75" s="306" t="s">
        <v>935</v>
      </c>
      <c r="K75" s="303"/>
    </row>
    <row r="76" ht="5.25" customHeight="1">
      <c r="B76" s="301"/>
      <c r="C76" s="309"/>
      <c r="D76" s="309"/>
      <c r="E76" s="309"/>
      <c r="F76" s="309"/>
      <c r="G76" s="310"/>
      <c r="H76" s="309"/>
      <c r="I76" s="309"/>
      <c r="J76" s="309"/>
      <c r="K76" s="303"/>
    </row>
    <row r="77" ht="15" customHeight="1">
      <c r="B77" s="301"/>
      <c r="C77" s="290" t="s">
        <v>53</v>
      </c>
      <c r="D77" s="309"/>
      <c r="E77" s="309"/>
      <c r="F77" s="311" t="s">
        <v>936</v>
      </c>
      <c r="G77" s="310"/>
      <c r="H77" s="290" t="s">
        <v>937</v>
      </c>
      <c r="I77" s="290" t="s">
        <v>938</v>
      </c>
      <c r="J77" s="290">
        <v>20</v>
      </c>
      <c r="K77" s="303"/>
    </row>
    <row r="78" ht="15" customHeight="1">
      <c r="B78" s="301"/>
      <c r="C78" s="290" t="s">
        <v>939</v>
      </c>
      <c r="D78" s="290"/>
      <c r="E78" s="290"/>
      <c r="F78" s="311" t="s">
        <v>936</v>
      </c>
      <c r="G78" s="310"/>
      <c r="H78" s="290" t="s">
        <v>940</v>
      </c>
      <c r="I78" s="290" t="s">
        <v>938</v>
      </c>
      <c r="J78" s="290">
        <v>120</v>
      </c>
      <c r="K78" s="303"/>
    </row>
    <row r="79" ht="15" customHeight="1">
      <c r="B79" s="312"/>
      <c r="C79" s="290" t="s">
        <v>941</v>
      </c>
      <c r="D79" s="290"/>
      <c r="E79" s="290"/>
      <c r="F79" s="311" t="s">
        <v>942</v>
      </c>
      <c r="G79" s="310"/>
      <c r="H79" s="290" t="s">
        <v>943</v>
      </c>
      <c r="I79" s="290" t="s">
        <v>938</v>
      </c>
      <c r="J79" s="290">
        <v>50</v>
      </c>
      <c r="K79" s="303"/>
    </row>
    <row r="80" ht="15" customHeight="1">
      <c r="B80" s="312"/>
      <c r="C80" s="290" t="s">
        <v>944</v>
      </c>
      <c r="D80" s="290"/>
      <c r="E80" s="290"/>
      <c r="F80" s="311" t="s">
        <v>936</v>
      </c>
      <c r="G80" s="310"/>
      <c r="H80" s="290" t="s">
        <v>945</v>
      </c>
      <c r="I80" s="290" t="s">
        <v>946</v>
      </c>
      <c r="J80" s="290"/>
      <c r="K80" s="303"/>
    </row>
    <row r="81" ht="15" customHeight="1">
      <c r="B81" s="312"/>
      <c r="C81" s="313" t="s">
        <v>947</v>
      </c>
      <c r="D81" s="313"/>
      <c r="E81" s="313"/>
      <c r="F81" s="314" t="s">
        <v>942</v>
      </c>
      <c r="G81" s="313"/>
      <c r="H81" s="313" t="s">
        <v>948</v>
      </c>
      <c r="I81" s="313" t="s">
        <v>938</v>
      </c>
      <c r="J81" s="313">
        <v>15</v>
      </c>
      <c r="K81" s="303"/>
    </row>
    <row r="82" ht="15" customHeight="1">
      <c r="B82" s="312"/>
      <c r="C82" s="313" t="s">
        <v>949</v>
      </c>
      <c r="D82" s="313"/>
      <c r="E82" s="313"/>
      <c r="F82" s="314" t="s">
        <v>942</v>
      </c>
      <c r="G82" s="313"/>
      <c r="H82" s="313" t="s">
        <v>950</v>
      </c>
      <c r="I82" s="313" t="s">
        <v>938</v>
      </c>
      <c r="J82" s="313">
        <v>15</v>
      </c>
      <c r="K82" s="303"/>
    </row>
    <row r="83" ht="15" customHeight="1">
      <c r="B83" s="312"/>
      <c r="C83" s="313" t="s">
        <v>951</v>
      </c>
      <c r="D83" s="313"/>
      <c r="E83" s="313"/>
      <c r="F83" s="314" t="s">
        <v>942</v>
      </c>
      <c r="G83" s="313"/>
      <c r="H83" s="313" t="s">
        <v>952</v>
      </c>
      <c r="I83" s="313" t="s">
        <v>938</v>
      </c>
      <c r="J83" s="313">
        <v>20</v>
      </c>
      <c r="K83" s="303"/>
    </row>
    <row r="84" ht="15" customHeight="1">
      <c r="B84" s="312"/>
      <c r="C84" s="313" t="s">
        <v>953</v>
      </c>
      <c r="D84" s="313"/>
      <c r="E84" s="313"/>
      <c r="F84" s="314" t="s">
        <v>942</v>
      </c>
      <c r="G84" s="313"/>
      <c r="H84" s="313" t="s">
        <v>954</v>
      </c>
      <c r="I84" s="313" t="s">
        <v>938</v>
      </c>
      <c r="J84" s="313">
        <v>20</v>
      </c>
      <c r="K84" s="303"/>
    </row>
    <row r="85" ht="15" customHeight="1">
      <c r="B85" s="312"/>
      <c r="C85" s="290" t="s">
        <v>955</v>
      </c>
      <c r="D85" s="290"/>
      <c r="E85" s="290"/>
      <c r="F85" s="311" t="s">
        <v>942</v>
      </c>
      <c r="G85" s="310"/>
      <c r="H85" s="290" t="s">
        <v>956</v>
      </c>
      <c r="I85" s="290" t="s">
        <v>938</v>
      </c>
      <c r="J85" s="290">
        <v>50</v>
      </c>
      <c r="K85" s="303"/>
    </row>
    <row r="86" ht="15" customHeight="1">
      <c r="B86" s="312"/>
      <c r="C86" s="290" t="s">
        <v>957</v>
      </c>
      <c r="D86" s="290"/>
      <c r="E86" s="290"/>
      <c r="F86" s="311" t="s">
        <v>942</v>
      </c>
      <c r="G86" s="310"/>
      <c r="H86" s="290" t="s">
        <v>958</v>
      </c>
      <c r="I86" s="290" t="s">
        <v>938</v>
      </c>
      <c r="J86" s="290">
        <v>20</v>
      </c>
      <c r="K86" s="303"/>
    </row>
    <row r="87" ht="15" customHeight="1">
      <c r="B87" s="312"/>
      <c r="C87" s="290" t="s">
        <v>959</v>
      </c>
      <c r="D87" s="290"/>
      <c r="E87" s="290"/>
      <c r="F87" s="311" t="s">
        <v>942</v>
      </c>
      <c r="G87" s="310"/>
      <c r="H87" s="290" t="s">
        <v>960</v>
      </c>
      <c r="I87" s="290" t="s">
        <v>938</v>
      </c>
      <c r="J87" s="290">
        <v>20</v>
      </c>
      <c r="K87" s="303"/>
    </row>
    <row r="88" ht="15" customHeight="1">
      <c r="B88" s="312"/>
      <c r="C88" s="290" t="s">
        <v>961</v>
      </c>
      <c r="D88" s="290"/>
      <c r="E88" s="290"/>
      <c r="F88" s="311" t="s">
        <v>942</v>
      </c>
      <c r="G88" s="310"/>
      <c r="H88" s="290" t="s">
        <v>962</v>
      </c>
      <c r="I88" s="290" t="s">
        <v>938</v>
      </c>
      <c r="J88" s="290">
        <v>50</v>
      </c>
      <c r="K88" s="303"/>
    </row>
    <row r="89" ht="15" customHeight="1">
      <c r="B89" s="312"/>
      <c r="C89" s="290" t="s">
        <v>963</v>
      </c>
      <c r="D89" s="290"/>
      <c r="E89" s="290"/>
      <c r="F89" s="311" t="s">
        <v>942</v>
      </c>
      <c r="G89" s="310"/>
      <c r="H89" s="290" t="s">
        <v>963</v>
      </c>
      <c r="I89" s="290" t="s">
        <v>938</v>
      </c>
      <c r="J89" s="290">
        <v>50</v>
      </c>
      <c r="K89" s="303"/>
    </row>
    <row r="90" ht="15" customHeight="1">
      <c r="B90" s="312"/>
      <c r="C90" s="290" t="s">
        <v>126</v>
      </c>
      <c r="D90" s="290"/>
      <c r="E90" s="290"/>
      <c r="F90" s="311" t="s">
        <v>942</v>
      </c>
      <c r="G90" s="310"/>
      <c r="H90" s="290" t="s">
        <v>964</v>
      </c>
      <c r="I90" s="290" t="s">
        <v>938</v>
      </c>
      <c r="J90" s="290">
        <v>255</v>
      </c>
      <c r="K90" s="303"/>
    </row>
    <row r="91" ht="15" customHeight="1">
      <c r="B91" s="312"/>
      <c r="C91" s="290" t="s">
        <v>965</v>
      </c>
      <c r="D91" s="290"/>
      <c r="E91" s="290"/>
      <c r="F91" s="311" t="s">
        <v>936</v>
      </c>
      <c r="G91" s="310"/>
      <c r="H91" s="290" t="s">
        <v>966</v>
      </c>
      <c r="I91" s="290" t="s">
        <v>967</v>
      </c>
      <c r="J91" s="290"/>
      <c r="K91" s="303"/>
    </row>
    <row r="92" ht="15" customHeight="1">
      <c r="B92" s="312"/>
      <c r="C92" s="290" t="s">
        <v>968</v>
      </c>
      <c r="D92" s="290"/>
      <c r="E92" s="290"/>
      <c r="F92" s="311" t="s">
        <v>936</v>
      </c>
      <c r="G92" s="310"/>
      <c r="H92" s="290" t="s">
        <v>969</v>
      </c>
      <c r="I92" s="290" t="s">
        <v>970</v>
      </c>
      <c r="J92" s="290"/>
      <c r="K92" s="303"/>
    </row>
    <row r="93" ht="15" customHeight="1">
      <c r="B93" s="312"/>
      <c r="C93" s="290" t="s">
        <v>971</v>
      </c>
      <c r="D93" s="290"/>
      <c r="E93" s="290"/>
      <c r="F93" s="311" t="s">
        <v>936</v>
      </c>
      <c r="G93" s="310"/>
      <c r="H93" s="290" t="s">
        <v>971</v>
      </c>
      <c r="I93" s="290" t="s">
        <v>970</v>
      </c>
      <c r="J93" s="290"/>
      <c r="K93" s="303"/>
    </row>
    <row r="94" ht="15" customHeight="1">
      <c r="B94" s="312"/>
      <c r="C94" s="290" t="s">
        <v>38</v>
      </c>
      <c r="D94" s="290"/>
      <c r="E94" s="290"/>
      <c r="F94" s="311" t="s">
        <v>936</v>
      </c>
      <c r="G94" s="310"/>
      <c r="H94" s="290" t="s">
        <v>972</v>
      </c>
      <c r="I94" s="290" t="s">
        <v>970</v>
      </c>
      <c r="J94" s="290"/>
      <c r="K94" s="303"/>
    </row>
    <row r="95" ht="15" customHeight="1">
      <c r="B95" s="312"/>
      <c r="C95" s="290" t="s">
        <v>48</v>
      </c>
      <c r="D95" s="290"/>
      <c r="E95" s="290"/>
      <c r="F95" s="311" t="s">
        <v>936</v>
      </c>
      <c r="G95" s="310"/>
      <c r="H95" s="290" t="s">
        <v>973</v>
      </c>
      <c r="I95" s="290" t="s">
        <v>970</v>
      </c>
      <c r="J95" s="290"/>
      <c r="K95" s="303"/>
    </row>
    <row r="96" ht="15" customHeight="1">
      <c r="B96" s="315"/>
      <c r="C96" s="316"/>
      <c r="D96" s="316"/>
      <c r="E96" s="316"/>
      <c r="F96" s="316"/>
      <c r="G96" s="316"/>
      <c r="H96" s="316"/>
      <c r="I96" s="316"/>
      <c r="J96" s="316"/>
      <c r="K96" s="317"/>
    </row>
    <row r="97" ht="18.75" customHeight="1">
      <c r="B97" s="318"/>
      <c r="C97" s="319"/>
      <c r="D97" s="319"/>
      <c r="E97" s="319"/>
      <c r="F97" s="319"/>
      <c r="G97" s="319"/>
      <c r="H97" s="319"/>
      <c r="I97" s="319"/>
      <c r="J97" s="319"/>
      <c r="K97" s="318"/>
    </row>
    <row r="98" ht="18.75" customHeight="1">
      <c r="B98" s="297"/>
      <c r="C98" s="297"/>
      <c r="D98" s="297"/>
      <c r="E98" s="297"/>
      <c r="F98" s="297"/>
      <c r="G98" s="297"/>
      <c r="H98" s="297"/>
      <c r="I98" s="297"/>
      <c r="J98" s="297"/>
      <c r="K98" s="297"/>
    </row>
    <row r="99" ht="7.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300"/>
    </row>
    <row r="100" ht="45" customHeight="1">
      <c r="B100" s="301"/>
      <c r="C100" s="302" t="s">
        <v>974</v>
      </c>
      <c r="D100" s="302"/>
      <c r="E100" s="302"/>
      <c r="F100" s="302"/>
      <c r="G100" s="302"/>
      <c r="H100" s="302"/>
      <c r="I100" s="302"/>
      <c r="J100" s="302"/>
      <c r="K100" s="303"/>
    </row>
    <row r="101" ht="17.25" customHeight="1">
      <c r="B101" s="301"/>
      <c r="C101" s="304" t="s">
        <v>930</v>
      </c>
      <c r="D101" s="304"/>
      <c r="E101" s="304"/>
      <c r="F101" s="304" t="s">
        <v>931</v>
      </c>
      <c r="G101" s="305"/>
      <c r="H101" s="304" t="s">
        <v>121</v>
      </c>
      <c r="I101" s="304" t="s">
        <v>57</v>
      </c>
      <c r="J101" s="304" t="s">
        <v>932</v>
      </c>
      <c r="K101" s="303"/>
    </row>
    <row r="102" ht="17.25" customHeight="1">
      <c r="B102" s="301"/>
      <c r="C102" s="306" t="s">
        <v>933</v>
      </c>
      <c r="D102" s="306"/>
      <c r="E102" s="306"/>
      <c r="F102" s="307" t="s">
        <v>934</v>
      </c>
      <c r="G102" s="308"/>
      <c r="H102" s="306"/>
      <c r="I102" s="306"/>
      <c r="J102" s="306" t="s">
        <v>935</v>
      </c>
      <c r="K102" s="303"/>
    </row>
    <row r="103" ht="5.25" customHeight="1">
      <c r="B103" s="301"/>
      <c r="C103" s="304"/>
      <c r="D103" s="304"/>
      <c r="E103" s="304"/>
      <c r="F103" s="304"/>
      <c r="G103" s="320"/>
      <c r="H103" s="304"/>
      <c r="I103" s="304"/>
      <c r="J103" s="304"/>
      <c r="K103" s="303"/>
    </row>
    <row r="104" ht="15" customHeight="1">
      <c r="B104" s="301"/>
      <c r="C104" s="290" t="s">
        <v>53</v>
      </c>
      <c r="D104" s="309"/>
      <c r="E104" s="309"/>
      <c r="F104" s="311" t="s">
        <v>936</v>
      </c>
      <c r="G104" s="320"/>
      <c r="H104" s="290" t="s">
        <v>975</v>
      </c>
      <c r="I104" s="290" t="s">
        <v>938</v>
      </c>
      <c r="J104" s="290">
        <v>20</v>
      </c>
      <c r="K104" s="303"/>
    </row>
    <row r="105" ht="15" customHeight="1">
      <c r="B105" s="301"/>
      <c r="C105" s="290" t="s">
        <v>939</v>
      </c>
      <c r="D105" s="290"/>
      <c r="E105" s="290"/>
      <c r="F105" s="311" t="s">
        <v>936</v>
      </c>
      <c r="G105" s="290"/>
      <c r="H105" s="290" t="s">
        <v>975</v>
      </c>
      <c r="I105" s="290" t="s">
        <v>938</v>
      </c>
      <c r="J105" s="290">
        <v>120</v>
      </c>
      <c r="K105" s="303"/>
    </row>
    <row r="106" ht="15" customHeight="1">
      <c r="B106" s="312"/>
      <c r="C106" s="290" t="s">
        <v>941</v>
      </c>
      <c r="D106" s="290"/>
      <c r="E106" s="290"/>
      <c r="F106" s="311" t="s">
        <v>942</v>
      </c>
      <c r="G106" s="290"/>
      <c r="H106" s="290" t="s">
        <v>975</v>
      </c>
      <c r="I106" s="290" t="s">
        <v>938</v>
      </c>
      <c r="J106" s="290">
        <v>50</v>
      </c>
      <c r="K106" s="303"/>
    </row>
    <row r="107" ht="15" customHeight="1">
      <c r="B107" s="312"/>
      <c r="C107" s="290" t="s">
        <v>944</v>
      </c>
      <c r="D107" s="290"/>
      <c r="E107" s="290"/>
      <c r="F107" s="311" t="s">
        <v>936</v>
      </c>
      <c r="G107" s="290"/>
      <c r="H107" s="290" t="s">
        <v>975</v>
      </c>
      <c r="I107" s="290" t="s">
        <v>946</v>
      </c>
      <c r="J107" s="290"/>
      <c r="K107" s="303"/>
    </row>
    <row r="108" ht="15" customHeight="1">
      <c r="B108" s="312"/>
      <c r="C108" s="290" t="s">
        <v>955</v>
      </c>
      <c r="D108" s="290"/>
      <c r="E108" s="290"/>
      <c r="F108" s="311" t="s">
        <v>942</v>
      </c>
      <c r="G108" s="290"/>
      <c r="H108" s="290" t="s">
        <v>975</v>
      </c>
      <c r="I108" s="290" t="s">
        <v>938</v>
      </c>
      <c r="J108" s="290">
        <v>50</v>
      </c>
      <c r="K108" s="303"/>
    </row>
    <row r="109" ht="15" customHeight="1">
      <c r="B109" s="312"/>
      <c r="C109" s="290" t="s">
        <v>963</v>
      </c>
      <c r="D109" s="290"/>
      <c r="E109" s="290"/>
      <c r="F109" s="311" t="s">
        <v>942</v>
      </c>
      <c r="G109" s="290"/>
      <c r="H109" s="290" t="s">
        <v>975</v>
      </c>
      <c r="I109" s="290" t="s">
        <v>938</v>
      </c>
      <c r="J109" s="290">
        <v>50</v>
      </c>
      <c r="K109" s="303"/>
    </row>
    <row r="110" ht="15" customHeight="1">
      <c r="B110" s="312"/>
      <c r="C110" s="290" t="s">
        <v>961</v>
      </c>
      <c r="D110" s="290"/>
      <c r="E110" s="290"/>
      <c r="F110" s="311" t="s">
        <v>942</v>
      </c>
      <c r="G110" s="290"/>
      <c r="H110" s="290" t="s">
        <v>975</v>
      </c>
      <c r="I110" s="290" t="s">
        <v>938</v>
      </c>
      <c r="J110" s="290">
        <v>50</v>
      </c>
      <c r="K110" s="303"/>
    </row>
    <row r="111" ht="15" customHeight="1">
      <c r="B111" s="312"/>
      <c r="C111" s="290" t="s">
        <v>53</v>
      </c>
      <c r="D111" s="290"/>
      <c r="E111" s="290"/>
      <c r="F111" s="311" t="s">
        <v>936</v>
      </c>
      <c r="G111" s="290"/>
      <c r="H111" s="290" t="s">
        <v>976</v>
      </c>
      <c r="I111" s="290" t="s">
        <v>938</v>
      </c>
      <c r="J111" s="290">
        <v>20</v>
      </c>
      <c r="K111" s="303"/>
    </row>
    <row r="112" ht="15" customHeight="1">
      <c r="B112" s="312"/>
      <c r="C112" s="290" t="s">
        <v>977</v>
      </c>
      <c r="D112" s="290"/>
      <c r="E112" s="290"/>
      <c r="F112" s="311" t="s">
        <v>936</v>
      </c>
      <c r="G112" s="290"/>
      <c r="H112" s="290" t="s">
        <v>978</v>
      </c>
      <c r="I112" s="290" t="s">
        <v>938</v>
      </c>
      <c r="J112" s="290">
        <v>120</v>
      </c>
      <c r="K112" s="303"/>
    </row>
    <row r="113" ht="15" customHeight="1">
      <c r="B113" s="312"/>
      <c r="C113" s="290" t="s">
        <v>38</v>
      </c>
      <c r="D113" s="290"/>
      <c r="E113" s="290"/>
      <c r="F113" s="311" t="s">
        <v>936</v>
      </c>
      <c r="G113" s="290"/>
      <c r="H113" s="290" t="s">
        <v>979</v>
      </c>
      <c r="I113" s="290" t="s">
        <v>970</v>
      </c>
      <c r="J113" s="290"/>
      <c r="K113" s="303"/>
    </row>
    <row r="114" ht="15" customHeight="1">
      <c r="B114" s="312"/>
      <c r="C114" s="290" t="s">
        <v>48</v>
      </c>
      <c r="D114" s="290"/>
      <c r="E114" s="290"/>
      <c r="F114" s="311" t="s">
        <v>936</v>
      </c>
      <c r="G114" s="290"/>
      <c r="H114" s="290" t="s">
        <v>980</v>
      </c>
      <c r="I114" s="290" t="s">
        <v>970</v>
      </c>
      <c r="J114" s="290"/>
      <c r="K114" s="303"/>
    </row>
    <row r="115" ht="15" customHeight="1">
      <c r="B115" s="312"/>
      <c r="C115" s="290" t="s">
        <v>57</v>
      </c>
      <c r="D115" s="290"/>
      <c r="E115" s="290"/>
      <c r="F115" s="311" t="s">
        <v>936</v>
      </c>
      <c r="G115" s="290"/>
      <c r="H115" s="290" t="s">
        <v>981</v>
      </c>
      <c r="I115" s="290" t="s">
        <v>982</v>
      </c>
      <c r="J115" s="290"/>
      <c r="K115" s="303"/>
    </row>
    <row r="116" ht="15" customHeight="1">
      <c r="B116" s="315"/>
      <c r="C116" s="321"/>
      <c r="D116" s="321"/>
      <c r="E116" s="321"/>
      <c r="F116" s="321"/>
      <c r="G116" s="321"/>
      <c r="H116" s="321"/>
      <c r="I116" s="321"/>
      <c r="J116" s="321"/>
      <c r="K116" s="317"/>
    </row>
    <row r="117" ht="18.75" customHeight="1">
      <c r="B117" s="322"/>
      <c r="C117" s="286"/>
      <c r="D117" s="286"/>
      <c r="E117" s="286"/>
      <c r="F117" s="323"/>
      <c r="G117" s="286"/>
      <c r="H117" s="286"/>
      <c r="I117" s="286"/>
      <c r="J117" s="286"/>
      <c r="K117" s="322"/>
    </row>
    <row r="118" ht="18.75" customHeight="1"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</row>
    <row r="119" ht="7.5" customHeight="1">
      <c r="B119" s="324"/>
      <c r="C119" s="325"/>
      <c r="D119" s="325"/>
      <c r="E119" s="325"/>
      <c r="F119" s="325"/>
      <c r="G119" s="325"/>
      <c r="H119" s="325"/>
      <c r="I119" s="325"/>
      <c r="J119" s="325"/>
      <c r="K119" s="326"/>
    </row>
    <row r="120" ht="45" customHeight="1">
      <c r="B120" s="327"/>
      <c r="C120" s="280" t="s">
        <v>983</v>
      </c>
      <c r="D120" s="280"/>
      <c r="E120" s="280"/>
      <c r="F120" s="280"/>
      <c r="G120" s="280"/>
      <c r="H120" s="280"/>
      <c r="I120" s="280"/>
      <c r="J120" s="280"/>
      <c r="K120" s="328"/>
    </row>
    <row r="121" ht="17.25" customHeight="1">
      <c r="B121" s="329"/>
      <c r="C121" s="304" t="s">
        <v>930</v>
      </c>
      <c r="D121" s="304"/>
      <c r="E121" s="304"/>
      <c r="F121" s="304" t="s">
        <v>931</v>
      </c>
      <c r="G121" s="305"/>
      <c r="H121" s="304" t="s">
        <v>121</v>
      </c>
      <c r="I121" s="304" t="s">
        <v>57</v>
      </c>
      <c r="J121" s="304" t="s">
        <v>932</v>
      </c>
      <c r="K121" s="330"/>
    </row>
    <row r="122" ht="17.25" customHeight="1">
      <c r="B122" s="329"/>
      <c r="C122" s="306" t="s">
        <v>933</v>
      </c>
      <c r="D122" s="306"/>
      <c r="E122" s="306"/>
      <c r="F122" s="307" t="s">
        <v>934</v>
      </c>
      <c r="G122" s="308"/>
      <c r="H122" s="306"/>
      <c r="I122" s="306"/>
      <c r="J122" s="306" t="s">
        <v>935</v>
      </c>
      <c r="K122" s="330"/>
    </row>
    <row r="123" ht="5.25" customHeight="1">
      <c r="B123" s="331"/>
      <c r="C123" s="309"/>
      <c r="D123" s="309"/>
      <c r="E123" s="309"/>
      <c r="F123" s="309"/>
      <c r="G123" s="290"/>
      <c r="H123" s="309"/>
      <c r="I123" s="309"/>
      <c r="J123" s="309"/>
      <c r="K123" s="332"/>
    </row>
    <row r="124" ht="15" customHeight="1">
      <c r="B124" s="331"/>
      <c r="C124" s="290" t="s">
        <v>939</v>
      </c>
      <c r="D124" s="309"/>
      <c r="E124" s="309"/>
      <c r="F124" s="311" t="s">
        <v>936</v>
      </c>
      <c r="G124" s="290"/>
      <c r="H124" s="290" t="s">
        <v>975</v>
      </c>
      <c r="I124" s="290" t="s">
        <v>938</v>
      </c>
      <c r="J124" s="290">
        <v>120</v>
      </c>
      <c r="K124" s="333"/>
    </row>
    <row r="125" ht="15" customHeight="1">
      <c r="B125" s="331"/>
      <c r="C125" s="290" t="s">
        <v>984</v>
      </c>
      <c r="D125" s="290"/>
      <c r="E125" s="290"/>
      <c r="F125" s="311" t="s">
        <v>936</v>
      </c>
      <c r="G125" s="290"/>
      <c r="H125" s="290" t="s">
        <v>985</v>
      </c>
      <c r="I125" s="290" t="s">
        <v>938</v>
      </c>
      <c r="J125" s="290" t="s">
        <v>986</v>
      </c>
      <c r="K125" s="333"/>
    </row>
    <row r="126" ht="15" customHeight="1">
      <c r="B126" s="331"/>
      <c r="C126" s="290" t="s">
        <v>885</v>
      </c>
      <c r="D126" s="290"/>
      <c r="E126" s="290"/>
      <c r="F126" s="311" t="s">
        <v>936</v>
      </c>
      <c r="G126" s="290"/>
      <c r="H126" s="290" t="s">
        <v>987</v>
      </c>
      <c r="I126" s="290" t="s">
        <v>938</v>
      </c>
      <c r="J126" s="290" t="s">
        <v>986</v>
      </c>
      <c r="K126" s="333"/>
    </row>
    <row r="127" ht="15" customHeight="1">
      <c r="B127" s="331"/>
      <c r="C127" s="290" t="s">
        <v>947</v>
      </c>
      <c r="D127" s="290"/>
      <c r="E127" s="290"/>
      <c r="F127" s="311" t="s">
        <v>942</v>
      </c>
      <c r="G127" s="290"/>
      <c r="H127" s="290" t="s">
        <v>948</v>
      </c>
      <c r="I127" s="290" t="s">
        <v>938</v>
      </c>
      <c r="J127" s="290">
        <v>15</v>
      </c>
      <c r="K127" s="333"/>
    </row>
    <row r="128" ht="15" customHeight="1">
      <c r="B128" s="331"/>
      <c r="C128" s="313" t="s">
        <v>949</v>
      </c>
      <c r="D128" s="313"/>
      <c r="E128" s="313"/>
      <c r="F128" s="314" t="s">
        <v>942</v>
      </c>
      <c r="G128" s="313"/>
      <c r="H128" s="313" t="s">
        <v>950</v>
      </c>
      <c r="I128" s="313" t="s">
        <v>938</v>
      </c>
      <c r="J128" s="313">
        <v>15</v>
      </c>
      <c r="K128" s="333"/>
    </row>
    <row r="129" ht="15" customHeight="1">
      <c r="B129" s="331"/>
      <c r="C129" s="313" t="s">
        <v>951</v>
      </c>
      <c r="D129" s="313"/>
      <c r="E129" s="313"/>
      <c r="F129" s="314" t="s">
        <v>942</v>
      </c>
      <c r="G129" s="313"/>
      <c r="H129" s="313" t="s">
        <v>952</v>
      </c>
      <c r="I129" s="313" t="s">
        <v>938</v>
      </c>
      <c r="J129" s="313">
        <v>20</v>
      </c>
      <c r="K129" s="333"/>
    </row>
    <row r="130" ht="15" customHeight="1">
      <c r="B130" s="331"/>
      <c r="C130" s="313" t="s">
        <v>953</v>
      </c>
      <c r="D130" s="313"/>
      <c r="E130" s="313"/>
      <c r="F130" s="314" t="s">
        <v>942</v>
      </c>
      <c r="G130" s="313"/>
      <c r="H130" s="313" t="s">
        <v>954</v>
      </c>
      <c r="I130" s="313" t="s">
        <v>938</v>
      </c>
      <c r="J130" s="313">
        <v>20</v>
      </c>
      <c r="K130" s="333"/>
    </row>
    <row r="131" ht="15" customHeight="1">
      <c r="B131" s="331"/>
      <c r="C131" s="290" t="s">
        <v>941</v>
      </c>
      <c r="D131" s="290"/>
      <c r="E131" s="290"/>
      <c r="F131" s="311" t="s">
        <v>942</v>
      </c>
      <c r="G131" s="290"/>
      <c r="H131" s="290" t="s">
        <v>975</v>
      </c>
      <c r="I131" s="290" t="s">
        <v>938</v>
      </c>
      <c r="J131" s="290">
        <v>50</v>
      </c>
      <c r="K131" s="333"/>
    </row>
    <row r="132" ht="15" customHeight="1">
      <c r="B132" s="331"/>
      <c r="C132" s="290" t="s">
        <v>955</v>
      </c>
      <c r="D132" s="290"/>
      <c r="E132" s="290"/>
      <c r="F132" s="311" t="s">
        <v>942</v>
      </c>
      <c r="G132" s="290"/>
      <c r="H132" s="290" t="s">
        <v>975</v>
      </c>
      <c r="I132" s="290" t="s">
        <v>938</v>
      </c>
      <c r="J132" s="290">
        <v>50</v>
      </c>
      <c r="K132" s="333"/>
    </row>
    <row r="133" ht="15" customHeight="1">
      <c r="B133" s="331"/>
      <c r="C133" s="290" t="s">
        <v>961</v>
      </c>
      <c r="D133" s="290"/>
      <c r="E133" s="290"/>
      <c r="F133" s="311" t="s">
        <v>942</v>
      </c>
      <c r="G133" s="290"/>
      <c r="H133" s="290" t="s">
        <v>975</v>
      </c>
      <c r="I133" s="290" t="s">
        <v>938</v>
      </c>
      <c r="J133" s="290">
        <v>50</v>
      </c>
      <c r="K133" s="333"/>
    </row>
    <row r="134" ht="15" customHeight="1">
      <c r="B134" s="331"/>
      <c r="C134" s="290" t="s">
        <v>963</v>
      </c>
      <c r="D134" s="290"/>
      <c r="E134" s="290"/>
      <c r="F134" s="311" t="s">
        <v>942</v>
      </c>
      <c r="G134" s="290"/>
      <c r="H134" s="290" t="s">
        <v>975</v>
      </c>
      <c r="I134" s="290" t="s">
        <v>938</v>
      </c>
      <c r="J134" s="290">
        <v>50</v>
      </c>
      <c r="K134" s="333"/>
    </row>
    <row r="135" ht="15" customHeight="1">
      <c r="B135" s="331"/>
      <c r="C135" s="290" t="s">
        <v>126</v>
      </c>
      <c r="D135" s="290"/>
      <c r="E135" s="290"/>
      <c r="F135" s="311" t="s">
        <v>942</v>
      </c>
      <c r="G135" s="290"/>
      <c r="H135" s="290" t="s">
        <v>988</v>
      </c>
      <c r="I135" s="290" t="s">
        <v>938</v>
      </c>
      <c r="J135" s="290">
        <v>255</v>
      </c>
      <c r="K135" s="333"/>
    </row>
    <row r="136" ht="15" customHeight="1">
      <c r="B136" s="331"/>
      <c r="C136" s="290" t="s">
        <v>965</v>
      </c>
      <c r="D136" s="290"/>
      <c r="E136" s="290"/>
      <c r="F136" s="311" t="s">
        <v>936</v>
      </c>
      <c r="G136" s="290"/>
      <c r="H136" s="290" t="s">
        <v>989</v>
      </c>
      <c r="I136" s="290" t="s">
        <v>967</v>
      </c>
      <c r="J136" s="290"/>
      <c r="K136" s="333"/>
    </row>
    <row r="137" ht="15" customHeight="1">
      <c r="B137" s="331"/>
      <c r="C137" s="290" t="s">
        <v>968</v>
      </c>
      <c r="D137" s="290"/>
      <c r="E137" s="290"/>
      <c r="F137" s="311" t="s">
        <v>936</v>
      </c>
      <c r="G137" s="290"/>
      <c r="H137" s="290" t="s">
        <v>990</v>
      </c>
      <c r="I137" s="290" t="s">
        <v>970</v>
      </c>
      <c r="J137" s="290"/>
      <c r="K137" s="333"/>
    </row>
    <row r="138" ht="15" customHeight="1">
      <c r="B138" s="331"/>
      <c r="C138" s="290" t="s">
        <v>971</v>
      </c>
      <c r="D138" s="290"/>
      <c r="E138" s="290"/>
      <c r="F138" s="311" t="s">
        <v>936</v>
      </c>
      <c r="G138" s="290"/>
      <c r="H138" s="290" t="s">
        <v>971</v>
      </c>
      <c r="I138" s="290" t="s">
        <v>970</v>
      </c>
      <c r="J138" s="290"/>
      <c r="K138" s="333"/>
    </row>
    <row r="139" ht="15" customHeight="1">
      <c r="B139" s="331"/>
      <c r="C139" s="290" t="s">
        <v>38</v>
      </c>
      <c r="D139" s="290"/>
      <c r="E139" s="290"/>
      <c r="F139" s="311" t="s">
        <v>936</v>
      </c>
      <c r="G139" s="290"/>
      <c r="H139" s="290" t="s">
        <v>991</v>
      </c>
      <c r="I139" s="290" t="s">
        <v>970</v>
      </c>
      <c r="J139" s="290"/>
      <c r="K139" s="333"/>
    </row>
    <row r="140" ht="15" customHeight="1">
      <c r="B140" s="331"/>
      <c r="C140" s="290" t="s">
        <v>992</v>
      </c>
      <c r="D140" s="290"/>
      <c r="E140" s="290"/>
      <c r="F140" s="311" t="s">
        <v>936</v>
      </c>
      <c r="G140" s="290"/>
      <c r="H140" s="290" t="s">
        <v>993</v>
      </c>
      <c r="I140" s="290" t="s">
        <v>970</v>
      </c>
      <c r="J140" s="290"/>
      <c r="K140" s="333"/>
    </row>
    <row r="141" ht="15" customHeight="1">
      <c r="B141" s="334"/>
      <c r="C141" s="335"/>
      <c r="D141" s="335"/>
      <c r="E141" s="335"/>
      <c r="F141" s="335"/>
      <c r="G141" s="335"/>
      <c r="H141" s="335"/>
      <c r="I141" s="335"/>
      <c r="J141" s="335"/>
      <c r="K141" s="336"/>
    </row>
    <row r="142" ht="18.75" customHeight="1">
      <c r="B142" s="286"/>
      <c r="C142" s="286"/>
      <c r="D142" s="286"/>
      <c r="E142" s="286"/>
      <c r="F142" s="323"/>
      <c r="G142" s="286"/>
      <c r="H142" s="286"/>
      <c r="I142" s="286"/>
      <c r="J142" s="286"/>
      <c r="K142" s="286"/>
    </row>
    <row r="143" ht="18.75" customHeight="1"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</row>
    <row r="144" ht="7.5" customHeight="1">
      <c r="B144" s="298"/>
      <c r="C144" s="299"/>
      <c r="D144" s="299"/>
      <c r="E144" s="299"/>
      <c r="F144" s="299"/>
      <c r="G144" s="299"/>
      <c r="H144" s="299"/>
      <c r="I144" s="299"/>
      <c r="J144" s="299"/>
      <c r="K144" s="300"/>
    </row>
    <row r="145" ht="45" customHeight="1">
      <c r="B145" s="301"/>
      <c r="C145" s="302" t="s">
        <v>994</v>
      </c>
      <c r="D145" s="302"/>
      <c r="E145" s="302"/>
      <c r="F145" s="302"/>
      <c r="G145" s="302"/>
      <c r="H145" s="302"/>
      <c r="I145" s="302"/>
      <c r="J145" s="302"/>
      <c r="K145" s="303"/>
    </row>
    <row r="146" ht="17.25" customHeight="1">
      <c r="B146" s="301"/>
      <c r="C146" s="304" t="s">
        <v>930</v>
      </c>
      <c r="D146" s="304"/>
      <c r="E146" s="304"/>
      <c r="F146" s="304" t="s">
        <v>931</v>
      </c>
      <c r="G146" s="305"/>
      <c r="H146" s="304" t="s">
        <v>121</v>
      </c>
      <c r="I146" s="304" t="s">
        <v>57</v>
      </c>
      <c r="J146" s="304" t="s">
        <v>932</v>
      </c>
      <c r="K146" s="303"/>
    </row>
    <row r="147" ht="17.25" customHeight="1">
      <c r="B147" s="301"/>
      <c r="C147" s="306" t="s">
        <v>933</v>
      </c>
      <c r="D147" s="306"/>
      <c r="E147" s="306"/>
      <c r="F147" s="307" t="s">
        <v>934</v>
      </c>
      <c r="G147" s="308"/>
      <c r="H147" s="306"/>
      <c r="I147" s="306"/>
      <c r="J147" s="306" t="s">
        <v>935</v>
      </c>
      <c r="K147" s="303"/>
    </row>
    <row r="148" ht="5.25" customHeight="1">
      <c r="B148" s="312"/>
      <c r="C148" s="309"/>
      <c r="D148" s="309"/>
      <c r="E148" s="309"/>
      <c r="F148" s="309"/>
      <c r="G148" s="310"/>
      <c r="H148" s="309"/>
      <c r="I148" s="309"/>
      <c r="J148" s="309"/>
      <c r="K148" s="333"/>
    </row>
    <row r="149" ht="15" customHeight="1">
      <c r="B149" s="312"/>
      <c r="C149" s="337" t="s">
        <v>939</v>
      </c>
      <c r="D149" s="290"/>
      <c r="E149" s="290"/>
      <c r="F149" s="338" t="s">
        <v>936</v>
      </c>
      <c r="G149" s="290"/>
      <c r="H149" s="337" t="s">
        <v>975</v>
      </c>
      <c r="I149" s="337" t="s">
        <v>938</v>
      </c>
      <c r="J149" s="337">
        <v>120</v>
      </c>
      <c r="K149" s="333"/>
    </row>
    <row r="150" ht="15" customHeight="1">
      <c r="B150" s="312"/>
      <c r="C150" s="337" t="s">
        <v>984</v>
      </c>
      <c r="D150" s="290"/>
      <c r="E150" s="290"/>
      <c r="F150" s="338" t="s">
        <v>936</v>
      </c>
      <c r="G150" s="290"/>
      <c r="H150" s="337" t="s">
        <v>995</v>
      </c>
      <c r="I150" s="337" t="s">
        <v>938</v>
      </c>
      <c r="J150" s="337" t="s">
        <v>986</v>
      </c>
      <c r="K150" s="333"/>
    </row>
    <row r="151" ht="15" customHeight="1">
      <c r="B151" s="312"/>
      <c r="C151" s="337" t="s">
        <v>885</v>
      </c>
      <c r="D151" s="290"/>
      <c r="E151" s="290"/>
      <c r="F151" s="338" t="s">
        <v>936</v>
      </c>
      <c r="G151" s="290"/>
      <c r="H151" s="337" t="s">
        <v>996</v>
      </c>
      <c r="I151" s="337" t="s">
        <v>938</v>
      </c>
      <c r="J151" s="337" t="s">
        <v>986</v>
      </c>
      <c r="K151" s="333"/>
    </row>
    <row r="152" ht="15" customHeight="1">
      <c r="B152" s="312"/>
      <c r="C152" s="337" t="s">
        <v>941</v>
      </c>
      <c r="D152" s="290"/>
      <c r="E152" s="290"/>
      <c r="F152" s="338" t="s">
        <v>942</v>
      </c>
      <c r="G152" s="290"/>
      <c r="H152" s="337" t="s">
        <v>975</v>
      </c>
      <c r="I152" s="337" t="s">
        <v>938</v>
      </c>
      <c r="J152" s="337">
        <v>50</v>
      </c>
      <c r="K152" s="333"/>
    </row>
    <row r="153" ht="15" customHeight="1">
      <c r="B153" s="312"/>
      <c r="C153" s="337" t="s">
        <v>944</v>
      </c>
      <c r="D153" s="290"/>
      <c r="E153" s="290"/>
      <c r="F153" s="338" t="s">
        <v>936</v>
      </c>
      <c r="G153" s="290"/>
      <c r="H153" s="337" t="s">
        <v>975</v>
      </c>
      <c r="I153" s="337" t="s">
        <v>946</v>
      </c>
      <c r="J153" s="337"/>
      <c r="K153" s="333"/>
    </row>
    <row r="154" ht="15" customHeight="1">
      <c r="B154" s="312"/>
      <c r="C154" s="337" t="s">
        <v>955</v>
      </c>
      <c r="D154" s="290"/>
      <c r="E154" s="290"/>
      <c r="F154" s="338" t="s">
        <v>942</v>
      </c>
      <c r="G154" s="290"/>
      <c r="H154" s="337" t="s">
        <v>975</v>
      </c>
      <c r="I154" s="337" t="s">
        <v>938</v>
      </c>
      <c r="J154" s="337">
        <v>50</v>
      </c>
      <c r="K154" s="333"/>
    </row>
    <row r="155" ht="15" customHeight="1">
      <c r="B155" s="312"/>
      <c r="C155" s="337" t="s">
        <v>963</v>
      </c>
      <c r="D155" s="290"/>
      <c r="E155" s="290"/>
      <c r="F155" s="338" t="s">
        <v>942</v>
      </c>
      <c r="G155" s="290"/>
      <c r="H155" s="337" t="s">
        <v>975</v>
      </c>
      <c r="I155" s="337" t="s">
        <v>938</v>
      </c>
      <c r="J155" s="337">
        <v>50</v>
      </c>
      <c r="K155" s="333"/>
    </row>
    <row r="156" ht="15" customHeight="1">
      <c r="B156" s="312"/>
      <c r="C156" s="337" t="s">
        <v>961</v>
      </c>
      <c r="D156" s="290"/>
      <c r="E156" s="290"/>
      <c r="F156" s="338" t="s">
        <v>942</v>
      </c>
      <c r="G156" s="290"/>
      <c r="H156" s="337" t="s">
        <v>975</v>
      </c>
      <c r="I156" s="337" t="s">
        <v>938</v>
      </c>
      <c r="J156" s="337">
        <v>50</v>
      </c>
      <c r="K156" s="333"/>
    </row>
    <row r="157" ht="15" customHeight="1">
      <c r="B157" s="312"/>
      <c r="C157" s="337" t="s">
        <v>91</v>
      </c>
      <c r="D157" s="290"/>
      <c r="E157" s="290"/>
      <c r="F157" s="338" t="s">
        <v>936</v>
      </c>
      <c r="G157" s="290"/>
      <c r="H157" s="337" t="s">
        <v>997</v>
      </c>
      <c r="I157" s="337" t="s">
        <v>938</v>
      </c>
      <c r="J157" s="337" t="s">
        <v>998</v>
      </c>
      <c r="K157" s="333"/>
    </row>
    <row r="158" ht="15" customHeight="1">
      <c r="B158" s="312"/>
      <c r="C158" s="337" t="s">
        <v>999</v>
      </c>
      <c r="D158" s="290"/>
      <c r="E158" s="290"/>
      <c r="F158" s="338" t="s">
        <v>936</v>
      </c>
      <c r="G158" s="290"/>
      <c r="H158" s="337" t="s">
        <v>1000</v>
      </c>
      <c r="I158" s="337" t="s">
        <v>970</v>
      </c>
      <c r="J158" s="337"/>
      <c r="K158" s="333"/>
    </row>
    <row r="159" ht="15" customHeight="1">
      <c r="B159" s="339"/>
      <c r="C159" s="321"/>
      <c r="D159" s="321"/>
      <c r="E159" s="321"/>
      <c r="F159" s="321"/>
      <c r="G159" s="321"/>
      <c r="H159" s="321"/>
      <c r="I159" s="321"/>
      <c r="J159" s="321"/>
      <c r="K159" s="340"/>
    </row>
    <row r="160" ht="18.75" customHeight="1">
      <c r="B160" s="286"/>
      <c r="C160" s="290"/>
      <c r="D160" s="290"/>
      <c r="E160" s="290"/>
      <c r="F160" s="311"/>
      <c r="G160" s="290"/>
      <c r="H160" s="290"/>
      <c r="I160" s="290"/>
      <c r="J160" s="290"/>
      <c r="K160" s="286"/>
    </row>
    <row r="161" ht="18.75" customHeight="1"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</row>
    <row r="162" ht="7.5" customHeight="1">
      <c r="B162" s="276"/>
      <c r="C162" s="277"/>
      <c r="D162" s="277"/>
      <c r="E162" s="277"/>
      <c r="F162" s="277"/>
      <c r="G162" s="277"/>
      <c r="H162" s="277"/>
      <c r="I162" s="277"/>
      <c r="J162" s="277"/>
      <c r="K162" s="278"/>
    </row>
    <row r="163" ht="45" customHeight="1">
      <c r="B163" s="279"/>
      <c r="C163" s="280" t="s">
        <v>1001</v>
      </c>
      <c r="D163" s="280"/>
      <c r="E163" s="280"/>
      <c r="F163" s="280"/>
      <c r="G163" s="280"/>
      <c r="H163" s="280"/>
      <c r="I163" s="280"/>
      <c r="J163" s="280"/>
      <c r="K163" s="281"/>
    </row>
    <row r="164" ht="17.25" customHeight="1">
      <c r="B164" s="279"/>
      <c r="C164" s="304" t="s">
        <v>930</v>
      </c>
      <c r="D164" s="304"/>
      <c r="E164" s="304"/>
      <c r="F164" s="304" t="s">
        <v>931</v>
      </c>
      <c r="G164" s="341"/>
      <c r="H164" s="342" t="s">
        <v>121</v>
      </c>
      <c r="I164" s="342" t="s">
        <v>57</v>
      </c>
      <c r="J164" s="304" t="s">
        <v>932</v>
      </c>
      <c r="K164" s="281"/>
    </row>
    <row r="165" ht="17.25" customHeight="1">
      <c r="B165" s="282"/>
      <c r="C165" s="306" t="s">
        <v>933</v>
      </c>
      <c r="D165" s="306"/>
      <c r="E165" s="306"/>
      <c r="F165" s="307" t="s">
        <v>934</v>
      </c>
      <c r="G165" s="343"/>
      <c r="H165" s="344"/>
      <c r="I165" s="344"/>
      <c r="J165" s="306" t="s">
        <v>935</v>
      </c>
      <c r="K165" s="284"/>
    </row>
    <row r="166" ht="5.25" customHeight="1">
      <c r="B166" s="312"/>
      <c r="C166" s="309"/>
      <c r="D166" s="309"/>
      <c r="E166" s="309"/>
      <c r="F166" s="309"/>
      <c r="G166" s="310"/>
      <c r="H166" s="309"/>
      <c r="I166" s="309"/>
      <c r="J166" s="309"/>
      <c r="K166" s="333"/>
    </row>
    <row r="167" ht="15" customHeight="1">
      <c r="B167" s="312"/>
      <c r="C167" s="290" t="s">
        <v>939</v>
      </c>
      <c r="D167" s="290"/>
      <c r="E167" s="290"/>
      <c r="F167" s="311" t="s">
        <v>936</v>
      </c>
      <c r="G167" s="290"/>
      <c r="H167" s="290" t="s">
        <v>975</v>
      </c>
      <c r="I167" s="290" t="s">
        <v>938</v>
      </c>
      <c r="J167" s="290">
        <v>120</v>
      </c>
      <c r="K167" s="333"/>
    </row>
    <row r="168" ht="15" customHeight="1">
      <c r="B168" s="312"/>
      <c r="C168" s="290" t="s">
        <v>984</v>
      </c>
      <c r="D168" s="290"/>
      <c r="E168" s="290"/>
      <c r="F168" s="311" t="s">
        <v>936</v>
      </c>
      <c r="G168" s="290"/>
      <c r="H168" s="290" t="s">
        <v>985</v>
      </c>
      <c r="I168" s="290" t="s">
        <v>938</v>
      </c>
      <c r="J168" s="290" t="s">
        <v>986</v>
      </c>
      <c r="K168" s="333"/>
    </row>
    <row r="169" ht="15" customHeight="1">
      <c r="B169" s="312"/>
      <c r="C169" s="290" t="s">
        <v>885</v>
      </c>
      <c r="D169" s="290"/>
      <c r="E169" s="290"/>
      <c r="F169" s="311" t="s">
        <v>936</v>
      </c>
      <c r="G169" s="290"/>
      <c r="H169" s="290" t="s">
        <v>1002</v>
      </c>
      <c r="I169" s="290" t="s">
        <v>938</v>
      </c>
      <c r="J169" s="290" t="s">
        <v>986</v>
      </c>
      <c r="K169" s="333"/>
    </row>
    <row r="170" ht="15" customHeight="1">
      <c r="B170" s="312"/>
      <c r="C170" s="290" t="s">
        <v>941</v>
      </c>
      <c r="D170" s="290"/>
      <c r="E170" s="290"/>
      <c r="F170" s="311" t="s">
        <v>942</v>
      </c>
      <c r="G170" s="290"/>
      <c r="H170" s="290" t="s">
        <v>1002</v>
      </c>
      <c r="I170" s="290" t="s">
        <v>938</v>
      </c>
      <c r="J170" s="290">
        <v>50</v>
      </c>
      <c r="K170" s="333"/>
    </row>
    <row r="171" ht="15" customHeight="1">
      <c r="B171" s="312"/>
      <c r="C171" s="290" t="s">
        <v>944</v>
      </c>
      <c r="D171" s="290"/>
      <c r="E171" s="290"/>
      <c r="F171" s="311" t="s">
        <v>936</v>
      </c>
      <c r="G171" s="290"/>
      <c r="H171" s="290" t="s">
        <v>1002</v>
      </c>
      <c r="I171" s="290" t="s">
        <v>946</v>
      </c>
      <c r="J171" s="290"/>
      <c r="K171" s="333"/>
    </row>
    <row r="172" ht="15" customHeight="1">
      <c r="B172" s="312"/>
      <c r="C172" s="290" t="s">
        <v>955</v>
      </c>
      <c r="D172" s="290"/>
      <c r="E172" s="290"/>
      <c r="F172" s="311" t="s">
        <v>942</v>
      </c>
      <c r="G172" s="290"/>
      <c r="H172" s="290" t="s">
        <v>1002</v>
      </c>
      <c r="I172" s="290" t="s">
        <v>938</v>
      </c>
      <c r="J172" s="290">
        <v>50</v>
      </c>
      <c r="K172" s="333"/>
    </row>
    <row r="173" ht="15" customHeight="1">
      <c r="B173" s="312"/>
      <c r="C173" s="290" t="s">
        <v>963</v>
      </c>
      <c r="D173" s="290"/>
      <c r="E173" s="290"/>
      <c r="F173" s="311" t="s">
        <v>942</v>
      </c>
      <c r="G173" s="290"/>
      <c r="H173" s="290" t="s">
        <v>1002</v>
      </c>
      <c r="I173" s="290" t="s">
        <v>938</v>
      </c>
      <c r="J173" s="290">
        <v>50</v>
      </c>
      <c r="K173" s="333"/>
    </row>
    <row r="174" ht="15" customHeight="1">
      <c r="B174" s="312"/>
      <c r="C174" s="290" t="s">
        <v>961</v>
      </c>
      <c r="D174" s="290"/>
      <c r="E174" s="290"/>
      <c r="F174" s="311" t="s">
        <v>942</v>
      </c>
      <c r="G174" s="290"/>
      <c r="H174" s="290" t="s">
        <v>1002</v>
      </c>
      <c r="I174" s="290" t="s">
        <v>938</v>
      </c>
      <c r="J174" s="290">
        <v>50</v>
      </c>
      <c r="K174" s="333"/>
    </row>
    <row r="175" ht="15" customHeight="1">
      <c r="B175" s="312"/>
      <c r="C175" s="290" t="s">
        <v>120</v>
      </c>
      <c r="D175" s="290"/>
      <c r="E175" s="290"/>
      <c r="F175" s="311" t="s">
        <v>936</v>
      </c>
      <c r="G175" s="290"/>
      <c r="H175" s="290" t="s">
        <v>1003</v>
      </c>
      <c r="I175" s="290" t="s">
        <v>1004</v>
      </c>
      <c r="J175" s="290"/>
      <c r="K175" s="333"/>
    </row>
    <row r="176" ht="15" customHeight="1">
      <c r="B176" s="312"/>
      <c r="C176" s="290" t="s">
        <v>57</v>
      </c>
      <c r="D176" s="290"/>
      <c r="E176" s="290"/>
      <c r="F176" s="311" t="s">
        <v>936</v>
      </c>
      <c r="G176" s="290"/>
      <c r="H176" s="290" t="s">
        <v>1005</v>
      </c>
      <c r="I176" s="290" t="s">
        <v>1006</v>
      </c>
      <c r="J176" s="290">
        <v>1</v>
      </c>
      <c r="K176" s="333"/>
    </row>
    <row r="177" ht="15" customHeight="1">
      <c r="B177" s="312"/>
      <c r="C177" s="290" t="s">
        <v>53</v>
      </c>
      <c r="D177" s="290"/>
      <c r="E177" s="290"/>
      <c r="F177" s="311" t="s">
        <v>936</v>
      </c>
      <c r="G177" s="290"/>
      <c r="H177" s="290" t="s">
        <v>1007</v>
      </c>
      <c r="I177" s="290" t="s">
        <v>938</v>
      </c>
      <c r="J177" s="290">
        <v>20</v>
      </c>
      <c r="K177" s="333"/>
    </row>
    <row r="178" ht="15" customHeight="1">
      <c r="B178" s="312"/>
      <c r="C178" s="290" t="s">
        <v>121</v>
      </c>
      <c r="D178" s="290"/>
      <c r="E178" s="290"/>
      <c r="F178" s="311" t="s">
        <v>936</v>
      </c>
      <c r="G178" s="290"/>
      <c r="H178" s="290" t="s">
        <v>1008</v>
      </c>
      <c r="I178" s="290" t="s">
        <v>938</v>
      </c>
      <c r="J178" s="290">
        <v>255</v>
      </c>
      <c r="K178" s="333"/>
    </row>
    <row r="179" ht="15" customHeight="1">
      <c r="B179" s="312"/>
      <c r="C179" s="290" t="s">
        <v>122</v>
      </c>
      <c r="D179" s="290"/>
      <c r="E179" s="290"/>
      <c r="F179" s="311" t="s">
        <v>936</v>
      </c>
      <c r="G179" s="290"/>
      <c r="H179" s="290" t="s">
        <v>901</v>
      </c>
      <c r="I179" s="290" t="s">
        <v>938</v>
      </c>
      <c r="J179" s="290">
        <v>10</v>
      </c>
      <c r="K179" s="333"/>
    </row>
    <row r="180" ht="15" customHeight="1">
      <c r="B180" s="312"/>
      <c r="C180" s="290" t="s">
        <v>123</v>
      </c>
      <c r="D180" s="290"/>
      <c r="E180" s="290"/>
      <c r="F180" s="311" t="s">
        <v>936</v>
      </c>
      <c r="G180" s="290"/>
      <c r="H180" s="290" t="s">
        <v>1009</v>
      </c>
      <c r="I180" s="290" t="s">
        <v>970</v>
      </c>
      <c r="J180" s="290"/>
      <c r="K180" s="333"/>
    </row>
    <row r="181" ht="15" customHeight="1">
      <c r="B181" s="312"/>
      <c r="C181" s="290" t="s">
        <v>1010</v>
      </c>
      <c r="D181" s="290"/>
      <c r="E181" s="290"/>
      <c r="F181" s="311" t="s">
        <v>936</v>
      </c>
      <c r="G181" s="290"/>
      <c r="H181" s="290" t="s">
        <v>1011</v>
      </c>
      <c r="I181" s="290" t="s">
        <v>970</v>
      </c>
      <c r="J181" s="290"/>
      <c r="K181" s="333"/>
    </row>
    <row r="182" ht="15" customHeight="1">
      <c r="B182" s="312"/>
      <c r="C182" s="290" t="s">
        <v>999</v>
      </c>
      <c r="D182" s="290"/>
      <c r="E182" s="290"/>
      <c r="F182" s="311" t="s">
        <v>936</v>
      </c>
      <c r="G182" s="290"/>
      <c r="H182" s="290" t="s">
        <v>1012</v>
      </c>
      <c r="I182" s="290" t="s">
        <v>970</v>
      </c>
      <c r="J182" s="290"/>
      <c r="K182" s="333"/>
    </row>
    <row r="183" ht="15" customHeight="1">
      <c r="B183" s="312"/>
      <c r="C183" s="290" t="s">
        <v>125</v>
      </c>
      <c r="D183" s="290"/>
      <c r="E183" s="290"/>
      <c r="F183" s="311" t="s">
        <v>942</v>
      </c>
      <c r="G183" s="290"/>
      <c r="H183" s="290" t="s">
        <v>1013</v>
      </c>
      <c r="I183" s="290" t="s">
        <v>938</v>
      </c>
      <c r="J183" s="290">
        <v>50</v>
      </c>
      <c r="K183" s="333"/>
    </row>
    <row r="184" ht="15" customHeight="1">
      <c r="B184" s="312"/>
      <c r="C184" s="290" t="s">
        <v>1014</v>
      </c>
      <c r="D184" s="290"/>
      <c r="E184" s="290"/>
      <c r="F184" s="311" t="s">
        <v>942</v>
      </c>
      <c r="G184" s="290"/>
      <c r="H184" s="290" t="s">
        <v>1015</v>
      </c>
      <c r="I184" s="290" t="s">
        <v>1016</v>
      </c>
      <c r="J184" s="290"/>
      <c r="K184" s="333"/>
    </row>
    <row r="185" ht="15" customHeight="1">
      <c r="B185" s="312"/>
      <c r="C185" s="290" t="s">
        <v>1017</v>
      </c>
      <c r="D185" s="290"/>
      <c r="E185" s="290"/>
      <c r="F185" s="311" t="s">
        <v>942</v>
      </c>
      <c r="G185" s="290"/>
      <c r="H185" s="290" t="s">
        <v>1018</v>
      </c>
      <c r="I185" s="290" t="s">
        <v>1016</v>
      </c>
      <c r="J185" s="290"/>
      <c r="K185" s="333"/>
    </row>
    <row r="186" ht="15" customHeight="1">
      <c r="B186" s="312"/>
      <c r="C186" s="290" t="s">
        <v>1019</v>
      </c>
      <c r="D186" s="290"/>
      <c r="E186" s="290"/>
      <c r="F186" s="311" t="s">
        <v>942</v>
      </c>
      <c r="G186" s="290"/>
      <c r="H186" s="290" t="s">
        <v>1020</v>
      </c>
      <c r="I186" s="290" t="s">
        <v>1016</v>
      </c>
      <c r="J186" s="290"/>
      <c r="K186" s="333"/>
    </row>
    <row r="187" ht="15" customHeight="1">
      <c r="B187" s="312"/>
      <c r="C187" s="345" t="s">
        <v>1021</v>
      </c>
      <c r="D187" s="290"/>
      <c r="E187" s="290"/>
      <c r="F187" s="311" t="s">
        <v>942</v>
      </c>
      <c r="G187" s="290"/>
      <c r="H187" s="290" t="s">
        <v>1022</v>
      </c>
      <c r="I187" s="290" t="s">
        <v>1023</v>
      </c>
      <c r="J187" s="346" t="s">
        <v>1024</v>
      </c>
      <c r="K187" s="333"/>
    </row>
    <row r="188" ht="15" customHeight="1">
      <c r="B188" s="312"/>
      <c r="C188" s="296" t="s">
        <v>42</v>
      </c>
      <c r="D188" s="290"/>
      <c r="E188" s="290"/>
      <c r="F188" s="311" t="s">
        <v>936</v>
      </c>
      <c r="G188" s="290"/>
      <c r="H188" s="286" t="s">
        <v>1025</v>
      </c>
      <c r="I188" s="290" t="s">
        <v>1026</v>
      </c>
      <c r="J188" s="290"/>
      <c r="K188" s="333"/>
    </row>
    <row r="189" ht="15" customHeight="1">
      <c r="B189" s="312"/>
      <c r="C189" s="296" t="s">
        <v>1027</v>
      </c>
      <c r="D189" s="290"/>
      <c r="E189" s="290"/>
      <c r="F189" s="311" t="s">
        <v>936</v>
      </c>
      <c r="G189" s="290"/>
      <c r="H189" s="290" t="s">
        <v>1028</v>
      </c>
      <c r="I189" s="290" t="s">
        <v>970</v>
      </c>
      <c r="J189" s="290"/>
      <c r="K189" s="333"/>
    </row>
    <row r="190" ht="15" customHeight="1">
      <c r="B190" s="312"/>
      <c r="C190" s="296" t="s">
        <v>1029</v>
      </c>
      <c r="D190" s="290"/>
      <c r="E190" s="290"/>
      <c r="F190" s="311" t="s">
        <v>936</v>
      </c>
      <c r="G190" s="290"/>
      <c r="H190" s="290" t="s">
        <v>1030</v>
      </c>
      <c r="I190" s="290" t="s">
        <v>970</v>
      </c>
      <c r="J190" s="290"/>
      <c r="K190" s="333"/>
    </row>
    <row r="191" ht="15" customHeight="1">
      <c r="B191" s="312"/>
      <c r="C191" s="296" t="s">
        <v>1031</v>
      </c>
      <c r="D191" s="290"/>
      <c r="E191" s="290"/>
      <c r="F191" s="311" t="s">
        <v>942</v>
      </c>
      <c r="G191" s="290"/>
      <c r="H191" s="290" t="s">
        <v>1032</v>
      </c>
      <c r="I191" s="290" t="s">
        <v>970</v>
      </c>
      <c r="J191" s="290"/>
      <c r="K191" s="333"/>
    </row>
    <row r="192" ht="15" customHeight="1">
      <c r="B192" s="339"/>
      <c r="C192" s="347"/>
      <c r="D192" s="321"/>
      <c r="E192" s="321"/>
      <c r="F192" s="321"/>
      <c r="G192" s="321"/>
      <c r="H192" s="321"/>
      <c r="I192" s="321"/>
      <c r="J192" s="321"/>
      <c r="K192" s="340"/>
    </row>
    <row r="193" ht="18.75" customHeight="1">
      <c r="B193" s="286"/>
      <c r="C193" s="290"/>
      <c r="D193" s="290"/>
      <c r="E193" s="290"/>
      <c r="F193" s="311"/>
      <c r="G193" s="290"/>
      <c r="H193" s="290"/>
      <c r="I193" s="290"/>
      <c r="J193" s="290"/>
      <c r="K193" s="286"/>
    </row>
    <row r="194" ht="18.75" customHeight="1">
      <c r="B194" s="286"/>
      <c r="C194" s="290"/>
      <c r="D194" s="290"/>
      <c r="E194" s="290"/>
      <c r="F194" s="311"/>
      <c r="G194" s="290"/>
      <c r="H194" s="290"/>
      <c r="I194" s="290"/>
      <c r="J194" s="290"/>
      <c r="K194" s="286"/>
    </row>
    <row r="195" ht="18.75" customHeight="1"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</row>
    <row r="196" ht="13.5">
      <c r="B196" s="276"/>
      <c r="C196" s="277"/>
      <c r="D196" s="277"/>
      <c r="E196" s="277"/>
      <c r="F196" s="277"/>
      <c r="G196" s="277"/>
      <c r="H196" s="277"/>
      <c r="I196" s="277"/>
      <c r="J196" s="277"/>
      <c r="K196" s="278"/>
    </row>
    <row r="197" ht="21">
      <c r="B197" s="279"/>
      <c r="C197" s="280" t="s">
        <v>1033</v>
      </c>
      <c r="D197" s="280"/>
      <c r="E197" s="280"/>
      <c r="F197" s="280"/>
      <c r="G197" s="280"/>
      <c r="H197" s="280"/>
      <c r="I197" s="280"/>
      <c r="J197" s="280"/>
      <c r="K197" s="281"/>
    </row>
    <row r="198" ht="25.5" customHeight="1">
      <c r="B198" s="279"/>
      <c r="C198" s="348" t="s">
        <v>1034</v>
      </c>
      <c r="D198" s="348"/>
      <c r="E198" s="348"/>
      <c r="F198" s="348" t="s">
        <v>1035</v>
      </c>
      <c r="G198" s="349"/>
      <c r="H198" s="348" t="s">
        <v>1036</v>
      </c>
      <c r="I198" s="348"/>
      <c r="J198" s="348"/>
      <c r="K198" s="281"/>
    </row>
    <row r="199" ht="5.25" customHeight="1">
      <c r="B199" s="312"/>
      <c r="C199" s="309"/>
      <c r="D199" s="309"/>
      <c r="E199" s="309"/>
      <c r="F199" s="309"/>
      <c r="G199" s="290"/>
      <c r="H199" s="309"/>
      <c r="I199" s="309"/>
      <c r="J199" s="309"/>
      <c r="K199" s="333"/>
    </row>
    <row r="200" ht="15" customHeight="1">
      <c r="B200" s="312"/>
      <c r="C200" s="290" t="s">
        <v>1026</v>
      </c>
      <c r="D200" s="290"/>
      <c r="E200" s="290"/>
      <c r="F200" s="311" t="s">
        <v>43</v>
      </c>
      <c r="G200" s="290"/>
      <c r="H200" s="290" t="s">
        <v>1037</v>
      </c>
      <c r="I200" s="290"/>
      <c r="J200" s="290"/>
      <c r="K200" s="333"/>
    </row>
    <row r="201" ht="15" customHeight="1">
      <c r="B201" s="312"/>
      <c r="C201" s="318"/>
      <c r="D201" s="290"/>
      <c r="E201" s="290"/>
      <c r="F201" s="311" t="s">
        <v>44</v>
      </c>
      <c r="G201" s="290"/>
      <c r="H201" s="290" t="s">
        <v>1038</v>
      </c>
      <c r="I201" s="290"/>
      <c r="J201" s="290"/>
      <c r="K201" s="333"/>
    </row>
    <row r="202" ht="15" customHeight="1">
      <c r="B202" s="312"/>
      <c r="C202" s="318"/>
      <c r="D202" s="290"/>
      <c r="E202" s="290"/>
      <c r="F202" s="311" t="s">
        <v>47</v>
      </c>
      <c r="G202" s="290"/>
      <c r="H202" s="290" t="s">
        <v>1039</v>
      </c>
      <c r="I202" s="290"/>
      <c r="J202" s="290"/>
      <c r="K202" s="333"/>
    </row>
    <row r="203" ht="15" customHeight="1">
      <c r="B203" s="312"/>
      <c r="C203" s="290"/>
      <c r="D203" s="290"/>
      <c r="E203" s="290"/>
      <c r="F203" s="311" t="s">
        <v>45</v>
      </c>
      <c r="G203" s="290"/>
      <c r="H203" s="290" t="s">
        <v>1040</v>
      </c>
      <c r="I203" s="290"/>
      <c r="J203" s="290"/>
      <c r="K203" s="333"/>
    </row>
    <row r="204" ht="15" customHeight="1">
      <c r="B204" s="312"/>
      <c r="C204" s="290"/>
      <c r="D204" s="290"/>
      <c r="E204" s="290"/>
      <c r="F204" s="311" t="s">
        <v>46</v>
      </c>
      <c r="G204" s="290"/>
      <c r="H204" s="290" t="s">
        <v>1041</v>
      </c>
      <c r="I204" s="290"/>
      <c r="J204" s="290"/>
      <c r="K204" s="333"/>
    </row>
    <row r="205" ht="15" customHeight="1">
      <c r="B205" s="312"/>
      <c r="C205" s="290"/>
      <c r="D205" s="290"/>
      <c r="E205" s="290"/>
      <c r="F205" s="311"/>
      <c r="G205" s="290"/>
      <c r="H205" s="290"/>
      <c r="I205" s="290"/>
      <c r="J205" s="290"/>
      <c r="K205" s="333"/>
    </row>
    <row r="206" ht="15" customHeight="1">
      <c r="B206" s="312"/>
      <c r="C206" s="290" t="s">
        <v>982</v>
      </c>
      <c r="D206" s="290"/>
      <c r="E206" s="290"/>
      <c r="F206" s="311" t="s">
        <v>79</v>
      </c>
      <c r="G206" s="290"/>
      <c r="H206" s="290" t="s">
        <v>1042</v>
      </c>
      <c r="I206" s="290"/>
      <c r="J206" s="290"/>
      <c r="K206" s="333"/>
    </row>
    <row r="207" ht="15" customHeight="1">
      <c r="B207" s="312"/>
      <c r="C207" s="318"/>
      <c r="D207" s="290"/>
      <c r="E207" s="290"/>
      <c r="F207" s="311" t="s">
        <v>879</v>
      </c>
      <c r="G207" s="290"/>
      <c r="H207" s="290" t="s">
        <v>880</v>
      </c>
      <c r="I207" s="290"/>
      <c r="J207" s="290"/>
      <c r="K207" s="333"/>
    </row>
    <row r="208" ht="15" customHeight="1">
      <c r="B208" s="312"/>
      <c r="C208" s="290"/>
      <c r="D208" s="290"/>
      <c r="E208" s="290"/>
      <c r="F208" s="311" t="s">
        <v>877</v>
      </c>
      <c r="G208" s="290"/>
      <c r="H208" s="290" t="s">
        <v>1043</v>
      </c>
      <c r="I208" s="290"/>
      <c r="J208" s="290"/>
      <c r="K208" s="333"/>
    </row>
    <row r="209" ht="15" customHeight="1">
      <c r="B209" s="350"/>
      <c r="C209" s="318"/>
      <c r="D209" s="318"/>
      <c r="E209" s="318"/>
      <c r="F209" s="311" t="s">
        <v>881</v>
      </c>
      <c r="G209" s="296"/>
      <c r="H209" s="337" t="s">
        <v>882</v>
      </c>
      <c r="I209" s="337"/>
      <c r="J209" s="337"/>
      <c r="K209" s="351"/>
    </row>
    <row r="210" ht="15" customHeight="1">
      <c r="B210" s="350"/>
      <c r="C210" s="318"/>
      <c r="D210" s="318"/>
      <c r="E210" s="318"/>
      <c r="F210" s="311" t="s">
        <v>883</v>
      </c>
      <c r="G210" s="296"/>
      <c r="H210" s="337" t="s">
        <v>1044</v>
      </c>
      <c r="I210" s="337"/>
      <c r="J210" s="337"/>
      <c r="K210" s="351"/>
    </row>
    <row r="211" ht="15" customHeight="1">
      <c r="B211" s="350"/>
      <c r="C211" s="318"/>
      <c r="D211" s="318"/>
      <c r="E211" s="318"/>
      <c r="F211" s="352"/>
      <c r="G211" s="296"/>
      <c r="H211" s="353"/>
      <c r="I211" s="353"/>
      <c r="J211" s="353"/>
      <c r="K211" s="351"/>
    </row>
    <row r="212" ht="15" customHeight="1">
      <c r="B212" s="350"/>
      <c r="C212" s="290" t="s">
        <v>1006</v>
      </c>
      <c r="D212" s="318"/>
      <c r="E212" s="318"/>
      <c r="F212" s="311">
        <v>1</v>
      </c>
      <c r="G212" s="296"/>
      <c r="H212" s="337" t="s">
        <v>1045</v>
      </c>
      <c r="I212" s="337"/>
      <c r="J212" s="337"/>
      <c r="K212" s="351"/>
    </row>
    <row r="213" ht="15" customHeight="1">
      <c r="B213" s="350"/>
      <c r="C213" s="318"/>
      <c r="D213" s="318"/>
      <c r="E213" s="318"/>
      <c r="F213" s="311">
        <v>2</v>
      </c>
      <c r="G213" s="296"/>
      <c r="H213" s="337" t="s">
        <v>1046</v>
      </c>
      <c r="I213" s="337"/>
      <c r="J213" s="337"/>
      <c r="K213" s="351"/>
    </row>
    <row r="214" ht="15" customHeight="1">
      <c r="B214" s="350"/>
      <c r="C214" s="318"/>
      <c r="D214" s="318"/>
      <c r="E214" s="318"/>
      <c r="F214" s="311">
        <v>3</v>
      </c>
      <c r="G214" s="296"/>
      <c r="H214" s="337" t="s">
        <v>1047</v>
      </c>
      <c r="I214" s="337"/>
      <c r="J214" s="337"/>
      <c r="K214" s="351"/>
    </row>
    <row r="215" ht="15" customHeight="1">
      <c r="B215" s="350"/>
      <c r="C215" s="318"/>
      <c r="D215" s="318"/>
      <c r="E215" s="318"/>
      <c r="F215" s="311">
        <v>4</v>
      </c>
      <c r="G215" s="296"/>
      <c r="H215" s="337" t="s">
        <v>1048</v>
      </c>
      <c r="I215" s="337"/>
      <c r="J215" s="337"/>
      <c r="K215" s="351"/>
    </row>
    <row r="216" ht="12.75" customHeight="1">
      <c r="B216" s="354"/>
      <c r="C216" s="355"/>
      <c r="D216" s="355"/>
      <c r="E216" s="355"/>
      <c r="F216" s="355"/>
      <c r="G216" s="355"/>
      <c r="H216" s="355"/>
      <c r="I216" s="355"/>
      <c r="J216" s="355"/>
      <c r="K216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TISK\User</dc:creator>
  <cp:lastModifiedBy>TISK\User</cp:lastModifiedBy>
  <dcterms:created xsi:type="dcterms:W3CDTF">2019-08-30T06:15:24Z</dcterms:created>
  <dcterms:modified xsi:type="dcterms:W3CDTF">2019-08-30T06:15:31Z</dcterms:modified>
</cp:coreProperties>
</file>