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'List1'!$A:$H</definedName>
  </definedNames>
  <calcPr fullCalcOnLoad="1"/>
</workbook>
</file>

<file path=xl/comments1.xml><?xml version="1.0" encoding="utf-8"?>
<comments xmlns="http://schemas.openxmlformats.org/spreadsheetml/2006/main">
  <authors>
    <author>JURA</author>
  </authors>
  <commentList>
    <comment ref="A1" authorId="0">
      <text>
        <r>
          <rPr>
            <sz val="8"/>
            <rFont val="Tahoma"/>
            <family val="0"/>
          </rPr>
          <t xml:space="preserve">
 Je proveden export rozpoctu vytvoreneho pomoci
 software fy JV program.
 Vytvoreny export umoznuje automaticky prepocet
 pri zmene ceny, vymery polozky, zmeny procent,...                                                                                                                                             
 (C) 2008, JVprogram,s.r.o.,               tel, +420 603417206</t>
        </r>
      </text>
    </comment>
  </commentList>
</comments>
</file>

<file path=xl/sharedStrings.xml><?xml version="1.0" encoding="utf-8"?>
<sst xmlns="http://schemas.openxmlformats.org/spreadsheetml/2006/main" count="607" uniqueCount="241">
  <si>
    <t>S O U H R N   N Á K L A D Ů</t>
  </si>
  <si>
    <t/>
  </si>
  <si>
    <t>Oddíl</t>
  </si>
  <si>
    <t>REVIZE</t>
  </si>
  <si>
    <t>Sazebník:</t>
  </si>
  <si>
    <t>VC-7/222/89 PERIODICKE REVIZE</t>
  </si>
  <si>
    <t>P.č.</t>
  </si>
  <si>
    <t>Ceník.č.</t>
  </si>
  <si>
    <t>Popis položky</t>
  </si>
  <si>
    <t xml:space="preserve"> </t>
  </si>
  <si>
    <t>měr.j.</t>
  </si>
  <si>
    <t>výměra</t>
  </si>
  <si>
    <t>Kč/mj</t>
  </si>
  <si>
    <t>Cena Kč</t>
  </si>
  <si>
    <t>0001</t>
  </si>
  <si>
    <t>38010001</t>
  </si>
  <si>
    <t>Vychozi revize</t>
  </si>
  <si>
    <t>hod</t>
  </si>
  <si>
    <t>0002</t>
  </si>
  <si>
    <t>38010002</t>
  </si>
  <si>
    <t>Spoluprace s reviznim technikem</t>
  </si>
  <si>
    <t>------------</t>
  </si>
  <si>
    <t>0003</t>
  </si>
  <si>
    <t>SOUČET</t>
  </si>
  <si>
    <t xml:space="preserve">PSV SILNOPROUD </t>
  </si>
  <si>
    <t>VC 7/155-M M21 Elektromontaze</t>
  </si>
  <si>
    <t>Min/mj</t>
  </si>
  <si>
    <t>Celkem Min</t>
  </si>
  <si>
    <t>210010021</t>
  </si>
  <si>
    <t>Smrstovaci buzirka</t>
  </si>
  <si>
    <t>m</t>
  </si>
  <si>
    <t>210010135</t>
  </si>
  <si>
    <t>Trubka ochranna Kopoflex KF 09075</t>
  </si>
  <si>
    <t>210010136</t>
  </si>
  <si>
    <t>Trubka ochranna Kopodur KD 09110</t>
  </si>
  <si>
    <t>0004</t>
  </si>
  <si>
    <t>210100001</t>
  </si>
  <si>
    <t>Ukonceni vodicu v rozv do 2,5mm2</t>
  </si>
  <si>
    <t>kus</t>
  </si>
  <si>
    <t>0005</t>
  </si>
  <si>
    <t>210100003</t>
  </si>
  <si>
    <t>Ukonceni vodicu v rozv do 16mm2</t>
  </si>
  <si>
    <t>0006</t>
  </si>
  <si>
    <t>210101154</t>
  </si>
  <si>
    <t>Smrstovaci zaklopka EN4.1</t>
  </si>
  <si>
    <t>0007</t>
  </si>
  <si>
    <t>210102001</t>
  </si>
  <si>
    <t>0008</t>
  </si>
  <si>
    <t>210120102</t>
  </si>
  <si>
    <t>Patrona valcova</t>
  </si>
  <si>
    <t>0009</t>
  </si>
  <si>
    <t>210204011</t>
  </si>
  <si>
    <t>Stozar osvetlov ocel B8m</t>
  </si>
  <si>
    <t>0010</t>
  </si>
  <si>
    <t>210204106</t>
  </si>
  <si>
    <t>Vyloznik ocel 2-ramen</t>
  </si>
  <si>
    <t>0011</t>
  </si>
  <si>
    <t>210204201</t>
  </si>
  <si>
    <t>El.vyzbroj pro 1 okruh</t>
  </si>
  <si>
    <t>0012</t>
  </si>
  <si>
    <t>210204202</t>
  </si>
  <si>
    <t>Elektrovyzbroj stozaru 2 okruhy</t>
  </si>
  <si>
    <t>0013</t>
  </si>
  <si>
    <t>2108100052</t>
  </si>
  <si>
    <t>Kabel CYKY 3Jx1,5 ul volne</t>
  </si>
  <si>
    <t>0014</t>
  </si>
  <si>
    <t>2108100140</t>
  </si>
  <si>
    <t>Kabel CYKY 4Jx16 ul volne</t>
  </si>
  <si>
    <t>0015</t>
  </si>
  <si>
    <t>211190001</t>
  </si>
  <si>
    <t>Montaz silikonoveho tmelu</t>
  </si>
  <si>
    <t>0016</t>
  </si>
  <si>
    <t>Časový fond položek [ minut ]</t>
  </si>
  <si>
    <t>0017</t>
  </si>
  <si>
    <t>Časový fond položek [ hodin ]</t>
  </si>
  <si>
    <t>Kč/h</t>
  </si>
  <si>
    <t>0018</t>
  </si>
  <si>
    <t xml:space="preserve">SPECIF.PSV SILNOPROUD </t>
  </si>
  <si>
    <t>Cenik materialu</t>
  </si>
  <si>
    <t>14125321</t>
  </si>
  <si>
    <t>14125322</t>
  </si>
  <si>
    <t>31674019</t>
  </si>
  <si>
    <t>Stozar bezpaticovy B8m s manzetou</t>
  </si>
  <si>
    <t>uprava zarovym zinkem silu steny</t>
  </si>
  <si>
    <t>stozaru min.4mm,u zakladu musi by</t>
  </si>
  <si>
    <t>silnejsi</t>
  </si>
  <si>
    <t>316771200</t>
  </si>
  <si>
    <t>uprava zarovym zinkem</t>
  </si>
  <si>
    <t>34111032</t>
  </si>
  <si>
    <t>Kabel CYKY 3Jx1,5 mm2-</t>
  </si>
  <si>
    <t>34111080</t>
  </si>
  <si>
    <t>Kabel CYKY 4Jx16 mm2-</t>
  </si>
  <si>
    <t>34562039</t>
  </si>
  <si>
    <t>Stozar.svork.SR 722-OP Cu,IP40</t>
  </si>
  <si>
    <t>2xpoj.</t>
  </si>
  <si>
    <t>34562040</t>
  </si>
  <si>
    <t>Stozar.svork.SR 721-OP Cu,IP40</t>
  </si>
  <si>
    <t>1xpoj.odbocna</t>
  </si>
  <si>
    <t>34571101</t>
  </si>
  <si>
    <t>Smrstovaci zelenozluta buzirka</t>
  </si>
  <si>
    <t>na drat FeZn prumer 10mm</t>
  </si>
  <si>
    <t>35436054</t>
  </si>
  <si>
    <t>35436721</t>
  </si>
  <si>
    <t>Smrstovaci zaklopka EN 4.1</t>
  </si>
  <si>
    <t>35825101</t>
  </si>
  <si>
    <t>Pojist vykon PV 10 6A</t>
  </si>
  <si>
    <t>6005928</t>
  </si>
  <si>
    <t>Silikonovy tmel</t>
  </si>
  <si>
    <t xml:space="preserve">PSV UZEMNENI   </t>
  </si>
  <si>
    <t>210220021</t>
  </si>
  <si>
    <t>Vedeni uzem FeZn do 120 mm2  v zemi</t>
  </si>
  <si>
    <t>210220022</t>
  </si>
  <si>
    <t>Vedeni uzem FeZn d 8,10 mm   v zemi</t>
  </si>
  <si>
    <t>2102203012</t>
  </si>
  <si>
    <t>Svorka hromosvodova SR 03</t>
  </si>
  <si>
    <t>2102203025</t>
  </si>
  <si>
    <t>Svorka hromosvodova SR 02</t>
  </si>
  <si>
    <t>210220381</t>
  </si>
  <si>
    <t>Protikorozni nater svorek v zemi</t>
  </si>
  <si>
    <t xml:space="preserve">SPECIF.PSV UZEMNENI           </t>
  </si>
  <si>
    <t>15614225</t>
  </si>
  <si>
    <t>Drat FeZn p 8</t>
  </si>
  <si>
    <t>kg</t>
  </si>
  <si>
    <t>35441120</t>
  </si>
  <si>
    <t>Pasek uzemnovaci FeZn 30x4 mm/</t>
  </si>
  <si>
    <t>35441986</t>
  </si>
  <si>
    <t>Svorka vodov SR 02 30x4mm pas</t>
  </si>
  <si>
    <t>35441996</t>
  </si>
  <si>
    <t>Svorka vodov SR 03   pasek/d6-12</t>
  </si>
  <si>
    <t xml:space="preserve">PSV SVITIDLA   </t>
  </si>
  <si>
    <t>210202012</t>
  </si>
  <si>
    <t>Svitidlo montaz</t>
  </si>
  <si>
    <t xml:space="preserve">SPECIF.PSV SVITIDLA   </t>
  </si>
  <si>
    <t>34844526</t>
  </si>
  <si>
    <t>Svitidlo Schreder Teceo S/5119/16</t>
  </si>
  <si>
    <t>LED/500mA/WW/25,8W sklon 5st.</t>
  </si>
  <si>
    <t>PSV NATERY</t>
  </si>
  <si>
    <t>VC 7/209-M M25 Povrch.upravy-natery</t>
  </si>
  <si>
    <t>250060012</t>
  </si>
  <si>
    <t>Pismena nebo cislice do 100mm</t>
  </si>
  <si>
    <t>250060032</t>
  </si>
  <si>
    <t>Nater stoz a vyl nad 6m vysky</t>
  </si>
  <si>
    <t>m2</t>
  </si>
  <si>
    <t>SPECIF.PSV NATERY</t>
  </si>
  <si>
    <t>24621510</t>
  </si>
  <si>
    <t>Barva zakl seda S 2000/0110</t>
  </si>
  <si>
    <t>24621511</t>
  </si>
  <si>
    <t>Barva vrchni seda S 2013/1110</t>
  </si>
  <si>
    <t>24642030</t>
  </si>
  <si>
    <t>Redid olejo-synteticke s 6006</t>
  </si>
  <si>
    <t>nater dle pozadavku OK a.s.</t>
  </si>
  <si>
    <t>Generel VO</t>
  </si>
  <si>
    <t xml:space="preserve">PSV ZEMNI PRACE               </t>
  </si>
  <si>
    <t>VC 7/202-M M46 Zemni prace</t>
  </si>
  <si>
    <t>460010024</t>
  </si>
  <si>
    <t>Vytyc tra kabel ved v zast prostoru</t>
  </si>
  <si>
    <t>km</t>
  </si>
  <si>
    <t>460030024</t>
  </si>
  <si>
    <t>Orez stromu</t>
  </si>
  <si>
    <t>460050602</t>
  </si>
  <si>
    <t>Jama stoz vykop rucne          zem4</t>
  </si>
  <si>
    <t>m3</t>
  </si>
  <si>
    <t>460080001</t>
  </si>
  <si>
    <t>Beton.zaklad do rostle zeminy</t>
  </si>
  <si>
    <t>460100004</t>
  </si>
  <si>
    <t>Pouzdrovy zaklad 800x1700</t>
  </si>
  <si>
    <t>460120002</t>
  </si>
  <si>
    <t>Zahoz jamy                     zem4</t>
  </si>
  <si>
    <t>460120061</t>
  </si>
  <si>
    <t>Odvoz zeminy</t>
  </si>
  <si>
    <t>460120082</t>
  </si>
  <si>
    <t>Nasyp zeminy                   zem4</t>
  </si>
  <si>
    <t>460200134</t>
  </si>
  <si>
    <t>Kabel ryhy s  35  hl  50       zem4</t>
  </si>
  <si>
    <t>460200304</t>
  </si>
  <si>
    <t>Kabel ryhy s  50  hl 120       zem4</t>
  </si>
  <si>
    <t>460230004</t>
  </si>
  <si>
    <t>Ryha pro spojku kab do  10 kV  zem4</t>
  </si>
  <si>
    <t>460300006</t>
  </si>
  <si>
    <t>Hutneni zeminy do  20 cm</t>
  </si>
  <si>
    <t>460420022</t>
  </si>
  <si>
    <t>Zri kab loz bez zakr  35/10 cm pis</t>
  </si>
  <si>
    <t>460490012</t>
  </si>
  <si>
    <t>Zakryti kab 110 kV folie PVC 33 cm</t>
  </si>
  <si>
    <t>4605100030</t>
  </si>
  <si>
    <t>Kab prostup bet trouba    50 cm</t>
  </si>
  <si>
    <t>460560134</t>
  </si>
  <si>
    <t>Zahoz ryhy s  35 cm hl  50 cm  zem4</t>
  </si>
  <si>
    <t>460560304</t>
  </si>
  <si>
    <t>Zahoz ryhy s  50 cm hl 120 cm  zem4</t>
  </si>
  <si>
    <t>460620006</t>
  </si>
  <si>
    <t>Ohumuseni a zatravneni</t>
  </si>
  <si>
    <t>0019</t>
  </si>
  <si>
    <t>460620014</t>
  </si>
  <si>
    <t>Provizorni uprava terenu       zem4</t>
  </si>
  <si>
    <t>0020</t>
  </si>
  <si>
    <t>461630001</t>
  </si>
  <si>
    <t>Poplatek za ulozeni na skladku</t>
  </si>
  <si>
    <t>0021</t>
  </si>
  <si>
    <t xml:space="preserve">SPECIF.PSV ZEMNI PRACE        </t>
  </si>
  <si>
    <t>6005923</t>
  </si>
  <si>
    <t>Pisek</t>
  </si>
  <si>
    <t>6005924</t>
  </si>
  <si>
    <t>Folie 33 cm</t>
  </si>
  <si>
    <t xml:space="preserve">HL.III-HZS </t>
  </si>
  <si>
    <t>Pravidla M FCU c. 5043\5.1\90</t>
  </si>
  <si>
    <t>50435100</t>
  </si>
  <si>
    <t>Napojeni ve stavajicim stozaru VO,</t>
  </si>
  <si>
    <t>zkousky,zakresleni skutecneho</t>
  </si>
  <si>
    <t>stavu,odpojeni stavajiciho napojeni</t>
  </si>
  <si>
    <t>50435101</t>
  </si>
  <si>
    <t>Prace souvisejici s vytycenim trasy</t>
  </si>
  <si>
    <t>a stozaru</t>
  </si>
  <si>
    <t>50435102</t>
  </si>
  <si>
    <t>Vyhledavani pripojovaciho</t>
  </si>
  <si>
    <t>kabelu VO</t>
  </si>
  <si>
    <t>50435104</t>
  </si>
  <si>
    <t>Vypinani site</t>
  </si>
  <si>
    <t xml:space="preserve">HL.III-HZS POPLATEK           </t>
  </si>
  <si>
    <t>50435105</t>
  </si>
  <si>
    <t>Poplatek za ekologickou likvidaci</t>
  </si>
  <si>
    <t>svitidlo</t>
  </si>
  <si>
    <t>50435106</t>
  </si>
  <si>
    <t>zdroj</t>
  </si>
  <si>
    <t xml:space="preserve">HL.III-HZS                    </t>
  </si>
  <si>
    <t>Montazni mechanismy montaze B8</t>
  </si>
  <si>
    <t>Mereni intenzity osvetleni</t>
  </si>
  <si>
    <t>50435107</t>
  </si>
  <si>
    <t>Geodeticke zamereni</t>
  </si>
  <si>
    <t>CENA MONTÁŽ.PRACÍ</t>
  </si>
  <si>
    <t>ZKOUŠKY A REVIZE</t>
  </si>
  <si>
    <t>Zakázkové číslo:          01/21HUR</t>
  </si>
  <si>
    <t>R E K A P I T U L A C E   N Á K L A D Ů</t>
  </si>
  <si>
    <t>ZÁKL.BEZ DPH</t>
  </si>
  <si>
    <t>HL.III ZÁKLADNÍ CENA CELKEM</t>
  </si>
  <si>
    <t>Zpracováno pomocí software fy , JVprogram,s.r.o.                tel. +420 603417206</t>
  </si>
  <si>
    <t>Parkoviště ul.Aviatiků,p.p.č.463/6,k.ú..Hrabůvka SO 401 Veřjné osvětlení</t>
  </si>
  <si>
    <t>Spojka SVCZ 4L 16 Cu</t>
  </si>
  <si>
    <t>Spojka kabelova SVCZ 4L 16 Cu</t>
  </si>
  <si>
    <t>Vyloznik V2/1000/90st.,l=1m</t>
  </si>
  <si>
    <t>demontáž pův.stožárové svork,apod.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</si>
</sst>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;[Red]0.00"/>
    <numFmt numFmtId="167" formatCode="0.00_ ;\-0.00\ "/>
    <numFmt numFmtId="168" formatCode="0.0"/>
    <numFmt numFmtId="169" formatCode="#,##0.00_ ;\-#,##0.00\ "/>
    <numFmt numFmtId="170" formatCode="000\ 00"/>
  </numFmts>
  <fonts count="45">
    <font>
      <sz val="10"/>
      <name val="Arial CE"/>
      <family val="0"/>
    </font>
    <font>
      <sz val="10"/>
      <name val="Arial"/>
      <family val="0"/>
    </font>
    <font>
      <sz val="8"/>
      <name val="Tahoma"/>
      <family val="0"/>
    </font>
    <font>
      <sz val="8"/>
      <color indexed="8"/>
      <name val="Courier New CE"/>
      <family val="3"/>
    </font>
    <font>
      <sz val="8"/>
      <color indexed="8"/>
      <name val="Arial CE"/>
      <family val="2"/>
    </font>
    <font>
      <sz val="8"/>
      <color indexed="23"/>
      <name val="Courier New CE"/>
      <family val="3"/>
    </font>
    <font>
      <sz val="8"/>
      <color indexed="8"/>
      <name val="Courier New"/>
      <family val="3"/>
    </font>
    <font>
      <b/>
      <sz val="8"/>
      <color indexed="8"/>
      <name val="Arial CE"/>
      <family val="0"/>
    </font>
    <font>
      <b/>
      <sz val="8"/>
      <color indexed="8"/>
      <name val="Courier New"/>
      <family val="3"/>
    </font>
    <font>
      <b/>
      <sz val="8"/>
      <color indexed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 horizontal="right"/>
      <protection hidden="1"/>
    </xf>
    <xf numFmtId="49" fontId="6" fillId="0" borderId="0" xfId="0" applyNumberFormat="1" applyFont="1" applyBorder="1" applyAlignment="1" applyProtection="1">
      <alignment horizontal="left"/>
      <protection/>
    </xf>
    <xf numFmtId="2" fontId="6" fillId="0" borderId="0" xfId="0" applyNumberFormat="1" applyFont="1" applyBorder="1" applyAlignment="1" applyProtection="1">
      <alignment horizontal="righ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2" fontId="6" fillId="7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Alignment="1" applyProtection="1">
      <alignment horizontal="left"/>
      <protection/>
    </xf>
    <xf numFmtId="2" fontId="5" fillId="0" borderId="0" xfId="0" applyNumberFormat="1" applyFont="1" applyFill="1" applyAlignment="1" applyProtection="1">
      <alignment horizontal="right"/>
      <protection/>
    </xf>
    <xf numFmtId="167" fontId="5" fillId="0" borderId="0" xfId="0" applyNumberFormat="1" applyFont="1" applyFill="1" applyAlignment="1" applyProtection="1">
      <alignment horizontal="right"/>
      <protection/>
    </xf>
    <xf numFmtId="2" fontId="8" fillId="0" borderId="0" xfId="0" applyNumberFormat="1" applyFont="1" applyBorder="1" applyAlignment="1" applyProtection="1">
      <alignment horizontal="right"/>
      <protection/>
    </xf>
    <xf numFmtId="49" fontId="7" fillId="0" borderId="0" xfId="0" applyNumberFormat="1" applyFont="1" applyBorder="1" applyAlignment="1" applyProtection="1">
      <alignment horizontal="left"/>
      <protection/>
    </xf>
    <xf numFmtId="2" fontId="9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left"/>
      <protection/>
    </xf>
    <xf numFmtId="168" fontId="3" fillId="0" borderId="0" xfId="0" applyNumberFormat="1" applyFont="1" applyBorder="1" applyAlignment="1" applyProtection="1">
      <alignment horizontal="right" shrinkToFit="1"/>
      <protection locked="0"/>
    </xf>
    <xf numFmtId="168" fontId="6" fillId="0" borderId="0" xfId="0" applyNumberFormat="1" applyFont="1" applyBorder="1" applyAlignment="1" applyProtection="1">
      <alignment horizontal="right" shrinkToFit="1"/>
      <protection locked="0"/>
    </xf>
    <xf numFmtId="168" fontId="6" fillId="7" borderId="0" xfId="0" applyNumberFormat="1" applyFont="1" applyFill="1" applyBorder="1" applyAlignment="1" applyProtection="1">
      <alignment horizontal="right" shrinkToFi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25390625" style="1" customWidth="1"/>
    <col min="2" max="2" width="10.875" style="1" customWidth="1"/>
    <col min="3" max="3" width="28.875" style="8" customWidth="1"/>
    <col min="4" max="4" width="6.00390625" style="19" customWidth="1"/>
    <col min="5" max="5" width="6.00390625" style="8" customWidth="1"/>
    <col min="6" max="6" width="6.875" style="9" customWidth="1"/>
    <col min="7" max="7" width="11.00390625" style="10" customWidth="1"/>
    <col min="8" max="8" width="11.25390625" style="10" customWidth="1"/>
    <col min="9" max="9" width="4.375" style="11" customWidth="1"/>
    <col min="10" max="10" width="10.625" style="12" customWidth="1"/>
    <col min="11" max="11" width="13.125" style="13" customWidth="1"/>
    <col min="12" max="12" width="13.375" style="3" customWidth="1"/>
  </cols>
  <sheetData>
    <row r="1" spans="1:2" ht="12">
      <c r="A1" s="4"/>
      <c r="B1" s="4" t="s">
        <v>236</v>
      </c>
    </row>
    <row r="2" ht="12">
      <c r="B2" s="4" t="s">
        <v>1</v>
      </c>
    </row>
    <row r="3" ht="12">
      <c r="B3" s="4" t="s">
        <v>1</v>
      </c>
    </row>
    <row r="4" ht="12">
      <c r="B4" s="4" t="s">
        <v>231</v>
      </c>
    </row>
    <row r="5" ht="12">
      <c r="B5" s="4" t="s">
        <v>1</v>
      </c>
    </row>
    <row r="6" ht="12">
      <c r="B6" s="4" t="s">
        <v>1</v>
      </c>
    </row>
    <row r="7" ht="12">
      <c r="B7" s="4"/>
    </row>
    <row r="8" ht="12.75">
      <c r="B8" s="4"/>
    </row>
    <row r="9" ht="12.75">
      <c r="B9" s="4"/>
    </row>
    <row r="10" ht="12.75">
      <c r="B10" s="4"/>
    </row>
    <row r="11" ht="12.75">
      <c r="B11" s="4"/>
    </row>
    <row r="12" ht="12.75">
      <c r="B12" s="4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 t="s">
        <v>1</v>
      </c>
    </row>
    <row r="19" ht="12.75">
      <c r="B19" s="4" t="s">
        <v>1</v>
      </c>
    </row>
    <row r="20" ht="12.75">
      <c r="B20" s="4" t="s">
        <v>1</v>
      </c>
    </row>
    <row r="21" ht="12.75">
      <c r="B21" s="4" t="s">
        <v>1</v>
      </c>
    </row>
    <row r="22" spans="2:8" ht="12.75">
      <c r="B22" s="6" t="s">
        <v>232</v>
      </c>
      <c r="H22" s="14" t="s">
        <v>233</v>
      </c>
    </row>
    <row r="25" spans="3:8" ht="12.75">
      <c r="C25" s="15" t="s">
        <v>229</v>
      </c>
      <c r="H25" s="16">
        <f>H75</f>
        <v>0</v>
      </c>
    </row>
    <row r="27" spans="3:8" ht="12.75">
      <c r="C27" s="15" t="s">
        <v>230</v>
      </c>
      <c r="H27" s="16">
        <f>H78</f>
        <v>0</v>
      </c>
    </row>
    <row r="31" spans="3:8" ht="12.75">
      <c r="C31" s="15" t="s">
        <v>234</v>
      </c>
      <c r="H31" s="16">
        <f>H25+H27</f>
        <v>0</v>
      </c>
    </row>
    <row r="58" ht="12.75">
      <c r="C58" s="8" t="s">
        <v>235</v>
      </c>
    </row>
    <row r="60" ht="12.75">
      <c r="C60" s="15" t="s">
        <v>0</v>
      </c>
    </row>
    <row r="61" ht="12.75">
      <c r="C61" s="8" t="s">
        <v>1</v>
      </c>
    </row>
    <row r="62" spans="3:7" ht="12.75">
      <c r="C62" s="8" t="s">
        <v>24</v>
      </c>
      <c r="G62" s="17">
        <f>H112</f>
        <v>0</v>
      </c>
    </row>
    <row r="63" spans="3:7" ht="12.75">
      <c r="C63" s="8" t="s">
        <v>77</v>
      </c>
      <c r="G63" s="17">
        <f>H138</f>
        <v>0</v>
      </c>
    </row>
    <row r="64" spans="3:7" ht="12.75">
      <c r="C64" s="8" t="s">
        <v>108</v>
      </c>
      <c r="G64" s="17">
        <f>H152</f>
        <v>0</v>
      </c>
    </row>
    <row r="65" spans="3:7" ht="12.75">
      <c r="C65" s="8" t="s">
        <v>119</v>
      </c>
      <c r="G65" s="17">
        <f>H162</f>
        <v>0</v>
      </c>
    </row>
    <row r="66" spans="3:7" ht="12.75">
      <c r="C66" s="8" t="s">
        <v>129</v>
      </c>
      <c r="G66" s="17">
        <f>H172</f>
        <v>0</v>
      </c>
    </row>
    <row r="67" spans="3:7" ht="12.75">
      <c r="C67" s="8" t="s">
        <v>132</v>
      </c>
      <c r="G67" s="17">
        <f>H180</f>
        <v>0</v>
      </c>
    </row>
    <row r="68" spans="3:7" ht="12.75">
      <c r="C68" s="8" t="s">
        <v>136</v>
      </c>
      <c r="G68" s="17">
        <f>H188</f>
        <v>0</v>
      </c>
    </row>
    <row r="69" spans="3:7" ht="12.75">
      <c r="C69" s="8" t="s">
        <v>143</v>
      </c>
      <c r="G69" s="17">
        <f>H199</f>
        <v>0</v>
      </c>
    </row>
    <row r="70" spans="3:7" ht="12.75">
      <c r="C70" s="8" t="s">
        <v>152</v>
      </c>
      <c r="G70" s="17">
        <f>H225</f>
        <v>0</v>
      </c>
    </row>
    <row r="71" spans="3:7" ht="12.75">
      <c r="C71" s="8" t="s">
        <v>199</v>
      </c>
      <c r="G71" s="17">
        <f>H233</f>
        <v>0</v>
      </c>
    </row>
    <row r="72" spans="3:7" ht="12.75">
      <c r="C72" s="8" t="s">
        <v>204</v>
      </c>
      <c r="G72" s="17">
        <f>H249</f>
        <v>0</v>
      </c>
    </row>
    <row r="73" spans="3:7" ht="12.75">
      <c r="C73" s="8" t="s">
        <v>218</v>
      </c>
      <c r="G73" s="17">
        <f>H259</f>
        <v>0</v>
      </c>
    </row>
    <row r="74" spans="3:7" ht="12.75">
      <c r="C74" s="8" t="s">
        <v>224</v>
      </c>
      <c r="G74" s="17">
        <f>H268</f>
        <v>0</v>
      </c>
    </row>
    <row r="75" spans="3:8" ht="12.75">
      <c r="C75" s="15" t="s">
        <v>229</v>
      </c>
      <c r="H75" s="14">
        <f>G62+G63+G64+G65+G66+G67+G68+G69+G70+G71+G72+G73+G74</f>
        <v>0</v>
      </c>
    </row>
    <row r="77" spans="3:7" ht="12.75">
      <c r="C77" s="8" t="s">
        <v>3</v>
      </c>
      <c r="G77" s="17">
        <f>H88</f>
        <v>0</v>
      </c>
    </row>
    <row r="78" spans="3:8" ht="12.75">
      <c r="C78" s="15" t="s">
        <v>230</v>
      </c>
      <c r="H78" s="14">
        <f>G77</f>
        <v>0</v>
      </c>
    </row>
    <row r="82" spans="2:7" ht="12.75">
      <c r="B82" s="4" t="s">
        <v>2</v>
      </c>
      <c r="C82" s="15" t="s">
        <v>3</v>
      </c>
      <c r="G82" s="2"/>
    </row>
    <row r="83" spans="2:7" ht="12.75">
      <c r="B83" s="4" t="s">
        <v>4</v>
      </c>
      <c r="C83" s="8" t="s">
        <v>5</v>
      </c>
      <c r="G83" s="2"/>
    </row>
    <row r="84" spans="1:8" ht="12.75">
      <c r="A84" s="4" t="s">
        <v>6</v>
      </c>
      <c r="B84" s="4" t="s">
        <v>7</v>
      </c>
      <c r="C84" s="8" t="s">
        <v>8</v>
      </c>
      <c r="D84" s="20" t="s">
        <v>9</v>
      </c>
      <c r="E84" s="4" t="s">
        <v>10</v>
      </c>
      <c r="F84" s="18" t="s">
        <v>11</v>
      </c>
      <c r="G84" s="5" t="s">
        <v>12</v>
      </c>
      <c r="H84" s="17" t="s">
        <v>13</v>
      </c>
    </row>
    <row r="85" spans="1:8" ht="12.75">
      <c r="A85" s="4" t="s">
        <v>14</v>
      </c>
      <c r="B85" s="4" t="s">
        <v>15</v>
      </c>
      <c r="C85" s="8" t="s">
        <v>16</v>
      </c>
      <c r="E85" s="4" t="s">
        <v>17</v>
      </c>
      <c r="F85" s="18">
        <v>12</v>
      </c>
      <c r="G85" s="7">
        <v>0</v>
      </c>
      <c r="H85" s="17">
        <f>F85*G85</f>
        <v>0</v>
      </c>
    </row>
    <row r="86" spans="1:8" ht="12.75">
      <c r="A86" s="4" t="s">
        <v>18</v>
      </c>
      <c r="B86" s="4" t="s">
        <v>19</v>
      </c>
      <c r="C86" s="8" t="s">
        <v>20</v>
      </c>
      <c r="E86" s="4" t="s">
        <v>17</v>
      </c>
      <c r="F86" s="18">
        <v>5</v>
      </c>
      <c r="G86" s="7">
        <v>0</v>
      </c>
      <c r="H86" s="17">
        <f>F86*G86</f>
        <v>0</v>
      </c>
    </row>
    <row r="87" spans="7:8" ht="12.75">
      <c r="G87" s="2"/>
      <c r="H87" s="17" t="s">
        <v>21</v>
      </c>
    </row>
    <row r="88" spans="1:8" ht="12.75">
      <c r="A88" s="4" t="s">
        <v>22</v>
      </c>
      <c r="B88" s="4" t="s">
        <v>23</v>
      </c>
      <c r="C88" s="8" t="s">
        <v>3</v>
      </c>
      <c r="G88" s="2"/>
      <c r="H88" s="17">
        <f>H85+H86</f>
        <v>0</v>
      </c>
    </row>
    <row r="89" ht="12.75">
      <c r="G89" s="2"/>
    </row>
    <row r="90" spans="2:7" ht="12.75">
      <c r="B90" s="4" t="s">
        <v>2</v>
      </c>
      <c r="C90" s="15" t="s">
        <v>24</v>
      </c>
      <c r="G90" s="2"/>
    </row>
    <row r="91" spans="2:7" ht="12.75">
      <c r="B91" s="4" t="s">
        <v>4</v>
      </c>
      <c r="C91" s="8" t="s">
        <v>25</v>
      </c>
      <c r="G91" s="2"/>
    </row>
    <row r="92" spans="1:8" ht="12.75">
      <c r="A92" s="4" t="s">
        <v>6</v>
      </c>
      <c r="B92" s="4" t="s">
        <v>7</v>
      </c>
      <c r="C92" s="8" t="s">
        <v>8</v>
      </c>
      <c r="D92" s="20" t="s">
        <v>9</v>
      </c>
      <c r="E92" s="4" t="s">
        <v>10</v>
      </c>
      <c r="F92" s="18" t="s">
        <v>11</v>
      </c>
      <c r="G92" s="5" t="s">
        <v>26</v>
      </c>
      <c r="H92" s="17" t="s">
        <v>27</v>
      </c>
    </row>
    <row r="93" spans="1:8" ht="12.75">
      <c r="A93" s="4" t="s">
        <v>14</v>
      </c>
      <c r="B93" s="4" t="s">
        <v>28</v>
      </c>
      <c r="C93" s="8" t="s">
        <v>29</v>
      </c>
      <c r="E93" s="4" t="s">
        <v>30</v>
      </c>
      <c r="F93" s="18">
        <v>5</v>
      </c>
      <c r="G93" s="7">
        <v>4.97</v>
      </c>
      <c r="H93" s="17">
        <f aca="true" t="shared" si="0" ref="H93:H107">F93*G93</f>
        <v>24.849999999999998</v>
      </c>
    </row>
    <row r="94" spans="1:8" ht="12.75">
      <c r="A94" s="4" t="s">
        <v>18</v>
      </c>
      <c r="B94" s="4" t="s">
        <v>31</v>
      </c>
      <c r="C94" s="8" t="s">
        <v>32</v>
      </c>
      <c r="E94" s="4" t="s">
        <v>30</v>
      </c>
      <c r="F94" s="18">
        <v>57</v>
      </c>
      <c r="G94" s="7">
        <v>8.86</v>
      </c>
      <c r="H94" s="17">
        <f t="shared" si="0"/>
        <v>505.02</v>
      </c>
    </row>
    <row r="95" spans="1:8" ht="12.75">
      <c r="A95" s="4" t="s">
        <v>22</v>
      </c>
      <c r="B95" s="4" t="s">
        <v>33</v>
      </c>
      <c r="C95" s="8" t="s">
        <v>34</v>
      </c>
      <c r="E95" s="4" t="s">
        <v>30</v>
      </c>
      <c r="F95" s="18">
        <v>30</v>
      </c>
      <c r="G95" s="7">
        <v>10.12</v>
      </c>
      <c r="H95" s="17">
        <f t="shared" si="0"/>
        <v>303.59999999999997</v>
      </c>
    </row>
    <row r="96" spans="1:8" ht="12.75">
      <c r="A96" s="4" t="s">
        <v>35</v>
      </c>
      <c r="B96" s="4" t="s">
        <v>36</v>
      </c>
      <c r="C96" s="8" t="s">
        <v>37</v>
      </c>
      <c r="E96" s="4" t="s">
        <v>38</v>
      </c>
      <c r="F96" s="18">
        <v>15</v>
      </c>
      <c r="G96" s="7">
        <v>3.03</v>
      </c>
      <c r="H96" s="17">
        <f t="shared" si="0"/>
        <v>45.449999999999996</v>
      </c>
    </row>
    <row r="97" spans="1:8" ht="12.75">
      <c r="A97" s="4" t="s">
        <v>39</v>
      </c>
      <c r="B97" s="4" t="s">
        <v>40</v>
      </c>
      <c r="C97" s="8" t="s">
        <v>41</v>
      </c>
      <c r="E97" s="4" t="s">
        <v>38</v>
      </c>
      <c r="F97" s="18">
        <v>20</v>
      </c>
      <c r="G97" s="7">
        <v>4.93</v>
      </c>
      <c r="H97" s="17">
        <f t="shared" si="0"/>
        <v>98.6</v>
      </c>
    </row>
    <row r="98" spans="1:8" ht="12.75">
      <c r="A98" s="4" t="s">
        <v>42</v>
      </c>
      <c r="B98" s="4" t="s">
        <v>43</v>
      </c>
      <c r="C98" s="8" t="s">
        <v>44</v>
      </c>
      <c r="E98" s="4" t="s">
        <v>38</v>
      </c>
      <c r="F98" s="18">
        <v>3</v>
      </c>
      <c r="G98" s="7">
        <v>64.51</v>
      </c>
      <c r="H98" s="17">
        <f t="shared" si="0"/>
        <v>193.53000000000003</v>
      </c>
    </row>
    <row r="99" spans="1:8" ht="12.75">
      <c r="A99" s="4" t="s">
        <v>45</v>
      </c>
      <c r="B99" s="4" t="s">
        <v>46</v>
      </c>
      <c r="C99" s="8" t="s">
        <v>237</v>
      </c>
      <c r="E99" s="4" t="s">
        <v>38</v>
      </c>
      <c r="F99" s="18">
        <v>1</v>
      </c>
      <c r="G99" s="7">
        <v>208.73</v>
      </c>
      <c r="H99" s="17">
        <f t="shared" si="0"/>
        <v>208.73</v>
      </c>
    </row>
    <row r="100" spans="1:8" ht="12.75">
      <c r="A100" s="4" t="s">
        <v>47</v>
      </c>
      <c r="B100" s="4" t="s">
        <v>48</v>
      </c>
      <c r="C100" s="8" t="s">
        <v>49</v>
      </c>
      <c r="E100" s="4" t="s">
        <v>38</v>
      </c>
      <c r="F100" s="18">
        <v>3</v>
      </c>
      <c r="G100" s="7">
        <v>0.94</v>
      </c>
      <c r="H100" s="17">
        <f t="shared" si="0"/>
        <v>2.82</v>
      </c>
    </row>
    <row r="101" spans="1:8" ht="12.75">
      <c r="A101" s="4" t="s">
        <v>50</v>
      </c>
      <c r="B101" s="4" t="s">
        <v>51</v>
      </c>
      <c r="C101" s="8" t="s">
        <v>52</v>
      </c>
      <c r="E101" s="4" t="s">
        <v>38</v>
      </c>
      <c r="F101" s="18">
        <v>1</v>
      </c>
      <c r="G101" s="7">
        <v>205</v>
      </c>
      <c r="H101" s="17">
        <f t="shared" si="0"/>
        <v>205</v>
      </c>
    </row>
    <row r="102" spans="1:8" ht="12.75">
      <c r="A102" s="4" t="s">
        <v>53</v>
      </c>
      <c r="B102" s="4" t="s">
        <v>54</v>
      </c>
      <c r="C102" s="8" t="s">
        <v>55</v>
      </c>
      <c r="E102" s="4" t="s">
        <v>38</v>
      </c>
      <c r="F102" s="18">
        <v>1</v>
      </c>
      <c r="G102" s="7">
        <v>137</v>
      </c>
      <c r="H102" s="17">
        <f t="shared" si="0"/>
        <v>137</v>
      </c>
    </row>
    <row r="103" spans="1:8" ht="12.75">
      <c r="A103" s="4" t="s">
        <v>56</v>
      </c>
      <c r="B103" s="4" t="s">
        <v>57</v>
      </c>
      <c r="C103" s="8" t="s">
        <v>58</v>
      </c>
      <c r="E103" s="4" t="s">
        <v>38</v>
      </c>
      <c r="F103" s="18">
        <v>1</v>
      </c>
      <c r="G103" s="7">
        <v>82</v>
      </c>
      <c r="H103" s="17">
        <f t="shared" si="0"/>
        <v>82</v>
      </c>
    </row>
    <row r="104" spans="1:8" ht="12.75">
      <c r="A104" s="4" t="s">
        <v>59</v>
      </c>
      <c r="B104" s="4" t="s">
        <v>60</v>
      </c>
      <c r="C104" s="8" t="s">
        <v>61</v>
      </c>
      <c r="E104" s="4" t="s">
        <v>38</v>
      </c>
      <c r="F104" s="18">
        <v>1</v>
      </c>
      <c r="G104" s="7">
        <v>85</v>
      </c>
      <c r="H104" s="17">
        <f t="shared" si="0"/>
        <v>85</v>
      </c>
    </row>
    <row r="105" spans="1:8" ht="12.75">
      <c r="A105" s="4" t="s">
        <v>62</v>
      </c>
      <c r="B105" s="4" t="s">
        <v>63</v>
      </c>
      <c r="C105" s="8" t="s">
        <v>64</v>
      </c>
      <c r="E105" s="4" t="s">
        <v>30</v>
      </c>
      <c r="F105" s="18">
        <v>25</v>
      </c>
      <c r="G105" s="7">
        <v>2.78</v>
      </c>
      <c r="H105" s="17">
        <f t="shared" si="0"/>
        <v>69.5</v>
      </c>
    </row>
    <row r="106" spans="1:8" ht="12.75">
      <c r="A106" s="4" t="s">
        <v>65</v>
      </c>
      <c r="B106" s="4" t="s">
        <v>66</v>
      </c>
      <c r="C106" s="8" t="s">
        <v>67</v>
      </c>
      <c r="E106" s="4" t="s">
        <v>30</v>
      </c>
      <c r="F106" s="18">
        <v>60</v>
      </c>
      <c r="G106" s="7">
        <v>4.04</v>
      </c>
      <c r="H106" s="17">
        <f t="shared" si="0"/>
        <v>242.4</v>
      </c>
    </row>
    <row r="107" spans="1:8" ht="12.75">
      <c r="A107" s="4" t="s">
        <v>68</v>
      </c>
      <c r="B107" s="4" t="s">
        <v>69</v>
      </c>
      <c r="C107" s="8" t="s">
        <v>70</v>
      </c>
      <c r="E107" s="4" t="s">
        <v>38</v>
      </c>
      <c r="F107" s="18">
        <v>1</v>
      </c>
      <c r="G107" s="7">
        <v>95</v>
      </c>
      <c r="H107" s="17">
        <f t="shared" si="0"/>
        <v>95</v>
      </c>
    </row>
    <row r="108" spans="7:8" ht="12.75">
      <c r="G108" s="2"/>
      <c r="H108" s="17" t="s">
        <v>21</v>
      </c>
    </row>
    <row r="109" spans="1:8" ht="12.75">
      <c r="A109" s="4" t="s">
        <v>71</v>
      </c>
      <c r="B109" s="4" t="s">
        <v>23</v>
      </c>
      <c r="C109" s="8" t="s">
        <v>72</v>
      </c>
      <c r="G109" s="2"/>
      <c r="H109" s="17">
        <f>H93+H94+H95+H96+H97+H98+H99+H100+H101+H102+H103+H104+H105+H106+H107</f>
        <v>2298.5</v>
      </c>
    </row>
    <row r="110" spans="1:8" ht="12.75">
      <c r="A110" s="4" t="s">
        <v>73</v>
      </c>
      <c r="B110" s="4" t="s">
        <v>1</v>
      </c>
      <c r="C110" s="8" t="s">
        <v>74</v>
      </c>
      <c r="G110" s="2"/>
      <c r="H110" s="17">
        <f>H109/60</f>
        <v>38.30833333333333</v>
      </c>
    </row>
    <row r="111" spans="7:8" ht="12.75">
      <c r="G111" s="2"/>
      <c r="H111" s="17" t="s">
        <v>21</v>
      </c>
    </row>
    <row r="112" spans="1:8" ht="12.75">
      <c r="A112" s="4" t="s">
        <v>76</v>
      </c>
      <c r="B112" s="4" t="s">
        <v>23</v>
      </c>
      <c r="C112" s="8" t="s">
        <v>24</v>
      </c>
      <c r="D112" s="21">
        <v>0</v>
      </c>
      <c r="E112" s="4" t="s">
        <v>75</v>
      </c>
      <c r="G112" s="2">
        <v>0</v>
      </c>
      <c r="H112" s="17">
        <f>H110*D112</f>
        <v>0</v>
      </c>
    </row>
    <row r="113" ht="12.75">
      <c r="G113" s="2"/>
    </row>
    <row r="114" spans="2:7" ht="12.75">
      <c r="B114" s="4" t="s">
        <v>2</v>
      </c>
      <c r="C114" s="15" t="s">
        <v>77</v>
      </c>
      <c r="G114" s="2"/>
    </row>
    <row r="115" spans="2:7" ht="12.75">
      <c r="B115" s="4" t="s">
        <v>4</v>
      </c>
      <c r="C115" s="8" t="s">
        <v>78</v>
      </c>
      <c r="G115" s="2"/>
    </row>
    <row r="116" spans="1:8" ht="12.75">
      <c r="A116" s="4" t="s">
        <v>6</v>
      </c>
      <c r="B116" s="4" t="s">
        <v>7</v>
      </c>
      <c r="C116" s="8" t="s">
        <v>8</v>
      </c>
      <c r="D116" s="20" t="s">
        <v>9</v>
      </c>
      <c r="E116" s="4" t="s">
        <v>10</v>
      </c>
      <c r="F116" s="18" t="s">
        <v>11</v>
      </c>
      <c r="G116" s="5" t="s">
        <v>12</v>
      </c>
      <c r="H116" s="17" t="s">
        <v>13</v>
      </c>
    </row>
    <row r="117" spans="1:8" ht="12.75">
      <c r="A117" s="4" t="s">
        <v>14</v>
      </c>
      <c r="B117" s="4" t="s">
        <v>79</v>
      </c>
      <c r="C117" s="8" t="s">
        <v>32</v>
      </c>
      <c r="E117" s="4" t="s">
        <v>30</v>
      </c>
      <c r="F117" s="18">
        <v>59.85</v>
      </c>
      <c r="G117" s="7">
        <v>0</v>
      </c>
      <c r="H117" s="17">
        <f>F117*G117</f>
        <v>0</v>
      </c>
    </row>
    <row r="118" spans="1:8" ht="12.75">
      <c r="A118" s="4" t="s">
        <v>18</v>
      </c>
      <c r="B118" s="4" t="s">
        <v>80</v>
      </c>
      <c r="C118" s="8" t="s">
        <v>34</v>
      </c>
      <c r="E118" s="4" t="s">
        <v>30</v>
      </c>
      <c r="F118" s="18">
        <v>31.5</v>
      </c>
      <c r="G118" s="7">
        <v>0</v>
      </c>
      <c r="H118" s="17">
        <f>F118*G118</f>
        <v>0</v>
      </c>
    </row>
    <row r="119" spans="1:8" ht="12.75">
      <c r="A119" s="4" t="s">
        <v>22</v>
      </c>
      <c r="B119" s="4" t="s">
        <v>81</v>
      </c>
      <c r="C119" s="8" t="s">
        <v>82</v>
      </c>
      <c r="E119" s="4" t="s">
        <v>38</v>
      </c>
      <c r="F119" s="18">
        <v>1</v>
      </c>
      <c r="G119" s="7">
        <v>0</v>
      </c>
      <c r="H119" s="17">
        <f>F119*G119</f>
        <v>0</v>
      </c>
    </row>
    <row r="120" spans="3:7" ht="12.75">
      <c r="C120" s="8" t="s">
        <v>83</v>
      </c>
      <c r="G120" s="2"/>
    </row>
    <row r="121" spans="3:7" ht="12.75">
      <c r="C121" s="8" t="s">
        <v>84</v>
      </c>
      <c r="G121" s="2"/>
    </row>
    <row r="122" spans="3:7" ht="12.75">
      <c r="C122" s="8" t="s">
        <v>85</v>
      </c>
      <c r="G122" s="2"/>
    </row>
    <row r="123" spans="1:8" ht="12.75">
      <c r="A123" s="4" t="s">
        <v>35</v>
      </c>
      <c r="B123" s="4" t="s">
        <v>86</v>
      </c>
      <c r="C123" s="8" t="s">
        <v>239</v>
      </c>
      <c r="E123" s="4" t="s">
        <v>38</v>
      </c>
      <c r="F123" s="18">
        <v>1</v>
      </c>
      <c r="G123" s="7">
        <v>0</v>
      </c>
      <c r="H123" s="17">
        <f>F123*G123</f>
        <v>0</v>
      </c>
    </row>
    <row r="124" spans="3:7" ht="12.75">
      <c r="C124" s="8" t="s">
        <v>87</v>
      </c>
      <c r="G124" s="2"/>
    </row>
    <row r="125" spans="1:8" ht="12.75">
      <c r="A125" s="4" t="s">
        <v>39</v>
      </c>
      <c r="B125" s="4" t="s">
        <v>88</v>
      </c>
      <c r="C125" s="8" t="s">
        <v>89</v>
      </c>
      <c r="E125" s="4" t="s">
        <v>30</v>
      </c>
      <c r="F125" s="18">
        <v>26.25</v>
      </c>
      <c r="G125" s="7">
        <v>0</v>
      </c>
      <c r="H125" s="17">
        <f>F125*G125</f>
        <v>0</v>
      </c>
    </row>
    <row r="126" spans="1:8" ht="12.75">
      <c r="A126" s="4" t="s">
        <v>42</v>
      </c>
      <c r="B126" s="4" t="s">
        <v>90</v>
      </c>
      <c r="C126" s="8" t="s">
        <v>91</v>
      </c>
      <c r="E126" s="4" t="s">
        <v>30</v>
      </c>
      <c r="F126" s="18">
        <v>63</v>
      </c>
      <c r="G126" s="7">
        <v>0</v>
      </c>
      <c r="H126" s="17">
        <f>F126*G126</f>
        <v>0</v>
      </c>
    </row>
    <row r="127" spans="1:8" ht="12.75">
      <c r="A127" s="4" t="s">
        <v>45</v>
      </c>
      <c r="B127" s="4" t="s">
        <v>92</v>
      </c>
      <c r="C127" s="8" t="s">
        <v>93</v>
      </c>
      <c r="E127" s="4" t="s">
        <v>38</v>
      </c>
      <c r="F127" s="18">
        <v>1</v>
      </c>
      <c r="G127" s="7">
        <v>0</v>
      </c>
      <c r="H127" s="17">
        <f>F127*G127</f>
        <v>0</v>
      </c>
    </row>
    <row r="128" spans="3:7" ht="12.75">
      <c r="C128" s="8" t="s">
        <v>94</v>
      </c>
      <c r="G128" s="2"/>
    </row>
    <row r="129" spans="1:8" ht="12.75">
      <c r="A129" s="4" t="s">
        <v>47</v>
      </c>
      <c r="B129" s="4" t="s">
        <v>95</v>
      </c>
      <c r="C129" s="8" t="s">
        <v>96</v>
      </c>
      <c r="E129" s="4" t="s">
        <v>38</v>
      </c>
      <c r="F129" s="18">
        <v>1</v>
      </c>
      <c r="G129" s="7">
        <v>0</v>
      </c>
      <c r="H129" s="17">
        <f>F129*G129</f>
        <v>0</v>
      </c>
    </row>
    <row r="130" spans="3:7" ht="12.75">
      <c r="C130" s="8" t="s">
        <v>97</v>
      </c>
      <c r="G130" s="2"/>
    </row>
    <row r="131" spans="1:8" ht="12.75">
      <c r="A131" s="4" t="s">
        <v>50</v>
      </c>
      <c r="B131" s="4" t="s">
        <v>98</v>
      </c>
      <c r="C131" s="8" t="s">
        <v>99</v>
      </c>
      <c r="E131" s="4" t="s">
        <v>30</v>
      </c>
      <c r="F131" s="18">
        <v>5.25</v>
      </c>
      <c r="G131" s="7">
        <v>0</v>
      </c>
      <c r="H131" s="17">
        <f>F131*G131</f>
        <v>0</v>
      </c>
    </row>
    <row r="132" spans="3:7" ht="12.75">
      <c r="C132" s="8" t="s">
        <v>100</v>
      </c>
      <c r="G132" s="2"/>
    </row>
    <row r="133" spans="1:8" ht="12.75">
      <c r="A133" s="4" t="s">
        <v>53</v>
      </c>
      <c r="B133" s="4" t="s">
        <v>101</v>
      </c>
      <c r="C133" s="8" t="s">
        <v>238</v>
      </c>
      <c r="E133" s="4" t="s">
        <v>38</v>
      </c>
      <c r="F133" s="18">
        <v>1</v>
      </c>
      <c r="G133" s="7">
        <v>0</v>
      </c>
      <c r="H133" s="17">
        <f>F133*G133</f>
        <v>0</v>
      </c>
    </row>
    <row r="134" spans="1:8" ht="12.75">
      <c r="A134" s="4" t="s">
        <v>56</v>
      </c>
      <c r="B134" s="4" t="s">
        <v>102</v>
      </c>
      <c r="C134" s="8" t="s">
        <v>103</v>
      </c>
      <c r="E134" s="4" t="s">
        <v>38</v>
      </c>
      <c r="F134" s="18">
        <v>3</v>
      </c>
      <c r="G134" s="7">
        <v>0</v>
      </c>
      <c r="H134" s="17">
        <f>F134*G134</f>
        <v>0</v>
      </c>
    </row>
    <row r="135" spans="1:8" ht="12.75">
      <c r="A135" s="4" t="s">
        <v>59</v>
      </c>
      <c r="B135" s="4" t="s">
        <v>104</v>
      </c>
      <c r="C135" s="8" t="s">
        <v>105</v>
      </c>
      <c r="E135" s="4" t="s">
        <v>38</v>
      </c>
      <c r="F135" s="18">
        <v>3</v>
      </c>
      <c r="G135" s="7">
        <v>0</v>
      </c>
      <c r="H135" s="17">
        <f>F135*G135</f>
        <v>0</v>
      </c>
    </row>
    <row r="136" spans="1:8" ht="12.75">
      <c r="A136" s="4" t="s">
        <v>62</v>
      </c>
      <c r="B136" s="4" t="s">
        <v>106</v>
      </c>
      <c r="C136" s="8" t="s">
        <v>107</v>
      </c>
      <c r="E136" s="4" t="s">
        <v>38</v>
      </c>
      <c r="F136" s="18">
        <v>1</v>
      </c>
      <c r="G136" s="7">
        <v>0</v>
      </c>
      <c r="H136" s="17">
        <f>F136*G136</f>
        <v>0</v>
      </c>
    </row>
    <row r="137" spans="7:8" ht="12.75">
      <c r="G137" s="2"/>
      <c r="H137" s="17" t="s">
        <v>21</v>
      </c>
    </row>
    <row r="138" spans="1:8" ht="12.75">
      <c r="A138" s="4" t="s">
        <v>65</v>
      </c>
      <c r="B138" s="4" t="s">
        <v>23</v>
      </c>
      <c r="C138" s="8" t="s">
        <v>77</v>
      </c>
      <c r="G138" s="2"/>
      <c r="H138" s="17">
        <f>H117+H118+H119+H123+H125+H126+H127+H129+H131+H133+H134+H135+H136</f>
        <v>0</v>
      </c>
    </row>
    <row r="139" ht="12.75">
      <c r="G139" s="2"/>
    </row>
    <row r="140" spans="2:7" ht="12.75">
      <c r="B140" s="4" t="s">
        <v>2</v>
      </c>
      <c r="C140" s="15" t="s">
        <v>108</v>
      </c>
      <c r="G140" s="2"/>
    </row>
    <row r="141" spans="2:7" ht="12.75">
      <c r="B141" s="4" t="s">
        <v>4</v>
      </c>
      <c r="C141" s="8" t="s">
        <v>25</v>
      </c>
      <c r="G141" s="2"/>
    </row>
    <row r="142" spans="1:8" ht="12.75">
      <c r="A142" s="4" t="s">
        <v>6</v>
      </c>
      <c r="B142" s="4" t="s">
        <v>7</v>
      </c>
      <c r="C142" s="8" t="s">
        <v>8</v>
      </c>
      <c r="D142" s="20" t="s">
        <v>9</v>
      </c>
      <c r="E142" s="4" t="s">
        <v>10</v>
      </c>
      <c r="F142" s="18" t="s">
        <v>11</v>
      </c>
      <c r="G142" s="5" t="s">
        <v>26</v>
      </c>
      <c r="H142" s="17" t="s">
        <v>27</v>
      </c>
    </row>
    <row r="143" spans="1:8" ht="12.75">
      <c r="A143" s="4" t="s">
        <v>14</v>
      </c>
      <c r="B143" s="4" t="s">
        <v>109</v>
      </c>
      <c r="C143" s="8" t="s">
        <v>110</v>
      </c>
      <c r="E143" s="4" t="s">
        <v>30</v>
      </c>
      <c r="F143" s="18">
        <v>47</v>
      </c>
      <c r="G143" s="7">
        <v>4.55</v>
      </c>
      <c r="H143" s="17">
        <f>F143*G143</f>
        <v>213.85</v>
      </c>
    </row>
    <row r="144" spans="1:8" ht="12.75">
      <c r="A144" s="4" t="s">
        <v>18</v>
      </c>
      <c r="B144" s="4" t="s">
        <v>111</v>
      </c>
      <c r="C144" s="8" t="s">
        <v>112</v>
      </c>
      <c r="E144" s="4" t="s">
        <v>30</v>
      </c>
      <c r="F144" s="18">
        <v>3</v>
      </c>
      <c r="G144" s="7">
        <v>7.39</v>
      </c>
      <c r="H144" s="17">
        <f>F144*G144</f>
        <v>22.169999999999998</v>
      </c>
    </row>
    <row r="145" spans="1:8" ht="12.75">
      <c r="A145" s="4" t="s">
        <v>22</v>
      </c>
      <c r="B145" s="4" t="s">
        <v>113</v>
      </c>
      <c r="C145" s="8" t="s">
        <v>114</v>
      </c>
      <c r="E145" s="4" t="s">
        <v>38</v>
      </c>
      <c r="F145" s="18">
        <v>2</v>
      </c>
      <c r="G145" s="7">
        <v>15.09</v>
      </c>
      <c r="H145" s="17">
        <f>F145*G145</f>
        <v>30.18</v>
      </c>
    </row>
    <row r="146" spans="1:8" ht="12.75">
      <c r="A146" s="4" t="s">
        <v>35</v>
      </c>
      <c r="B146" s="4" t="s">
        <v>115</v>
      </c>
      <c r="C146" s="8" t="s">
        <v>116</v>
      </c>
      <c r="E146" s="4" t="s">
        <v>38</v>
      </c>
      <c r="F146" s="18">
        <v>4</v>
      </c>
      <c r="G146" s="7">
        <v>21.13</v>
      </c>
      <c r="H146" s="17">
        <f>F146*G146</f>
        <v>84.52</v>
      </c>
    </row>
    <row r="147" spans="1:8" ht="12.75">
      <c r="A147" s="4" t="s">
        <v>39</v>
      </c>
      <c r="B147" s="4" t="s">
        <v>117</v>
      </c>
      <c r="C147" s="8" t="s">
        <v>118</v>
      </c>
      <c r="E147" s="4" t="s">
        <v>38</v>
      </c>
      <c r="F147" s="18">
        <v>6</v>
      </c>
      <c r="G147" s="7">
        <v>17.04</v>
      </c>
      <c r="H147" s="17">
        <f>F147*G147</f>
        <v>102.24</v>
      </c>
    </row>
    <row r="148" spans="7:8" ht="12.75">
      <c r="G148" s="2"/>
      <c r="H148" s="17" t="s">
        <v>21</v>
      </c>
    </row>
    <row r="149" spans="1:8" ht="12.75">
      <c r="A149" s="4" t="s">
        <v>42</v>
      </c>
      <c r="B149" s="4" t="s">
        <v>23</v>
      </c>
      <c r="C149" s="8" t="s">
        <v>72</v>
      </c>
      <c r="G149" s="2"/>
      <c r="H149" s="17">
        <f>H143+H144+H145+H146+H147</f>
        <v>452.96</v>
      </c>
    </row>
    <row r="150" spans="1:8" ht="12.75">
      <c r="A150" s="4" t="s">
        <v>45</v>
      </c>
      <c r="B150" s="4" t="s">
        <v>1</v>
      </c>
      <c r="C150" s="8" t="s">
        <v>74</v>
      </c>
      <c r="G150" s="2"/>
      <c r="H150" s="17">
        <f>H149/60</f>
        <v>7.549333333333333</v>
      </c>
    </row>
    <row r="151" spans="7:8" ht="12.75">
      <c r="G151" s="2"/>
      <c r="H151" s="17" t="s">
        <v>21</v>
      </c>
    </row>
    <row r="152" spans="1:8" ht="12.75">
      <c r="A152" s="4" t="s">
        <v>47</v>
      </c>
      <c r="B152" s="4" t="s">
        <v>23</v>
      </c>
      <c r="C152" s="8" t="s">
        <v>108</v>
      </c>
      <c r="D152" s="21">
        <v>0</v>
      </c>
      <c r="E152" s="4" t="s">
        <v>75</v>
      </c>
      <c r="G152" s="2"/>
      <c r="H152" s="17">
        <f>H150*D152</f>
        <v>0</v>
      </c>
    </row>
    <row r="153" ht="12.75">
      <c r="G153" s="2"/>
    </row>
    <row r="154" spans="2:7" ht="12.75">
      <c r="B154" s="4" t="s">
        <v>2</v>
      </c>
      <c r="C154" s="15" t="s">
        <v>119</v>
      </c>
      <c r="G154" s="2"/>
    </row>
    <row r="155" spans="2:7" ht="12.75">
      <c r="B155" s="4" t="s">
        <v>4</v>
      </c>
      <c r="C155" s="8" t="s">
        <v>78</v>
      </c>
      <c r="G155" s="2"/>
    </row>
    <row r="156" spans="1:8" ht="12.75">
      <c r="A156" s="4" t="s">
        <v>6</v>
      </c>
      <c r="B156" s="4" t="s">
        <v>7</v>
      </c>
      <c r="C156" s="8" t="s">
        <v>8</v>
      </c>
      <c r="D156" s="20" t="s">
        <v>9</v>
      </c>
      <c r="E156" s="4" t="s">
        <v>10</v>
      </c>
      <c r="F156" s="18" t="s">
        <v>11</v>
      </c>
      <c r="G156" s="5" t="s">
        <v>12</v>
      </c>
      <c r="H156" s="17" t="s">
        <v>13</v>
      </c>
    </row>
    <row r="157" spans="1:8" ht="12.75">
      <c r="A157" s="4" t="s">
        <v>14</v>
      </c>
      <c r="B157" s="4" t="s">
        <v>120</v>
      </c>
      <c r="C157" s="8" t="s">
        <v>121</v>
      </c>
      <c r="E157" s="4" t="s">
        <v>122</v>
      </c>
      <c r="F157" s="18">
        <v>1.4</v>
      </c>
      <c r="G157" s="7">
        <v>0</v>
      </c>
      <c r="H157" s="17">
        <f>F157*G157</f>
        <v>0</v>
      </c>
    </row>
    <row r="158" spans="1:8" ht="12.75">
      <c r="A158" s="4" t="s">
        <v>18</v>
      </c>
      <c r="B158" s="4" t="s">
        <v>123</v>
      </c>
      <c r="C158" s="8" t="s">
        <v>124</v>
      </c>
      <c r="E158" s="4" t="s">
        <v>122</v>
      </c>
      <c r="F158" s="18">
        <v>49.35</v>
      </c>
      <c r="G158" s="7">
        <v>0</v>
      </c>
      <c r="H158" s="17">
        <f>F158*G158</f>
        <v>0</v>
      </c>
    </row>
    <row r="159" spans="1:8" ht="12.75">
      <c r="A159" s="4" t="s">
        <v>22</v>
      </c>
      <c r="B159" s="4" t="s">
        <v>125</v>
      </c>
      <c r="C159" s="8" t="s">
        <v>126</v>
      </c>
      <c r="E159" s="4" t="s">
        <v>38</v>
      </c>
      <c r="F159" s="18">
        <v>4</v>
      </c>
      <c r="G159" s="7">
        <v>0</v>
      </c>
      <c r="H159" s="17">
        <f>F159*G159</f>
        <v>0</v>
      </c>
    </row>
    <row r="160" spans="1:8" ht="12.75">
      <c r="A160" s="4" t="s">
        <v>35</v>
      </c>
      <c r="B160" s="4" t="s">
        <v>127</v>
      </c>
      <c r="C160" s="8" t="s">
        <v>128</v>
      </c>
      <c r="E160" s="4" t="s">
        <v>38</v>
      </c>
      <c r="F160" s="18">
        <v>2</v>
      </c>
      <c r="G160" s="7">
        <v>0</v>
      </c>
      <c r="H160" s="17">
        <f>F160*G160</f>
        <v>0</v>
      </c>
    </row>
    <row r="161" spans="7:8" ht="12.75">
      <c r="G161" s="2"/>
      <c r="H161" s="17" t="s">
        <v>21</v>
      </c>
    </row>
    <row r="162" spans="1:8" ht="12.75">
      <c r="A162" s="4" t="s">
        <v>39</v>
      </c>
      <c r="B162" s="4" t="s">
        <v>23</v>
      </c>
      <c r="C162" s="8" t="s">
        <v>119</v>
      </c>
      <c r="G162" s="2"/>
      <c r="H162" s="17">
        <f>H157+H158+H159+H160</f>
        <v>0</v>
      </c>
    </row>
    <row r="163" ht="12.75">
      <c r="G163" s="2"/>
    </row>
    <row r="164" spans="2:7" ht="12.75">
      <c r="B164" s="4" t="s">
        <v>2</v>
      </c>
      <c r="C164" s="15" t="s">
        <v>129</v>
      </c>
      <c r="G164" s="2"/>
    </row>
    <row r="165" spans="2:7" ht="12.75">
      <c r="B165" s="4" t="s">
        <v>4</v>
      </c>
      <c r="C165" s="8" t="s">
        <v>25</v>
      </c>
      <c r="G165" s="2"/>
    </row>
    <row r="166" spans="1:8" ht="12.75">
      <c r="A166" s="4" t="s">
        <v>6</v>
      </c>
      <c r="B166" s="4" t="s">
        <v>7</v>
      </c>
      <c r="C166" s="8" t="s">
        <v>8</v>
      </c>
      <c r="D166" s="20" t="s">
        <v>9</v>
      </c>
      <c r="E166" s="4" t="s">
        <v>10</v>
      </c>
      <c r="F166" s="18" t="s">
        <v>11</v>
      </c>
      <c r="G166" s="5" t="s">
        <v>26</v>
      </c>
      <c r="H166" s="17" t="s">
        <v>27</v>
      </c>
    </row>
    <row r="167" spans="1:8" ht="12.75">
      <c r="A167" s="4" t="s">
        <v>14</v>
      </c>
      <c r="B167" s="4" t="s">
        <v>130</v>
      </c>
      <c r="C167" s="8" t="s">
        <v>131</v>
      </c>
      <c r="E167" s="4" t="s">
        <v>38</v>
      </c>
      <c r="F167" s="18">
        <v>2</v>
      </c>
      <c r="G167" s="7">
        <v>59</v>
      </c>
      <c r="H167" s="17">
        <f>F167*G167</f>
        <v>118</v>
      </c>
    </row>
    <row r="168" spans="7:8" ht="12.75">
      <c r="G168" s="2"/>
      <c r="H168" s="17" t="s">
        <v>21</v>
      </c>
    </row>
    <row r="169" spans="1:8" ht="12.75">
      <c r="A169" s="4" t="s">
        <v>18</v>
      </c>
      <c r="B169" s="4" t="s">
        <v>23</v>
      </c>
      <c r="C169" s="8" t="s">
        <v>72</v>
      </c>
      <c r="G169" s="2"/>
      <c r="H169" s="17">
        <f>H167</f>
        <v>118</v>
      </c>
    </row>
    <row r="170" spans="1:8" ht="12.75">
      <c r="A170" s="4" t="s">
        <v>22</v>
      </c>
      <c r="B170" s="4" t="s">
        <v>1</v>
      </c>
      <c r="C170" s="8" t="s">
        <v>74</v>
      </c>
      <c r="G170" s="2"/>
      <c r="H170" s="17">
        <f>H169/60</f>
        <v>1.9666666666666666</v>
      </c>
    </row>
    <row r="171" spans="7:8" ht="12.75">
      <c r="G171" s="2"/>
      <c r="H171" s="17" t="s">
        <v>21</v>
      </c>
    </row>
    <row r="172" spans="1:8" ht="12.75">
      <c r="A172" s="4" t="s">
        <v>35</v>
      </c>
      <c r="B172" s="4" t="s">
        <v>23</v>
      </c>
      <c r="C172" s="8" t="s">
        <v>129</v>
      </c>
      <c r="D172" s="21">
        <v>0</v>
      </c>
      <c r="E172" s="4" t="s">
        <v>75</v>
      </c>
      <c r="G172" s="2"/>
      <c r="H172" s="17">
        <f>H170*D172</f>
        <v>0</v>
      </c>
    </row>
    <row r="173" ht="12.75">
      <c r="G173" s="2"/>
    </row>
    <row r="174" spans="2:7" ht="12.75">
      <c r="B174" s="4" t="s">
        <v>2</v>
      </c>
      <c r="C174" s="15" t="s">
        <v>132</v>
      </c>
      <c r="G174" s="2"/>
    </row>
    <row r="175" spans="2:7" ht="12.75">
      <c r="B175" s="4" t="s">
        <v>4</v>
      </c>
      <c r="C175" s="8" t="s">
        <v>78</v>
      </c>
      <c r="G175" s="2"/>
    </row>
    <row r="176" spans="1:8" ht="12.75">
      <c r="A176" s="4" t="s">
        <v>6</v>
      </c>
      <c r="B176" s="4" t="s">
        <v>7</v>
      </c>
      <c r="C176" s="8" t="s">
        <v>8</v>
      </c>
      <c r="D176" s="20" t="s">
        <v>9</v>
      </c>
      <c r="E176" s="4" t="s">
        <v>10</v>
      </c>
      <c r="F176" s="18" t="s">
        <v>11</v>
      </c>
      <c r="G176" s="5" t="s">
        <v>12</v>
      </c>
      <c r="H176" s="17" t="s">
        <v>13</v>
      </c>
    </row>
    <row r="177" spans="1:8" ht="12.75">
      <c r="A177" s="4" t="s">
        <v>14</v>
      </c>
      <c r="B177" s="4" t="s">
        <v>133</v>
      </c>
      <c r="C177" s="8" t="s">
        <v>134</v>
      </c>
      <c r="E177" s="4" t="s">
        <v>38</v>
      </c>
      <c r="F177" s="18">
        <v>2</v>
      </c>
      <c r="G177" s="7">
        <v>0</v>
      </c>
      <c r="H177" s="17">
        <f>F177*G177</f>
        <v>0</v>
      </c>
    </row>
    <row r="178" spans="3:7" ht="12.75">
      <c r="C178" s="8" t="s">
        <v>135</v>
      </c>
      <c r="G178" s="2"/>
    </row>
    <row r="179" spans="7:8" ht="12.75">
      <c r="G179" s="2"/>
      <c r="H179" s="17" t="s">
        <v>21</v>
      </c>
    </row>
    <row r="180" spans="1:8" ht="12.75">
      <c r="A180" s="4" t="s">
        <v>18</v>
      </c>
      <c r="B180" s="4" t="s">
        <v>23</v>
      </c>
      <c r="C180" s="8" t="s">
        <v>132</v>
      </c>
      <c r="G180" s="2"/>
      <c r="H180" s="17">
        <f>H177</f>
        <v>0</v>
      </c>
    </row>
    <row r="181" ht="12.75">
      <c r="G181" s="2"/>
    </row>
    <row r="182" spans="2:7" ht="12.75">
      <c r="B182" s="4" t="s">
        <v>2</v>
      </c>
      <c r="C182" s="15" t="s">
        <v>136</v>
      </c>
      <c r="G182" s="2"/>
    </row>
    <row r="183" spans="2:7" ht="12.75">
      <c r="B183" s="4" t="s">
        <v>4</v>
      </c>
      <c r="C183" s="8" t="s">
        <v>137</v>
      </c>
      <c r="G183" s="2"/>
    </row>
    <row r="184" spans="1:8" ht="12.75">
      <c r="A184" s="4" t="s">
        <v>6</v>
      </c>
      <c r="B184" s="4" t="s">
        <v>7</v>
      </c>
      <c r="C184" s="8" t="s">
        <v>8</v>
      </c>
      <c r="D184" s="20" t="s">
        <v>9</v>
      </c>
      <c r="E184" s="4" t="s">
        <v>10</v>
      </c>
      <c r="F184" s="18" t="s">
        <v>11</v>
      </c>
      <c r="G184" s="5" t="s">
        <v>12</v>
      </c>
      <c r="H184" s="17" t="s">
        <v>13</v>
      </c>
    </row>
    <row r="185" spans="1:8" ht="12.75">
      <c r="A185" s="4" t="s">
        <v>14</v>
      </c>
      <c r="B185" s="4" t="s">
        <v>138</v>
      </c>
      <c r="C185" s="8" t="s">
        <v>139</v>
      </c>
      <c r="E185" s="4" t="s">
        <v>38</v>
      </c>
      <c r="F185" s="18">
        <v>2</v>
      </c>
      <c r="G185" s="7">
        <v>0</v>
      </c>
      <c r="H185" s="17">
        <f>F185*G185</f>
        <v>0</v>
      </c>
    </row>
    <row r="186" spans="1:8" ht="12.75">
      <c r="A186" s="4" t="s">
        <v>18</v>
      </c>
      <c r="B186" s="4" t="s">
        <v>140</v>
      </c>
      <c r="C186" s="8" t="s">
        <v>141</v>
      </c>
      <c r="E186" s="4" t="s">
        <v>142</v>
      </c>
      <c r="F186" s="18">
        <v>4</v>
      </c>
      <c r="G186" s="7">
        <v>0</v>
      </c>
      <c r="H186" s="17">
        <f>F186*G186</f>
        <v>0</v>
      </c>
    </row>
    <row r="187" spans="7:8" ht="12.75">
      <c r="G187" s="2"/>
      <c r="H187" s="17" t="s">
        <v>21</v>
      </c>
    </row>
    <row r="188" spans="1:8" ht="12.75">
      <c r="A188" s="4" t="s">
        <v>22</v>
      </c>
      <c r="B188" s="4" t="s">
        <v>23</v>
      </c>
      <c r="C188" s="8" t="s">
        <v>136</v>
      </c>
      <c r="G188" s="2"/>
      <c r="H188" s="17">
        <f>H185+H186</f>
        <v>0</v>
      </c>
    </row>
    <row r="189" ht="12.75">
      <c r="G189" s="2"/>
    </row>
    <row r="190" spans="2:7" ht="12.75">
      <c r="B190" s="4" t="s">
        <v>2</v>
      </c>
      <c r="C190" s="15" t="s">
        <v>143</v>
      </c>
      <c r="G190" s="2"/>
    </row>
    <row r="191" spans="2:7" ht="12.75">
      <c r="B191" s="4" t="s">
        <v>4</v>
      </c>
      <c r="C191" s="8" t="s">
        <v>78</v>
      </c>
      <c r="G191" s="2"/>
    </row>
    <row r="192" spans="1:8" ht="12.75">
      <c r="A192" s="4" t="s">
        <v>6</v>
      </c>
      <c r="B192" s="4" t="s">
        <v>7</v>
      </c>
      <c r="C192" s="8" t="s">
        <v>8</v>
      </c>
      <c r="D192" s="20" t="s">
        <v>9</v>
      </c>
      <c r="E192" s="4" t="s">
        <v>10</v>
      </c>
      <c r="F192" s="18" t="s">
        <v>11</v>
      </c>
      <c r="G192" s="5" t="s">
        <v>12</v>
      </c>
      <c r="H192" s="17" t="s">
        <v>13</v>
      </c>
    </row>
    <row r="193" spans="1:8" ht="12.75">
      <c r="A193" s="4" t="s">
        <v>14</v>
      </c>
      <c r="B193" s="4" t="s">
        <v>144</v>
      </c>
      <c r="C193" s="8" t="s">
        <v>145</v>
      </c>
      <c r="E193" s="4" t="s">
        <v>122</v>
      </c>
      <c r="F193" s="18">
        <v>1</v>
      </c>
      <c r="G193" s="7">
        <v>0</v>
      </c>
      <c r="H193" s="17">
        <f>F193*G193</f>
        <v>0</v>
      </c>
    </row>
    <row r="194" spans="1:8" ht="12.75">
      <c r="A194" s="4" t="s">
        <v>18</v>
      </c>
      <c r="B194" s="4" t="s">
        <v>146</v>
      </c>
      <c r="C194" s="8" t="s">
        <v>147</v>
      </c>
      <c r="E194" s="4" t="s">
        <v>122</v>
      </c>
      <c r="F194" s="18">
        <v>1</v>
      </c>
      <c r="G194" s="7">
        <v>0</v>
      </c>
      <c r="H194" s="17">
        <f>F194*G194</f>
        <v>0</v>
      </c>
    </row>
    <row r="195" spans="1:8" ht="12.75">
      <c r="A195" s="4" t="s">
        <v>22</v>
      </c>
      <c r="B195" s="4" t="s">
        <v>148</v>
      </c>
      <c r="C195" s="8" t="s">
        <v>149</v>
      </c>
      <c r="E195" s="4" t="s">
        <v>122</v>
      </c>
      <c r="F195" s="18">
        <v>1</v>
      </c>
      <c r="G195" s="7">
        <v>0</v>
      </c>
      <c r="H195" s="17">
        <f>F195*G195</f>
        <v>0</v>
      </c>
    </row>
    <row r="196" spans="3:7" ht="12.75">
      <c r="C196" s="8" t="s">
        <v>150</v>
      </c>
      <c r="G196" s="2"/>
    </row>
    <row r="197" spans="3:7" ht="12.75">
      <c r="C197" s="8" t="s">
        <v>151</v>
      </c>
      <c r="G197" s="2"/>
    </row>
    <row r="198" spans="7:8" ht="12.75">
      <c r="G198" s="2"/>
      <c r="H198" s="17" t="s">
        <v>21</v>
      </c>
    </row>
    <row r="199" spans="1:8" ht="12.75">
      <c r="A199" s="4" t="s">
        <v>35</v>
      </c>
      <c r="B199" s="4" t="s">
        <v>23</v>
      </c>
      <c r="C199" s="8" t="s">
        <v>143</v>
      </c>
      <c r="G199" s="2"/>
      <c r="H199" s="17">
        <f>H193+H194+H195</f>
        <v>0</v>
      </c>
    </row>
    <row r="200" ht="12.75">
      <c r="G200" s="2"/>
    </row>
    <row r="201" spans="2:7" ht="12.75">
      <c r="B201" s="4" t="s">
        <v>2</v>
      </c>
      <c r="C201" s="15" t="s">
        <v>152</v>
      </c>
      <c r="G201" s="2"/>
    </row>
    <row r="202" spans="2:7" ht="12.75">
      <c r="B202" s="4" t="s">
        <v>4</v>
      </c>
      <c r="C202" s="8" t="s">
        <v>153</v>
      </c>
      <c r="G202" s="2"/>
    </row>
    <row r="203" spans="1:8" ht="12.75">
      <c r="A203" s="4" t="s">
        <v>6</v>
      </c>
      <c r="B203" s="4" t="s">
        <v>7</v>
      </c>
      <c r="C203" s="8" t="s">
        <v>8</v>
      </c>
      <c r="D203" s="20" t="s">
        <v>9</v>
      </c>
      <c r="E203" s="4" t="s">
        <v>10</v>
      </c>
      <c r="F203" s="18" t="s">
        <v>11</v>
      </c>
      <c r="G203" s="5" t="s">
        <v>12</v>
      </c>
      <c r="H203" s="17" t="s">
        <v>13</v>
      </c>
    </row>
    <row r="204" spans="1:8" ht="12.75">
      <c r="A204" s="4" t="s">
        <v>14</v>
      </c>
      <c r="B204" s="4" t="s">
        <v>154</v>
      </c>
      <c r="C204" s="8" t="s">
        <v>155</v>
      </c>
      <c r="E204" s="4" t="s">
        <v>156</v>
      </c>
      <c r="F204" s="18">
        <v>0.047</v>
      </c>
      <c r="G204" s="7">
        <v>0</v>
      </c>
      <c r="H204" s="17">
        <f aca="true" t="shared" si="1" ref="H204:H223">F204*G204</f>
        <v>0</v>
      </c>
    </row>
    <row r="205" spans="1:8" ht="12.75">
      <c r="A205" s="4" t="s">
        <v>18</v>
      </c>
      <c r="B205" s="4" t="s">
        <v>157</v>
      </c>
      <c r="C205" s="8" t="s">
        <v>158</v>
      </c>
      <c r="E205" s="4" t="s">
        <v>142</v>
      </c>
      <c r="F205" s="18">
        <v>8</v>
      </c>
      <c r="G205" s="7">
        <v>0</v>
      </c>
      <c r="H205" s="17">
        <f t="shared" si="1"/>
        <v>0</v>
      </c>
    </row>
    <row r="206" spans="1:8" ht="12.75">
      <c r="A206" s="4" t="s">
        <v>22</v>
      </c>
      <c r="B206" s="4" t="s">
        <v>159</v>
      </c>
      <c r="C206" s="8" t="s">
        <v>160</v>
      </c>
      <c r="E206" s="4" t="s">
        <v>161</v>
      </c>
      <c r="F206" s="18">
        <v>0.8</v>
      </c>
      <c r="G206" s="7">
        <v>0</v>
      </c>
      <c r="H206" s="17">
        <f t="shared" si="1"/>
        <v>0</v>
      </c>
    </row>
    <row r="207" spans="1:8" ht="12.75">
      <c r="A207" s="4" t="s">
        <v>35</v>
      </c>
      <c r="B207" s="4" t="s">
        <v>162</v>
      </c>
      <c r="C207" s="8" t="s">
        <v>163</v>
      </c>
      <c r="E207" s="4" t="s">
        <v>161</v>
      </c>
      <c r="F207" s="18">
        <v>2.5</v>
      </c>
      <c r="G207" s="7">
        <v>0</v>
      </c>
      <c r="H207" s="17">
        <f t="shared" si="1"/>
        <v>0</v>
      </c>
    </row>
    <row r="208" spans="1:8" ht="12.75">
      <c r="A208" s="4" t="s">
        <v>39</v>
      </c>
      <c r="B208" s="4" t="s">
        <v>164</v>
      </c>
      <c r="C208" s="8" t="s">
        <v>165</v>
      </c>
      <c r="E208" s="4" t="s">
        <v>38</v>
      </c>
      <c r="F208" s="18">
        <v>1</v>
      </c>
      <c r="G208" s="7">
        <v>0</v>
      </c>
      <c r="H208" s="17">
        <f t="shared" si="1"/>
        <v>0</v>
      </c>
    </row>
    <row r="209" spans="1:8" ht="12.75">
      <c r="A209" s="4" t="s">
        <v>42</v>
      </c>
      <c r="B209" s="4" t="s">
        <v>166</v>
      </c>
      <c r="C209" s="8" t="s">
        <v>167</v>
      </c>
      <c r="E209" s="4" t="s">
        <v>38</v>
      </c>
      <c r="F209" s="18">
        <v>1</v>
      </c>
      <c r="G209" s="7">
        <v>0</v>
      </c>
      <c r="H209" s="17">
        <f t="shared" si="1"/>
        <v>0</v>
      </c>
    </row>
    <row r="210" spans="1:8" ht="12.75">
      <c r="A210" s="4" t="s">
        <v>45</v>
      </c>
      <c r="B210" s="4" t="s">
        <v>168</v>
      </c>
      <c r="C210" s="8" t="s">
        <v>169</v>
      </c>
      <c r="E210" s="4" t="s">
        <v>161</v>
      </c>
      <c r="F210" s="18">
        <v>2</v>
      </c>
      <c r="G210" s="7">
        <v>0</v>
      </c>
      <c r="H210" s="17">
        <f t="shared" si="1"/>
        <v>0</v>
      </c>
    </row>
    <row r="211" spans="1:8" ht="12.75">
      <c r="A211" s="4" t="s">
        <v>47</v>
      </c>
      <c r="B211" s="4" t="s">
        <v>170</v>
      </c>
      <c r="C211" s="8" t="s">
        <v>171</v>
      </c>
      <c r="E211" s="4" t="s">
        <v>161</v>
      </c>
      <c r="F211" s="18">
        <v>2</v>
      </c>
      <c r="G211" s="7">
        <v>0</v>
      </c>
      <c r="H211" s="17">
        <f t="shared" si="1"/>
        <v>0</v>
      </c>
    </row>
    <row r="212" spans="1:8" ht="12.75">
      <c r="A212" s="4" t="s">
        <v>50</v>
      </c>
      <c r="B212" s="4" t="s">
        <v>172</v>
      </c>
      <c r="C212" s="8" t="s">
        <v>173</v>
      </c>
      <c r="E212" s="4" t="s">
        <v>30</v>
      </c>
      <c r="F212" s="18">
        <v>32</v>
      </c>
      <c r="G212" s="7">
        <v>0</v>
      </c>
      <c r="H212" s="17">
        <f t="shared" si="1"/>
        <v>0</v>
      </c>
    </row>
    <row r="213" spans="1:8" ht="12.75">
      <c r="A213" s="4" t="s">
        <v>53</v>
      </c>
      <c r="B213" s="4" t="s">
        <v>174</v>
      </c>
      <c r="C213" s="8" t="s">
        <v>175</v>
      </c>
      <c r="E213" s="4" t="s">
        <v>30</v>
      </c>
      <c r="F213" s="18">
        <v>15</v>
      </c>
      <c r="G213" s="7">
        <v>0</v>
      </c>
      <c r="H213" s="17">
        <f t="shared" si="1"/>
        <v>0</v>
      </c>
    </row>
    <row r="214" spans="1:8" ht="12.75">
      <c r="A214" s="4" t="s">
        <v>56</v>
      </c>
      <c r="B214" s="4" t="s">
        <v>176</v>
      </c>
      <c r="C214" s="8" t="s">
        <v>177</v>
      </c>
      <c r="E214" s="4" t="s">
        <v>38</v>
      </c>
      <c r="F214" s="18">
        <v>1</v>
      </c>
      <c r="G214" s="7">
        <v>0</v>
      </c>
      <c r="H214" s="17">
        <f t="shared" si="1"/>
        <v>0</v>
      </c>
    </row>
    <row r="215" spans="1:8" ht="12.75">
      <c r="A215" s="4" t="s">
        <v>59</v>
      </c>
      <c r="B215" s="4" t="s">
        <v>178</v>
      </c>
      <c r="C215" s="8" t="s">
        <v>179</v>
      </c>
      <c r="E215" s="4" t="s">
        <v>161</v>
      </c>
      <c r="F215" s="18">
        <v>14.12</v>
      </c>
      <c r="G215" s="7">
        <v>0</v>
      </c>
      <c r="H215" s="17">
        <f t="shared" si="1"/>
        <v>0</v>
      </c>
    </row>
    <row r="216" spans="1:8" ht="12.75">
      <c r="A216" s="4" t="s">
        <v>62</v>
      </c>
      <c r="B216" s="4" t="s">
        <v>180</v>
      </c>
      <c r="C216" s="8" t="s">
        <v>181</v>
      </c>
      <c r="E216" s="4" t="s">
        <v>30</v>
      </c>
      <c r="F216" s="18">
        <v>32</v>
      </c>
      <c r="G216" s="7">
        <v>0</v>
      </c>
      <c r="H216" s="17">
        <f t="shared" si="1"/>
        <v>0</v>
      </c>
    </row>
    <row r="217" spans="1:8" ht="12.75">
      <c r="A217" s="4" t="s">
        <v>65</v>
      </c>
      <c r="B217" s="4" t="s">
        <v>182</v>
      </c>
      <c r="C217" s="8" t="s">
        <v>183</v>
      </c>
      <c r="E217" s="4" t="s">
        <v>30</v>
      </c>
      <c r="F217" s="18">
        <v>47</v>
      </c>
      <c r="G217" s="7">
        <v>0</v>
      </c>
      <c r="H217" s="17">
        <f t="shared" si="1"/>
        <v>0</v>
      </c>
    </row>
    <row r="218" spans="1:8" ht="12.75">
      <c r="A218" s="4" t="s">
        <v>68</v>
      </c>
      <c r="B218" s="4" t="s">
        <v>184</v>
      </c>
      <c r="C218" s="8" t="s">
        <v>185</v>
      </c>
      <c r="E218" s="4" t="s">
        <v>30</v>
      </c>
      <c r="F218" s="18">
        <v>1</v>
      </c>
      <c r="G218" s="7">
        <v>0</v>
      </c>
      <c r="H218" s="17">
        <f t="shared" si="1"/>
        <v>0</v>
      </c>
    </row>
    <row r="219" spans="1:8" ht="12.75">
      <c r="A219" s="4" t="s">
        <v>71</v>
      </c>
      <c r="B219" s="4" t="s">
        <v>186</v>
      </c>
      <c r="C219" s="8" t="s">
        <v>187</v>
      </c>
      <c r="E219" s="4" t="s">
        <v>30</v>
      </c>
      <c r="F219" s="18">
        <v>32</v>
      </c>
      <c r="G219" s="7">
        <v>0</v>
      </c>
      <c r="H219" s="17">
        <f t="shared" si="1"/>
        <v>0</v>
      </c>
    </row>
    <row r="220" spans="1:8" ht="12.75">
      <c r="A220" s="4" t="s">
        <v>73</v>
      </c>
      <c r="B220" s="4" t="s">
        <v>188</v>
      </c>
      <c r="C220" s="8" t="s">
        <v>189</v>
      </c>
      <c r="E220" s="4" t="s">
        <v>30</v>
      </c>
      <c r="F220" s="18">
        <v>15</v>
      </c>
      <c r="G220" s="7">
        <v>0</v>
      </c>
      <c r="H220" s="17">
        <f t="shared" si="1"/>
        <v>0</v>
      </c>
    </row>
    <row r="221" spans="1:8" ht="12.75">
      <c r="A221" s="4" t="s">
        <v>76</v>
      </c>
      <c r="B221" s="4" t="s">
        <v>190</v>
      </c>
      <c r="C221" s="8" t="s">
        <v>191</v>
      </c>
      <c r="E221" s="4" t="s">
        <v>142</v>
      </c>
      <c r="F221" s="18">
        <v>7</v>
      </c>
      <c r="G221" s="7">
        <v>0</v>
      </c>
      <c r="H221" s="17">
        <f t="shared" si="1"/>
        <v>0</v>
      </c>
    </row>
    <row r="222" spans="1:8" ht="12.75">
      <c r="A222" s="4" t="s">
        <v>192</v>
      </c>
      <c r="B222" s="4" t="s">
        <v>193</v>
      </c>
      <c r="C222" s="8" t="s">
        <v>194</v>
      </c>
      <c r="E222" s="4" t="s">
        <v>142</v>
      </c>
      <c r="F222" s="18">
        <v>18.7</v>
      </c>
      <c r="G222" s="7">
        <v>0</v>
      </c>
      <c r="H222" s="17">
        <f t="shared" si="1"/>
        <v>0</v>
      </c>
    </row>
    <row r="223" spans="1:8" ht="12.75">
      <c r="A223" s="4" t="s">
        <v>195</v>
      </c>
      <c r="B223" s="4" t="s">
        <v>196</v>
      </c>
      <c r="C223" s="8" t="s">
        <v>197</v>
      </c>
      <c r="E223" s="4" t="s">
        <v>38</v>
      </c>
      <c r="F223" s="18">
        <v>1</v>
      </c>
      <c r="G223" s="5">
        <v>0</v>
      </c>
      <c r="H223" s="17">
        <f t="shared" si="1"/>
        <v>0</v>
      </c>
    </row>
    <row r="224" spans="7:8" ht="12.75">
      <c r="G224" s="2"/>
      <c r="H224" s="17" t="s">
        <v>21</v>
      </c>
    </row>
    <row r="225" spans="1:8" ht="12.75">
      <c r="A225" s="4" t="s">
        <v>198</v>
      </c>
      <c r="B225" s="4" t="s">
        <v>23</v>
      </c>
      <c r="C225" s="8" t="s">
        <v>152</v>
      </c>
      <c r="G225" s="2"/>
      <c r="H225" s="17">
        <f>H204+H205+H206+H207+H208+H209+H210+H211+H212+H213+H214+H215+H216+H217+H218+H219+H220+H221+H222+H223</f>
        <v>0</v>
      </c>
    </row>
    <row r="226" ht="12.75">
      <c r="G226" s="2"/>
    </row>
    <row r="227" spans="2:7" ht="12.75">
      <c r="B227" s="4" t="s">
        <v>2</v>
      </c>
      <c r="C227" s="15" t="s">
        <v>199</v>
      </c>
      <c r="G227" s="2"/>
    </row>
    <row r="228" spans="2:7" ht="12.75">
      <c r="B228" s="4" t="s">
        <v>4</v>
      </c>
      <c r="C228" s="8" t="s">
        <v>78</v>
      </c>
      <c r="G228" s="2"/>
    </row>
    <row r="229" spans="1:8" ht="12.75">
      <c r="A229" s="4" t="s">
        <v>6</v>
      </c>
      <c r="B229" s="4" t="s">
        <v>7</v>
      </c>
      <c r="C229" s="8" t="s">
        <v>8</v>
      </c>
      <c r="D229" s="20" t="s">
        <v>9</v>
      </c>
      <c r="E229" s="4" t="s">
        <v>10</v>
      </c>
      <c r="F229" s="18" t="s">
        <v>11</v>
      </c>
      <c r="G229" s="5" t="s">
        <v>12</v>
      </c>
      <c r="H229" s="17" t="s">
        <v>13</v>
      </c>
    </row>
    <row r="230" spans="1:8" ht="12.75">
      <c r="A230" s="4" t="s">
        <v>14</v>
      </c>
      <c r="B230" s="4" t="s">
        <v>200</v>
      </c>
      <c r="C230" s="8" t="s">
        <v>201</v>
      </c>
      <c r="E230" s="4" t="s">
        <v>161</v>
      </c>
      <c r="F230" s="18">
        <v>1.12</v>
      </c>
      <c r="G230" s="7">
        <v>0</v>
      </c>
      <c r="H230" s="17">
        <f>F230*G230</f>
        <v>0</v>
      </c>
    </row>
    <row r="231" spans="1:8" ht="12.75">
      <c r="A231" s="4" t="s">
        <v>18</v>
      </c>
      <c r="B231" s="4" t="s">
        <v>202</v>
      </c>
      <c r="C231" s="8" t="s">
        <v>203</v>
      </c>
      <c r="E231" s="4" t="s">
        <v>30</v>
      </c>
      <c r="F231" s="18">
        <v>47</v>
      </c>
      <c r="G231" s="7">
        <v>0</v>
      </c>
      <c r="H231" s="17">
        <f>F231*G231</f>
        <v>0</v>
      </c>
    </row>
    <row r="232" spans="7:8" ht="12.75">
      <c r="G232" s="2"/>
      <c r="H232" s="17" t="s">
        <v>21</v>
      </c>
    </row>
    <row r="233" spans="1:8" ht="12.75">
      <c r="A233" s="4" t="s">
        <v>22</v>
      </c>
      <c r="B233" s="4" t="s">
        <v>23</v>
      </c>
      <c r="C233" s="8" t="s">
        <v>199</v>
      </c>
      <c r="G233" s="2"/>
      <c r="H233" s="17">
        <f>H230+H231</f>
        <v>0</v>
      </c>
    </row>
    <row r="234" ht="12.75">
      <c r="G234" s="2"/>
    </row>
    <row r="235" spans="2:7" ht="12.75">
      <c r="B235" s="4" t="s">
        <v>2</v>
      </c>
      <c r="C235" s="15" t="s">
        <v>204</v>
      </c>
      <c r="G235" s="2"/>
    </row>
    <row r="236" spans="2:7" ht="12.75">
      <c r="B236" s="4" t="s">
        <v>4</v>
      </c>
      <c r="C236" s="8" t="s">
        <v>205</v>
      </c>
      <c r="G236" s="2"/>
    </row>
    <row r="237" spans="1:8" ht="12.75">
      <c r="A237" s="4" t="s">
        <v>6</v>
      </c>
      <c r="B237" s="4" t="s">
        <v>7</v>
      </c>
      <c r="C237" s="8" t="s">
        <v>8</v>
      </c>
      <c r="D237" s="20" t="s">
        <v>9</v>
      </c>
      <c r="E237" s="4" t="s">
        <v>10</v>
      </c>
      <c r="F237" s="18" t="s">
        <v>11</v>
      </c>
      <c r="G237" s="5" t="s">
        <v>12</v>
      </c>
      <c r="H237" s="17" t="s">
        <v>13</v>
      </c>
    </row>
    <row r="238" spans="1:8" ht="12.75">
      <c r="A238" s="4" t="s">
        <v>14</v>
      </c>
      <c r="B238" s="4" t="s">
        <v>206</v>
      </c>
      <c r="C238" s="8" t="s">
        <v>207</v>
      </c>
      <c r="E238" s="4" t="s">
        <v>17</v>
      </c>
      <c r="F238" s="18">
        <v>14</v>
      </c>
      <c r="G238" s="7">
        <v>0</v>
      </c>
      <c r="H238" s="17">
        <f>F238*G238</f>
        <v>0</v>
      </c>
    </row>
    <row r="239" spans="3:7" ht="12.75">
      <c r="C239" s="8" t="s">
        <v>208</v>
      </c>
      <c r="G239" s="2"/>
    </row>
    <row r="240" spans="3:7" ht="12.75">
      <c r="C240" s="8" t="s">
        <v>209</v>
      </c>
      <c r="G240" s="2"/>
    </row>
    <row r="241" spans="3:7" ht="12.75">
      <c r="C241" s="8" t="s">
        <v>240</v>
      </c>
      <c r="G241" s="2"/>
    </row>
    <row r="242" spans="1:8" ht="12.75">
      <c r="A242" s="4" t="s">
        <v>18</v>
      </c>
      <c r="B242" s="4" t="s">
        <v>210</v>
      </c>
      <c r="C242" s="8" t="s">
        <v>211</v>
      </c>
      <c r="E242" s="4" t="s">
        <v>17</v>
      </c>
      <c r="F242" s="18">
        <v>5</v>
      </c>
      <c r="G242" s="7">
        <v>0</v>
      </c>
      <c r="H242" s="17">
        <f>F242*G242</f>
        <v>0</v>
      </c>
    </row>
    <row r="243" spans="3:7" ht="12.75">
      <c r="C243" s="8" t="s">
        <v>212</v>
      </c>
      <c r="G243" s="2"/>
    </row>
    <row r="244" spans="1:8" ht="12.75">
      <c r="A244" s="4" t="s">
        <v>22</v>
      </c>
      <c r="B244" s="4" t="s">
        <v>213</v>
      </c>
      <c r="C244" s="8" t="s">
        <v>214</v>
      </c>
      <c r="E244" s="4" t="s">
        <v>17</v>
      </c>
      <c r="F244" s="18">
        <v>5</v>
      </c>
      <c r="G244" s="7">
        <v>0</v>
      </c>
      <c r="H244" s="17">
        <f>F244*G244</f>
        <v>0</v>
      </c>
    </row>
    <row r="245" spans="3:7" ht="12.75">
      <c r="C245" s="8" t="s">
        <v>215</v>
      </c>
      <c r="G245" s="2"/>
    </row>
    <row r="246" ht="12.75">
      <c r="G246" s="2"/>
    </row>
    <row r="247" spans="1:8" ht="12.75">
      <c r="A247" s="4" t="s">
        <v>35</v>
      </c>
      <c r="B247" s="4" t="s">
        <v>216</v>
      </c>
      <c r="C247" s="8" t="s">
        <v>217</v>
      </c>
      <c r="E247" s="4" t="s">
        <v>17</v>
      </c>
      <c r="F247" s="18">
        <v>2</v>
      </c>
      <c r="G247" s="7">
        <v>0</v>
      </c>
      <c r="H247" s="17">
        <f>F247*G247</f>
        <v>0</v>
      </c>
    </row>
    <row r="248" spans="7:8" ht="12.75">
      <c r="G248" s="2"/>
      <c r="H248" s="17" t="s">
        <v>21</v>
      </c>
    </row>
    <row r="249" spans="1:8" ht="12.75">
      <c r="A249" s="4" t="s">
        <v>39</v>
      </c>
      <c r="B249" s="4" t="s">
        <v>23</v>
      </c>
      <c r="C249" s="8" t="s">
        <v>204</v>
      </c>
      <c r="G249" s="2"/>
      <c r="H249" s="17">
        <f>H238+H242+H244+H247</f>
        <v>0</v>
      </c>
    </row>
    <row r="250" ht="12.75">
      <c r="G250" s="2"/>
    </row>
    <row r="251" spans="2:7" ht="12.75">
      <c r="B251" s="4" t="s">
        <v>2</v>
      </c>
      <c r="C251" s="15" t="s">
        <v>218</v>
      </c>
      <c r="G251" s="2"/>
    </row>
    <row r="252" spans="2:7" ht="12.75">
      <c r="B252" s="4" t="s">
        <v>4</v>
      </c>
      <c r="C252" s="8" t="s">
        <v>205</v>
      </c>
      <c r="G252" s="2"/>
    </row>
    <row r="253" spans="1:8" ht="12.75">
      <c r="A253" s="4" t="s">
        <v>6</v>
      </c>
      <c r="B253" s="4" t="s">
        <v>7</v>
      </c>
      <c r="C253" s="8" t="s">
        <v>8</v>
      </c>
      <c r="D253" s="20" t="s">
        <v>9</v>
      </c>
      <c r="E253" s="4" t="s">
        <v>10</v>
      </c>
      <c r="F253" s="18" t="s">
        <v>11</v>
      </c>
      <c r="G253" s="5" t="s">
        <v>12</v>
      </c>
      <c r="H253" s="17" t="s">
        <v>13</v>
      </c>
    </row>
    <row r="254" spans="1:8" ht="12.75">
      <c r="A254" s="4" t="s">
        <v>14</v>
      </c>
      <c r="B254" s="4" t="s">
        <v>219</v>
      </c>
      <c r="C254" s="8" t="s">
        <v>220</v>
      </c>
      <c r="E254" s="4" t="s">
        <v>38</v>
      </c>
      <c r="F254" s="18">
        <v>2</v>
      </c>
      <c r="G254" s="7">
        <v>0</v>
      </c>
      <c r="H254" s="17">
        <f>F254*G254</f>
        <v>0</v>
      </c>
    </row>
    <row r="255" spans="3:7" ht="12.75">
      <c r="C255" s="8" t="s">
        <v>221</v>
      </c>
      <c r="G255" s="2"/>
    </row>
    <row r="256" spans="1:8" ht="12.75">
      <c r="A256" s="4" t="s">
        <v>18</v>
      </c>
      <c r="B256" s="4" t="s">
        <v>222</v>
      </c>
      <c r="C256" s="8" t="s">
        <v>220</v>
      </c>
      <c r="E256" s="4" t="s">
        <v>38</v>
      </c>
      <c r="F256" s="18">
        <v>2</v>
      </c>
      <c r="G256" s="7">
        <v>0</v>
      </c>
      <c r="H256" s="17">
        <f>F256*G256</f>
        <v>0</v>
      </c>
    </row>
    <row r="257" spans="3:7" ht="12.75">
      <c r="C257" s="8" t="s">
        <v>223</v>
      </c>
      <c r="G257" s="2"/>
    </row>
    <row r="258" spans="7:8" ht="12.75">
      <c r="G258" s="2"/>
      <c r="H258" s="17" t="s">
        <v>21</v>
      </c>
    </row>
    <row r="259" spans="1:8" ht="12.75">
      <c r="A259" s="4" t="s">
        <v>22</v>
      </c>
      <c r="B259" s="4" t="s">
        <v>23</v>
      </c>
      <c r="C259" s="8" t="s">
        <v>218</v>
      </c>
      <c r="G259" s="2"/>
      <c r="H259" s="17">
        <f>H254+H256</f>
        <v>0</v>
      </c>
    </row>
    <row r="260" ht="12.75">
      <c r="G260" s="2"/>
    </row>
    <row r="261" spans="2:7" ht="12.75">
      <c r="B261" s="4" t="s">
        <v>2</v>
      </c>
      <c r="C261" s="15" t="s">
        <v>224</v>
      </c>
      <c r="G261" s="2"/>
    </row>
    <row r="262" spans="2:7" ht="12.75">
      <c r="B262" s="4" t="s">
        <v>4</v>
      </c>
      <c r="C262" s="8" t="s">
        <v>205</v>
      </c>
      <c r="G262" s="2"/>
    </row>
    <row r="263" spans="1:8" ht="12.75">
      <c r="A263" s="4" t="s">
        <v>6</v>
      </c>
      <c r="B263" s="4" t="s">
        <v>7</v>
      </c>
      <c r="C263" s="8" t="s">
        <v>8</v>
      </c>
      <c r="D263" s="20" t="s">
        <v>9</v>
      </c>
      <c r="E263" s="4" t="s">
        <v>10</v>
      </c>
      <c r="F263" s="18" t="s">
        <v>11</v>
      </c>
      <c r="G263" s="5" t="s">
        <v>12</v>
      </c>
      <c r="H263" s="17" t="s">
        <v>13</v>
      </c>
    </row>
    <row r="264" spans="1:8" ht="12.75">
      <c r="A264" s="4" t="s">
        <v>14</v>
      </c>
      <c r="B264" s="4" t="s">
        <v>210</v>
      </c>
      <c r="C264" s="8" t="s">
        <v>225</v>
      </c>
      <c r="E264" s="4" t="s">
        <v>17</v>
      </c>
      <c r="F264" s="18">
        <v>2</v>
      </c>
      <c r="G264" s="7">
        <v>0</v>
      </c>
      <c r="H264" s="17">
        <f>F264*G264</f>
        <v>0</v>
      </c>
    </row>
    <row r="265" spans="1:8" ht="12.75">
      <c r="A265" s="4" t="s">
        <v>18</v>
      </c>
      <c r="B265" s="4" t="s">
        <v>222</v>
      </c>
      <c r="C265" s="8" t="s">
        <v>226</v>
      </c>
      <c r="E265" s="4" t="s">
        <v>38</v>
      </c>
      <c r="F265" s="18">
        <v>1</v>
      </c>
      <c r="G265" s="7">
        <v>0</v>
      </c>
      <c r="H265" s="17">
        <f>F265*G265</f>
        <v>0</v>
      </c>
    </row>
    <row r="266" spans="1:8" ht="12.75">
      <c r="A266" s="4" t="s">
        <v>22</v>
      </c>
      <c r="B266" s="4" t="s">
        <v>227</v>
      </c>
      <c r="C266" s="8" t="s">
        <v>228</v>
      </c>
      <c r="E266" s="4" t="s">
        <v>38</v>
      </c>
      <c r="F266" s="18">
        <v>1</v>
      </c>
      <c r="G266" s="7">
        <v>0</v>
      </c>
      <c r="H266" s="17">
        <f>F266*G266</f>
        <v>0</v>
      </c>
    </row>
    <row r="267" spans="7:8" ht="12.75">
      <c r="G267" s="2"/>
      <c r="H267" s="17" t="s">
        <v>21</v>
      </c>
    </row>
    <row r="268" spans="1:8" ht="12.75">
      <c r="A268" s="4" t="s">
        <v>35</v>
      </c>
      <c r="B268" s="4" t="s">
        <v>23</v>
      </c>
      <c r="C268" s="8" t="s">
        <v>224</v>
      </c>
      <c r="G268" s="2"/>
      <c r="H268" s="17">
        <f>H264+H265+H266</f>
        <v>0</v>
      </c>
    </row>
  </sheetData>
  <sheetProtection password="CA23" sheet="1"/>
  <printOptions/>
  <pageMargins left="0.3937007874015748" right="0" top="0.7874015748031497" bottom="0.7874015748031497" header="0.5118110236220472" footer="0.5118110236220472"/>
  <pageSetup fitToHeight="0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David</cp:lastModifiedBy>
  <cp:lastPrinted>2009-03-30T11:20:15Z</cp:lastPrinted>
  <dcterms:created xsi:type="dcterms:W3CDTF">2004-10-26T09:48:39Z</dcterms:created>
  <dcterms:modified xsi:type="dcterms:W3CDTF">2021-02-15T10:40:07Z</dcterms:modified>
  <cp:category/>
  <cp:version/>
  <cp:contentType/>
  <cp:contentStatus/>
  <cp:revision>1</cp:revision>
</cp:coreProperties>
</file>