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6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2" i="12"/>
  <c r="M42" i="12" s="1"/>
  <c r="I42" i="12"/>
  <c r="K42" i="12"/>
  <c r="O42" i="12"/>
  <c r="Q42" i="12"/>
  <c r="V42" i="12"/>
  <c r="G43" i="12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G76" i="12" s="1"/>
  <c r="I59" i="1" s="1"/>
  <c r="I77" i="12"/>
  <c r="I76" i="12" s="1"/>
  <c r="K77" i="12"/>
  <c r="K76" i="12" s="1"/>
  <c r="O77" i="12"/>
  <c r="O76" i="12" s="1"/>
  <c r="Q77" i="12"/>
  <c r="Q76" i="12" s="1"/>
  <c r="V77" i="12"/>
  <c r="V76" i="12" s="1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99" i="12"/>
  <c r="M99" i="12" s="1"/>
  <c r="I99" i="12"/>
  <c r="K99" i="12"/>
  <c r="O99" i="12"/>
  <c r="Q99" i="12"/>
  <c r="V99" i="12"/>
  <c r="G100" i="12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AF110" i="12"/>
  <c r="I20" i="1"/>
  <c r="M9" i="12" l="1"/>
  <c r="G8" i="12"/>
  <c r="G35" i="12"/>
  <c r="I53" i="1" s="1"/>
  <c r="G41" i="12"/>
  <c r="I55" i="1" s="1"/>
  <c r="V60" i="12"/>
  <c r="M24" i="12"/>
  <c r="M23" i="12" s="1"/>
  <c r="K78" i="12"/>
  <c r="K87" i="12"/>
  <c r="Q105" i="12"/>
  <c r="Q48" i="12"/>
  <c r="I98" i="12"/>
  <c r="I105" i="12"/>
  <c r="K98" i="12"/>
  <c r="G65" i="12"/>
  <c r="I58" i="1" s="1"/>
  <c r="G60" i="12"/>
  <c r="I57" i="1" s="1"/>
  <c r="G48" i="12"/>
  <c r="I56" i="1" s="1"/>
  <c r="G25" i="12"/>
  <c r="I52" i="1" s="1"/>
  <c r="K8" i="12"/>
  <c r="O41" i="12"/>
  <c r="V25" i="12"/>
  <c r="O105" i="12"/>
  <c r="Q98" i="12"/>
  <c r="G41" i="1"/>
  <c r="G39" i="1"/>
  <c r="G42" i="1" s="1"/>
  <c r="G25" i="1" s="1"/>
  <c r="A25" i="1" s="1"/>
  <c r="A26" i="1" s="1"/>
  <c r="G26" i="1" s="1"/>
  <c r="K105" i="12"/>
  <c r="G96" i="12"/>
  <c r="I62" i="1" s="1"/>
  <c r="I18" i="1" s="1"/>
  <c r="V87" i="12"/>
  <c r="V78" i="12"/>
  <c r="O65" i="12"/>
  <c r="I48" i="12"/>
  <c r="O48" i="12"/>
  <c r="O8" i="12"/>
  <c r="G40" i="1"/>
  <c r="V105" i="12"/>
  <c r="V98" i="12"/>
  <c r="G87" i="12"/>
  <c r="I61" i="1" s="1"/>
  <c r="K65" i="12"/>
  <c r="Q65" i="12"/>
  <c r="I65" i="12"/>
  <c r="Q60" i="12"/>
  <c r="I60" i="12"/>
  <c r="O60" i="12"/>
  <c r="K48" i="12"/>
  <c r="K41" i="12"/>
  <c r="Q41" i="12"/>
  <c r="I41" i="12"/>
  <c r="G37" i="12"/>
  <c r="I54" i="1" s="1"/>
  <c r="O25" i="12"/>
  <c r="G20" i="12"/>
  <c r="I50" i="1" s="1"/>
  <c r="V8" i="12"/>
  <c r="I8" i="12"/>
  <c r="O98" i="12"/>
  <c r="G98" i="12"/>
  <c r="I63" i="1" s="1"/>
  <c r="Q87" i="12"/>
  <c r="I87" i="12"/>
  <c r="O87" i="12"/>
  <c r="Q78" i="12"/>
  <c r="I78" i="12"/>
  <c r="O78" i="12"/>
  <c r="V65" i="12"/>
  <c r="K60" i="12"/>
  <c r="V48" i="12"/>
  <c r="V41" i="12"/>
  <c r="K25" i="12"/>
  <c r="Q25" i="12"/>
  <c r="I25" i="12"/>
  <c r="Q8" i="12"/>
  <c r="M78" i="12"/>
  <c r="M105" i="12"/>
  <c r="AE110" i="12"/>
  <c r="G105" i="12"/>
  <c r="I64" i="1" s="1"/>
  <c r="I19" i="1" s="1"/>
  <c r="M100" i="12"/>
  <c r="M98" i="12" s="1"/>
  <c r="M88" i="12"/>
  <c r="M87" i="12" s="1"/>
  <c r="G78" i="12"/>
  <c r="I60" i="1" s="1"/>
  <c r="M77" i="12"/>
  <c r="M76" i="12" s="1"/>
  <c r="M61" i="12"/>
  <c r="M60" i="12" s="1"/>
  <c r="M49" i="12"/>
  <c r="M48" i="12" s="1"/>
  <c r="M25" i="12"/>
  <c r="M16" i="12"/>
  <c r="M65" i="12"/>
  <c r="M43" i="12"/>
  <c r="M41" i="12" s="1"/>
  <c r="J28" i="1"/>
  <c r="J26" i="1"/>
  <c r="G38" i="1"/>
  <c r="F38" i="1"/>
  <c r="J23" i="1"/>
  <c r="J24" i="1"/>
  <c r="J25" i="1"/>
  <c r="J27" i="1"/>
  <c r="E24" i="1"/>
  <c r="E26" i="1"/>
  <c r="M8" i="12" l="1"/>
  <c r="G110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<sst xmlns="http://schemas.openxmlformats.org/spreadsheetml/2006/main" count="670" uniqueCount="293">
  <si>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</si>
  <si>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</si>
  <si>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</si>
  <si>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</si>
  <si>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</si>
  <si>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</si>
  <si>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</si>
  <si>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</si>
  <si>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</si>
  <si>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</si>
  <si>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</si>
  <si>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</si>
  <si>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</si>
  <si>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</si>
  <si>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</si>
  <si>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</si>
  <si>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</si>
  <si>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</si>
  <si>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</si>
  <si>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</si>
  <si>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</si>
  <si>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</si>
  <si>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</si>
  <si>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</si>
  <si>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</si>
  <si>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</si>
  <si>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</si>
  <si>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</si>
  <si>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</si>
  <si>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</si>
  <si>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</si>
  <si>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</si>
  <si>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</si>
  <si>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</si>
  <si>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</si>
  <si>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</si>
  <si>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</si>
  <si>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</si>
  <si>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</si>
  <si>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</si>
  <si>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</si>
  <si>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</si>
  <si>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</si>
  <si>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</si>
  <si>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</si>
  <si>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</si>
  <si>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</si>
  <si>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</si>
  <si>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</si>
  <si>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</si>
  <si>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</si>
  <si>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</si>
  <si>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</si>
  <si>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</si>
  <si>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</si>
  <si>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</si>
  <si>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</si>
  <si>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</si>
  <si>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</si>
  <si>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</si>
  <si>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</si>
  <si>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</si>
  <si>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</si>
  <si>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</si>
  <si>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</si>
  <si>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</si>
  <si>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</si>
  <si>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</si>
  <si>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</si>
  <si>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</si>
  <si>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</si>
  <si>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</si>
  <si>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</si>
  <si>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</si>
  <si>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</si>
  <si>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</si>
  <si>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</si>
  <si>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</si>
  <si>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</si>
  <si>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</si>
  <si>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</si>
  <si>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</si>
  <si>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</si>
  <si>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</si>
  <si>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</si>
  <si>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</si>
  <si>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</si>
  <si>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</si>
  <si>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</si>
  <si>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</si>
  <si>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</si>
  <si>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</si>
  <si>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</si>
  <si>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</si>
  <si>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</si>
  <si>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</si>
  <si>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</si>
  <si>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</si>
  <si>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</si>
  <si>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</si>
  <si>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</si>
  <si>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</si>
  <si>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</si>
  <si>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</si>
  <si>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</si>
  <si>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</si>
  <si>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</si>
  <si>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</si>
  <si>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</si>
  <si>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</si>
  <si>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</si>
  <si>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</si>
  <si>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</si>
  <si>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</si>
  <si>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</si>
  <si>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</si>
  <si>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</si>
  <si>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</si>
  <si>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</si>
  <si>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</si>
  <si>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</si>
  <si>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</si>
  <si>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</si>
  <si>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</si>
  <si>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</si>
  <si>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</si>
  <si>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</si>
  <si>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</si>
  <si>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</si>
  <si>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</si>
  <si>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</si>
  <si>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</si>
  <si>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</si>
  <si>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</si>
  <si>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</si>
  <si>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</si>
  <si>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</si>
  <si>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</si>
  <si>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</si>
  <si>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</si>
  <si>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</si>
  <si>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</si>
  <si>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</si>
  <si>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</si>
  <si>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</si>
  <si>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</si>
  <si>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</si>
  <si>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</si>
  <si>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</si>
  <si>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</si>
  <si>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</si>
  <si>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</si>
  <si>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</si>
  <si>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</si>
  <si>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</si>
  <si>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</si>
  <si>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</si>
  <si>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</si>
  <si>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</si>
  <si>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</si>
  <si>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</si>
  <si>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</si>
  <si>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</si>
  <si>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</si>
  <si>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</si>
  <si>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</si>
  <si>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</si>
  <si>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</si>
  <si>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</si>
  <si>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</si>
  <si>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</si>
  <si>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</si>
  <si>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</si>
  <si>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</si>
  <si>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</si>
  <si>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</si>
  <si>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</si>
  <si>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</si>
  <si>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</si>
  <si>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</si>
  <si>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</si>
  <si>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</si>
  <si>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</si>
  <si>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</si>
  <si>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</si>
  <si>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</si>
  <si>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</si>
  <si>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</si>
  <si>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</si>
  <si>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</si>
  <si>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</si>
  <si>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</si>
  <si>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</si>
  <si>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</si>
  <si>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</si>
  <si>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</si>
  <si>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</si>
  <si>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</si>
  <si>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</si>
  <si>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</si>
  <si>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</si>
  <si>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</si>
  <si>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</si>
  <si>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</si>
  <si>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</si>
  <si>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</si>
  <si>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</si>
  <si>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</si>
  <si>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</si>
  <si>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</si>
  <si>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</si>
  <si>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</si>
  <si>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</si>
  <si>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</si>
  <si>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</si>
  <si>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</si>
  <si>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</si>
  <si>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</si>
  <si>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</si>
  <si>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</si>
  <si>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</si>
  <si>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</si>
  <si>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</si>
  <si>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</si>
  <si>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</si>
  <si>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</si>
  <si>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</si>
  <si>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</si>
  <si>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</si>
  <si>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</si>
  <si>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</si>
  <si>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</si>
  <si>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</si>
  <si>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</si>
  <si>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</si>
  <si>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</si>
  <si>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</si>
  <si>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</si>
  <si>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</si>
  <si>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</si>
  <si>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</si>
  <si>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</si>
  <si>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</si>
  <si>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</si>
  <si>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</si>
  <si>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</si>
  <si>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</si>
  <si>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</si>
  <si>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</si>
  <si>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</si>
  <si>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</si>
  <si>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</si>
  <si>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</si>
  <si>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</si>
  <si>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</si>
  <si>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</si>
  <si>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</si>
  <si>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</si>
  <si>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</si>
  <si>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</si>
  <si>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</si>
  <si>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</si>
  <si>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</si>
  <si>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</si>
  <si>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</si>
  <si>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</si>
  <si>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</si>
  <si>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</si>
  <si>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</si>
  <si>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</si>
  <si>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</si>
  <si>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</si>
  <si>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</si>
  <si>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</si>
  <si>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</si>
  <si>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</si>
  <si>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</si>
  <si>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</si>
  <si>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</si>
  <si>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</si>
  <si>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</si>
  <si>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</si>
  <si>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</si>
  <si>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</si>
  <si>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</si>
  <si>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</si>
  <si>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WC KOMBI (duální splachování)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</si>
  <si>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</si>
  <si>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</si>
  <si>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</si>
  <si>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</si>
  <si>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</si>
  <si>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t>D+M dveří do stávajících zárubní(dveře zůstávají původní)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</si>
</sst>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3"/>
      <c r="B2" s="80" t="s">
        <v>24</v>
      </c>
      <c r="C2" s="81"/>
      <c r="D2" s="82" t="s">
        <v>50</v>
      </c>
      <c r="E2" s="229" t="s">
        <v>51</v>
      </c>
      <c r="F2" s="230"/>
      <c r="G2" s="230"/>
      <c r="H2" s="230"/>
      <c r="I2" s="230"/>
      <c r="J2" s="23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281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6"/>
      <c r="E11" s="236"/>
      <c r="F11" s="236"/>
      <c r="G11" s="23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1"/>
      <c r="F17" s="212"/>
      <c r="G17" s="211"/>
      <c r="H17" s="212"/>
      <c r="I17" s="211">
        <f>SUMIF(F49:F64,A17,I49:I64)</f>
        <v>0</v>
      </c>
      <c r="J17" s="21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39"/>
      <c r="G21" s="214"/>
      <c r="H21" s="239"/>
      <c r="I21" s="214">
        <f>SUM(I16:J20)</f>
        <v>0</v>
      </c>
      <c r="J21" s="21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7">
        <f>IF(A24&gt;50, ROUNDUP(A23, 0), ROUNDDOWN(A23, 0))</f>
        <v>0</v>
      </c>
      <c r="H24" s="208"/>
      <c r="I24" s="20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6">
        <f>IF(A26&gt;50, ROUNDUP(A25, 0), ROUNDDOWN(A25, 0))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8">
        <f>CenaCelkem-(ZakladDPHSni+DPHSni+ZakladDPHZakl+DPHZakl)</f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7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6">
        <f>IF(A29&gt;50, ROUNDUP(A27, 0), ROUNDDOWN(A27, 0))</f>
        <v>0</v>
      </c>
      <c r="H29" s="216"/>
      <c r="I29" s="216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6" t="s">
        <v>2</v>
      </c>
      <c r="E35" s="20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9"/>
      <c r="D39" s="200"/>
      <c r="E39" s="200"/>
      <c r="F39" s="105">
        <f>'01 02 Pol'!AE110</f>
        <v>0</v>
      </c>
      <c r="G39" s="106">
        <f>'01 02 Pol'!AF110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1" t="s">
        <v>46</v>
      </c>
      <c r="D40" s="202"/>
      <c r="E40" s="202"/>
      <c r="F40" s="110">
        <f>'01 02 Pol'!AE110</f>
        <v>0</v>
      </c>
      <c r="G40" s="111">
        <f>'01 02 Pol'!AF110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9" t="s">
        <v>44</v>
      </c>
      <c r="D41" s="200"/>
      <c r="E41" s="200"/>
      <c r="F41" s="114">
        <f>'01 02 Pol'!AE110</f>
        <v>0</v>
      </c>
      <c r="G41" s="107">
        <f>'01 02 Pol'!AF110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53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7" t="s">
        <v>58</v>
      </c>
      <c r="D49" s="198"/>
      <c r="E49" s="198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197" t="s">
        <v>60</v>
      </c>
      <c r="D50" s="198"/>
      <c r="E50" s="198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197" t="s">
        <v>62</v>
      </c>
      <c r="D51" s="198"/>
      <c r="E51" s="198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197" t="s">
        <v>64</v>
      </c>
      <c r="D52" s="198"/>
      <c r="E52" s="198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197" t="s">
        <v>66</v>
      </c>
      <c r="D53" s="198"/>
      <c r="E53" s="198"/>
      <c r="F53" s="137" t="s">
        <v>26</v>
      </c>
      <c r="G53" s="138"/>
      <c r="H53" s="138"/>
      <c r="I53" s="138">
        <f>'01 02 Pol'!G35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197" t="s">
        <v>68</v>
      </c>
      <c r="D54" s="198"/>
      <c r="E54" s="198"/>
      <c r="F54" s="137" t="s">
        <v>27</v>
      </c>
      <c r="G54" s="138"/>
      <c r="H54" s="138"/>
      <c r="I54" s="138">
        <f>'01 02 Pol'!G37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197" t="s">
        <v>70</v>
      </c>
      <c r="D55" s="198"/>
      <c r="E55" s="198"/>
      <c r="F55" s="137" t="s">
        <v>27</v>
      </c>
      <c r="G55" s="138"/>
      <c r="H55" s="138"/>
      <c r="I55" s="138">
        <f>'01 02 Pol'!G41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197" t="s">
        <v>72</v>
      </c>
      <c r="D56" s="198"/>
      <c r="E56" s="198"/>
      <c r="F56" s="137" t="s">
        <v>27</v>
      </c>
      <c r="G56" s="138"/>
      <c r="H56" s="138"/>
      <c r="I56" s="138">
        <f>'01 02 Pol'!G48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197" t="s">
        <v>74</v>
      </c>
      <c r="D57" s="198"/>
      <c r="E57" s="198"/>
      <c r="F57" s="137" t="s">
        <v>27</v>
      </c>
      <c r="G57" s="138"/>
      <c r="H57" s="138"/>
      <c r="I57" s="138">
        <f>'01 02 Pol'!G60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197" t="s">
        <v>76</v>
      </c>
      <c r="D58" s="198"/>
      <c r="E58" s="198"/>
      <c r="F58" s="137" t="s">
        <v>27</v>
      </c>
      <c r="G58" s="138"/>
      <c r="H58" s="138"/>
      <c r="I58" s="138">
        <f>'01 02 Pol'!G65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197" t="s">
        <v>78</v>
      </c>
      <c r="D59" s="198"/>
      <c r="E59" s="198"/>
      <c r="F59" s="137" t="s">
        <v>27</v>
      </c>
      <c r="G59" s="138"/>
      <c r="H59" s="138"/>
      <c r="I59" s="138">
        <f>'01 02 Pol'!G76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197" t="s">
        <v>80</v>
      </c>
      <c r="D60" s="198"/>
      <c r="E60" s="198"/>
      <c r="F60" s="137" t="s">
        <v>27</v>
      </c>
      <c r="G60" s="138"/>
      <c r="H60" s="138"/>
      <c r="I60" s="138">
        <f>'01 02 Pol'!G78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197" t="s">
        <v>82</v>
      </c>
      <c r="D61" s="198"/>
      <c r="E61" s="198"/>
      <c r="F61" s="137" t="s">
        <v>27</v>
      </c>
      <c r="G61" s="138"/>
      <c r="H61" s="138"/>
      <c r="I61" s="138">
        <f>'01 02 Pol'!G87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197" t="s">
        <v>84</v>
      </c>
      <c r="D62" s="198"/>
      <c r="E62" s="198"/>
      <c r="F62" s="137" t="s">
        <v>28</v>
      </c>
      <c r="G62" s="138"/>
      <c r="H62" s="138"/>
      <c r="I62" s="138">
        <f>'01 02 Pol'!G96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197" t="s">
        <v>86</v>
      </c>
      <c r="D63" s="198"/>
      <c r="E63" s="198"/>
      <c r="F63" s="137" t="s">
        <v>87</v>
      </c>
      <c r="G63" s="138"/>
      <c r="H63" s="138"/>
      <c r="I63" s="138">
        <f>'01 02 Pol'!G98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197" t="s">
        <v>29</v>
      </c>
      <c r="D64" s="198"/>
      <c r="E64" s="198"/>
      <c r="F64" s="137" t="s">
        <v>88</v>
      </c>
      <c r="G64" s="138"/>
      <c r="H64" s="138"/>
      <c r="I64" s="138">
        <f>'01 02 Pol'!G105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4:E64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5"/>
  <sheetViews>
    <sheetView tabSelected="1" workbookViewId="0">
      <pane ySplit="7" topLeftCell="A83" activePane="bottomLeft" state="frozen"/>
      <selection pane="bottomLeft" activeCell="C79" sqref="C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284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280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289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290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SUMIF(AG26:AG34,"&lt;&gt;NOR",G26:G34)</f>
        <v>0</v>
      </c>
      <c r="H25" s="165"/>
      <c r="I25" s="165">
        <f>SUM(I26:I34)</f>
        <v>0</v>
      </c>
      <c r="J25" s="165"/>
      <c r="K25" s="165">
        <f>SUM(K26:K34)</f>
        <v>0</v>
      </c>
      <c r="L25" s="165"/>
      <c r="M25" s="165">
        <f>SUM(M26:M34)</f>
        <v>0</v>
      </c>
      <c r="N25" s="165"/>
      <c r="O25" s="165">
        <f>SUM(O26:O34)</f>
        <v>0.02</v>
      </c>
      <c r="P25" s="165"/>
      <c r="Q25" s="165">
        <f>SUM(Q26:Q34)</f>
        <v>0.28000000000000003</v>
      </c>
      <c r="R25" s="165"/>
      <c r="S25" s="165"/>
      <c r="T25" s="165"/>
      <c r="U25" s="165"/>
      <c r="V25" s="165">
        <f>SUM(V26:V34)</f>
        <v>10.11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8">
        <v>10</v>
      </c>
      <c r="B28" s="179" t="s">
        <v>143</v>
      </c>
      <c r="C28" s="189" t="s">
        <v>144</v>
      </c>
      <c r="D28" s="180" t="s">
        <v>145</v>
      </c>
      <c r="E28" s="181">
        <v>5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4.8999999999999998E-4</v>
      </c>
      <c r="O28" s="161">
        <f>ROUND(E28*N28,2)</f>
        <v>0</v>
      </c>
      <c r="P28" s="161">
        <v>2E-3</v>
      </c>
      <c r="Q28" s="161">
        <f>ROUND(E28*P28,2)</f>
        <v>0.01</v>
      </c>
      <c r="R28" s="161"/>
      <c r="S28" s="161" t="s">
        <v>118</v>
      </c>
      <c r="T28" s="161" t="s">
        <v>118</v>
      </c>
      <c r="U28" s="161">
        <v>0.40899999999999997</v>
      </c>
      <c r="V28" s="161">
        <f>ROUND(E28*U28,2)</f>
        <v>2.0499999999999998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2">
        <v>11</v>
      </c>
      <c r="B29" s="173" t="s">
        <v>146</v>
      </c>
      <c r="C29" s="187" t="s">
        <v>147</v>
      </c>
      <c r="D29" s="174" t="s">
        <v>117</v>
      </c>
      <c r="E29" s="175">
        <v>4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6.8000000000000005E-2</v>
      </c>
      <c r="Q29" s="161">
        <f>ROUND(E29*P29,2)</f>
        <v>0.27</v>
      </c>
      <c r="R29" s="161"/>
      <c r="S29" s="161" t="s">
        <v>118</v>
      </c>
      <c r="T29" s="161" t="s">
        <v>118</v>
      </c>
      <c r="U29" s="161">
        <v>0.3</v>
      </c>
      <c r="V29" s="161">
        <f>ROUND(E29*U29,2)</f>
        <v>1.2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8">
        <v>4</v>
      </c>
      <c r="D30" s="163"/>
      <c r="E30" s="164">
        <v>4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12</v>
      </c>
      <c r="B31" s="179" t="s">
        <v>148</v>
      </c>
      <c r="C31" s="189" t="s">
        <v>149</v>
      </c>
      <c r="D31" s="180" t="s">
        <v>134</v>
      </c>
      <c r="E31" s="181">
        <v>1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0</v>
      </c>
      <c r="Q31" s="161">
        <f>ROUND(E31*P31,2)</f>
        <v>0</v>
      </c>
      <c r="R31" s="161"/>
      <c r="S31" s="161" t="s">
        <v>150</v>
      </c>
      <c r="T31" s="161" t="s">
        <v>151</v>
      </c>
      <c r="U31" s="161">
        <v>0</v>
      </c>
      <c r="V31" s="161">
        <f>ROUND(E31*U31,2)</f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13</v>
      </c>
      <c r="B32" s="179" t="s">
        <v>152</v>
      </c>
      <c r="C32" s="189" t="s">
        <v>153</v>
      </c>
      <c r="D32" s="180" t="s">
        <v>154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150</v>
      </c>
      <c r="T32" s="161" t="s">
        <v>151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14</v>
      </c>
      <c r="B33" s="179" t="s">
        <v>155</v>
      </c>
      <c r="C33" s="189" t="s">
        <v>156</v>
      </c>
      <c r="D33" s="180" t="s">
        <v>154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150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8">
        <v>15</v>
      </c>
      <c r="B34" s="179"/>
      <c r="C34" s="195" t="s">
        <v>285</v>
      </c>
      <c r="D34" s="180" t="s">
        <v>134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2.1250000000000002E-2</v>
      </c>
      <c r="O34" s="161">
        <f>ROUND(E34*N34,2)</f>
        <v>0.02</v>
      </c>
      <c r="P34" s="161">
        <v>0</v>
      </c>
      <c r="Q34" s="161">
        <f>ROUND(E34*P34,2)</f>
        <v>0</v>
      </c>
      <c r="R34" s="161"/>
      <c r="S34" s="161" t="s">
        <v>150</v>
      </c>
      <c r="T34" s="161" t="s">
        <v>151</v>
      </c>
      <c r="U34" s="161">
        <v>1.29</v>
      </c>
      <c r="V34" s="161">
        <f>ROUND(E34*U34,2)</f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6" t="s">
        <v>114</v>
      </c>
      <c r="B35" s="167" t="s">
        <v>65</v>
      </c>
      <c r="C35" s="186" t="s">
        <v>66</v>
      </c>
      <c r="D35" s="168"/>
      <c r="E35" s="169"/>
      <c r="F35" s="170"/>
      <c r="G35" s="171">
        <f>SUMIF(AG36:AG36,"&lt;&gt;NOR",G36:G36)</f>
        <v>0</v>
      </c>
      <c r="H35" s="165"/>
      <c r="I35" s="165">
        <f>SUM(I36:I36)</f>
        <v>0</v>
      </c>
      <c r="J35" s="165"/>
      <c r="K35" s="165">
        <f>SUM(K36:K36)</f>
        <v>0</v>
      </c>
      <c r="L35" s="165"/>
      <c r="M35" s="165">
        <f>SUM(M36:M36)</f>
        <v>0</v>
      </c>
      <c r="N35" s="165"/>
      <c r="O35" s="165">
        <f>SUM(O36:O36)</f>
        <v>0</v>
      </c>
      <c r="P35" s="165"/>
      <c r="Q35" s="165">
        <f>SUM(Q36:Q36)</f>
        <v>0</v>
      </c>
      <c r="R35" s="165"/>
      <c r="S35" s="165"/>
      <c r="T35" s="165"/>
      <c r="U35" s="165"/>
      <c r="V35" s="165">
        <f>SUM(V36:V36)</f>
        <v>1.3</v>
      </c>
      <c r="W35" s="165"/>
      <c r="AG35" t="s">
        <v>115</v>
      </c>
    </row>
    <row r="36" spans="1:60" outlineLevel="1" x14ac:dyDescent="0.2">
      <c r="A36" s="178">
        <v>16</v>
      </c>
      <c r="B36" s="179" t="s">
        <v>158</v>
      </c>
      <c r="C36" s="189" t="s">
        <v>159</v>
      </c>
      <c r="D36" s="180" t="s">
        <v>160</v>
      </c>
      <c r="E36" s="181">
        <v>0.50178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118</v>
      </c>
      <c r="T36" s="161" t="s">
        <v>118</v>
      </c>
      <c r="U36" s="161">
        <v>2.5979999999999999</v>
      </c>
      <c r="V36" s="161">
        <f>ROUND(E36*U36,2)</f>
        <v>1.3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161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6" t="s">
        <v>114</v>
      </c>
      <c r="B37" s="167" t="s">
        <v>67</v>
      </c>
      <c r="C37" s="186" t="s">
        <v>68</v>
      </c>
      <c r="D37" s="168"/>
      <c r="E37" s="169"/>
      <c r="F37" s="170"/>
      <c r="G37" s="171">
        <f>SUMIF(AG38:AG40,"&lt;&gt;NOR",G38:G40)</f>
        <v>0</v>
      </c>
      <c r="H37" s="165"/>
      <c r="I37" s="165">
        <f>SUM(I38:I40)</f>
        <v>0</v>
      </c>
      <c r="J37" s="165"/>
      <c r="K37" s="165">
        <f>SUM(K38:K40)</f>
        <v>0</v>
      </c>
      <c r="L37" s="165"/>
      <c r="M37" s="165">
        <f>SUM(M38:M40)</f>
        <v>0</v>
      </c>
      <c r="N37" s="165"/>
      <c r="O37" s="165">
        <f>SUM(O38:O40)</f>
        <v>0.02</v>
      </c>
      <c r="P37" s="165"/>
      <c r="Q37" s="165">
        <f>SUM(Q38:Q40)</f>
        <v>0</v>
      </c>
      <c r="R37" s="165"/>
      <c r="S37" s="165"/>
      <c r="T37" s="165"/>
      <c r="U37" s="165"/>
      <c r="V37" s="165">
        <f>SUM(V38:V40)</f>
        <v>1.97</v>
      </c>
      <c r="W37" s="165"/>
      <c r="AG37" t="s">
        <v>115</v>
      </c>
    </row>
    <row r="38" spans="1:60" ht="22.5" outlineLevel="1" x14ac:dyDescent="0.2">
      <c r="A38" s="172">
        <v>17</v>
      </c>
      <c r="B38" s="173" t="s">
        <v>162</v>
      </c>
      <c r="C38" s="187" t="s">
        <v>278</v>
      </c>
      <c r="D38" s="174" t="s">
        <v>117</v>
      </c>
      <c r="E38" s="175">
        <v>4.702</v>
      </c>
      <c r="F38" s="176"/>
      <c r="G38" s="177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3.7799999999999999E-3</v>
      </c>
      <c r="O38" s="161">
        <f>ROUND(E38*N38,2)</f>
        <v>0.02</v>
      </c>
      <c r="P38" s="161">
        <v>0</v>
      </c>
      <c r="Q38" s="161">
        <f>ROUND(E38*P38,2)</f>
        <v>0</v>
      </c>
      <c r="R38" s="161"/>
      <c r="S38" s="161" t="s">
        <v>118</v>
      </c>
      <c r="T38" s="161" t="s">
        <v>118</v>
      </c>
      <c r="U38" s="161">
        <v>0.41865000000000002</v>
      </c>
      <c r="V38" s="161">
        <f>ROUND(E38*U38,2)</f>
        <v>1.97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163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8" t="s">
        <v>164</v>
      </c>
      <c r="D39" s="163"/>
      <c r="E39" s="164">
        <v>2.1459999999999999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165</v>
      </c>
      <c r="D40" s="163"/>
      <c r="E40" s="164">
        <v>2.556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114</v>
      </c>
      <c r="B41" s="167" t="s">
        <v>69</v>
      </c>
      <c r="C41" s="186" t="s">
        <v>70</v>
      </c>
      <c r="D41" s="168"/>
      <c r="E41" s="169"/>
      <c r="F41" s="170"/>
      <c r="G41" s="171">
        <f>SUMIF(AG42:AG47,"&lt;&gt;NOR",G42:G47)</f>
        <v>0</v>
      </c>
      <c r="H41" s="165"/>
      <c r="I41" s="165">
        <f>SUM(I42:I47)</f>
        <v>0</v>
      </c>
      <c r="J41" s="165"/>
      <c r="K41" s="165">
        <f>SUM(K42:K47)</f>
        <v>0</v>
      </c>
      <c r="L41" s="165"/>
      <c r="M41" s="165">
        <f>SUM(M42:M47)</f>
        <v>0</v>
      </c>
      <c r="N41" s="165"/>
      <c r="O41" s="165">
        <f>SUM(O42:O47)</f>
        <v>0</v>
      </c>
      <c r="P41" s="165"/>
      <c r="Q41" s="165">
        <f>SUM(Q42:Q47)</f>
        <v>0</v>
      </c>
      <c r="R41" s="165"/>
      <c r="S41" s="165"/>
      <c r="T41" s="165"/>
      <c r="U41" s="165"/>
      <c r="V41" s="165">
        <f>SUM(V42:V47)</f>
        <v>2.0099999999999998</v>
      </c>
      <c r="W41" s="165"/>
      <c r="AG41" t="s">
        <v>115</v>
      </c>
    </row>
    <row r="42" spans="1:60" outlineLevel="1" x14ac:dyDescent="0.2">
      <c r="A42" s="178">
        <v>18</v>
      </c>
      <c r="B42" s="179" t="s">
        <v>166</v>
      </c>
      <c r="C42" s="189" t="s">
        <v>167</v>
      </c>
      <c r="D42" s="180" t="s">
        <v>145</v>
      </c>
      <c r="E42" s="181">
        <v>1</v>
      </c>
      <c r="F42" s="182"/>
      <c r="G42" s="183">
        <f t="shared" ref="G42:G47" si="0">ROUND(E42*F42,2)</f>
        <v>0</v>
      </c>
      <c r="H42" s="162"/>
      <c r="I42" s="161">
        <f t="shared" ref="I42:I47" si="1">ROUND(E42*H42,2)</f>
        <v>0</v>
      </c>
      <c r="J42" s="162"/>
      <c r="K42" s="161">
        <f t="shared" ref="K42:K47" si="2">ROUND(E42*J42,2)</f>
        <v>0</v>
      </c>
      <c r="L42" s="161">
        <v>15</v>
      </c>
      <c r="M42" s="161">
        <f t="shared" ref="M42:M47" si="3">G42*(1+L42/100)</f>
        <v>0</v>
      </c>
      <c r="N42" s="161">
        <v>3.8000000000000002E-4</v>
      </c>
      <c r="O42" s="161">
        <f t="shared" ref="O42:O47" si="4">ROUND(E42*N42,2)</f>
        <v>0</v>
      </c>
      <c r="P42" s="161">
        <v>0</v>
      </c>
      <c r="Q42" s="161">
        <f t="shared" ref="Q42:Q47" si="5">ROUND(E42*P42,2)</f>
        <v>0</v>
      </c>
      <c r="R42" s="161"/>
      <c r="S42" s="161" t="s">
        <v>118</v>
      </c>
      <c r="T42" s="161" t="s">
        <v>118</v>
      </c>
      <c r="U42" s="161">
        <v>0.32</v>
      </c>
      <c r="V42" s="161">
        <f t="shared" ref="V42:V47" si="6">ROUND(E42*U42,2)</f>
        <v>0.32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168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8">
        <v>19</v>
      </c>
      <c r="B43" s="179" t="s">
        <v>169</v>
      </c>
      <c r="C43" s="189" t="s">
        <v>170</v>
      </c>
      <c r="D43" s="180" t="s">
        <v>145</v>
      </c>
      <c r="E43" s="181">
        <v>2</v>
      </c>
      <c r="F43" s="182"/>
      <c r="G43" s="183">
        <f t="shared" si="0"/>
        <v>0</v>
      </c>
      <c r="H43" s="162"/>
      <c r="I43" s="161">
        <f t="shared" si="1"/>
        <v>0</v>
      </c>
      <c r="J43" s="162"/>
      <c r="K43" s="161">
        <f t="shared" si="2"/>
        <v>0</v>
      </c>
      <c r="L43" s="161">
        <v>15</v>
      </c>
      <c r="M43" s="161">
        <f t="shared" si="3"/>
        <v>0</v>
      </c>
      <c r="N43" s="161">
        <v>4.6999999999999999E-4</v>
      </c>
      <c r="O43" s="161">
        <f t="shared" si="4"/>
        <v>0</v>
      </c>
      <c r="P43" s="161">
        <v>0</v>
      </c>
      <c r="Q43" s="161">
        <f t="shared" si="5"/>
        <v>0</v>
      </c>
      <c r="R43" s="161"/>
      <c r="S43" s="161" t="s">
        <v>118</v>
      </c>
      <c r="T43" s="161" t="s">
        <v>118</v>
      </c>
      <c r="U43" s="161">
        <v>0.35899999999999999</v>
      </c>
      <c r="V43" s="161">
        <f t="shared" si="6"/>
        <v>0.72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168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20</v>
      </c>
      <c r="B44" s="179" t="s">
        <v>171</v>
      </c>
      <c r="C44" s="189" t="s">
        <v>172</v>
      </c>
      <c r="D44" s="180" t="s">
        <v>145</v>
      </c>
      <c r="E44" s="181">
        <v>1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6.9999999999999999E-4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0.45200000000000001</v>
      </c>
      <c r="V44" s="161">
        <f t="shared" si="6"/>
        <v>0.45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21</v>
      </c>
      <c r="B45" s="179" t="s">
        <v>173</v>
      </c>
      <c r="C45" s="189" t="s">
        <v>174</v>
      </c>
      <c r="D45" s="180" t="s">
        <v>134</v>
      </c>
      <c r="E45" s="181">
        <v>3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0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0.17399999999999999</v>
      </c>
      <c r="V45" s="161">
        <f t="shared" si="6"/>
        <v>0.52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168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2">
        <v>22</v>
      </c>
      <c r="B46" s="173" t="s">
        <v>175</v>
      </c>
      <c r="C46" s="187" t="s">
        <v>176</v>
      </c>
      <c r="D46" s="174" t="s">
        <v>134</v>
      </c>
      <c r="E46" s="175">
        <v>1</v>
      </c>
      <c r="F46" s="176"/>
      <c r="G46" s="177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150</v>
      </c>
      <c r="T46" s="161" t="s">
        <v>151</v>
      </c>
      <c r="U46" s="161">
        <v>0</v>
      </c>
      <c r="V46" s="161">
        <f t="shared" si="6"/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>
        <v>23</v>
      </c>
      <c r="B47" s="159" t="s">
        <v>177</v>
      </c>
      <c r="C47" s="190" t="s">
        <v>178</v>
      </c>
      <c r="D47" s="160" t="s">
        <v>0</v>
      </c>
      <c r="E47" s="184"/>
      <c r="F47" s="162"/>
      <c r="G47" s="161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118</v>
      </c>
      <c r="T47" s="161" t="s">
        <v>118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6" t="s">
        <v>114</v>
      </c>
      <c r="B48" s="167" t="s">
        <v>71</v>
      </c>
      <c r="C48" s="186" t="s">
        <v>72</v>
      </c>
      <c r="D48" s="168"/>
      <c r="E48" s="169"/>
      <c r="F48" s="170"/>
      <c r="G48" s="171">
        <f>SUMIF(AG49:AG59,"&lt;&gt;NOR",G49:G59)</f>
        <v>0</v>
      </c>
      <c r="H48" s="165"/>
      <c r="I48" s="165">
        <f>SUM(I49:I59)</f>
        <v>0</v>
      </c>
      <c r="J48" s="165"/>
      <c r="K48" s="165">
        <f>SUM(K49:K59)</f>
        <v>0</v>
      </c>
      <c r="L48" s="165"/>
      <c r="M48" s="165">
        <f>SUM(M49:M59)</f>
        <v>0</v>
      </c>
      <c r="N48" s="165"/>
      <c r="O48" s="165">
        <f>SUM(O49:O59)</f>
        <v>0.06</v>
      </c>
      <c r="P48" s="165"/>
      <c r="Q48" s="165">
        <f>SUM(Q49:Q59)</f>
        <v>0</v>
      </c>
      <c r="R48" s="165"/>
      <c r="S48" s="165"/>
      <c r="T48" s="165"/>
      <c r="U48" s="165"/>
      <c r="V48" s="165">
        <f>SUM(V49:V59)</f>
        <v>12.360000000000001</v>
      </c>
      <c r="W48" s="165"/>
      <c r="AG48" t="s">
        <v>115</v>
      </c>
    </row>
    <row r="49" spans="1:60" outlineLevel="1" x14ac:dyDescent="0.2">
      <c r="A49" s="178">
        <v>24</v>
      </c>
      <c r="B49" s="179" t="s">
        <v>180</v>
      </c>
      <c r="C49" s="189" t="s">
        <v>181</v>
      </c>
      <c r="D49" s="180" t="s">
        <v>134</v>
      </c>
      <c r="E49" s="181">
        <v>15</v>
      </c>
      <c r="F49" s="182"/>
      <c r="G49" s="183">
        <f t="shared" ref="G49:G59" si="7">ROUND(E49*F49,2)</f>
        <v>0</v>
      </c>
      <c r="H49" s="162"/>
      <c r="I49" s="161">
        <f t="shared" ref="I49:I59" si="8">ROUND(E49*H49,2)</f>
        <v>0</v>
      </c>
      <c r="J49" s="162"/>
      <c r="K49" s="161">
        <f t="shared" ref="K49:K59" si="9">ROUND(E49*J49,2)</f>
        <v>0</v>
      </c>
      <c r="L49" s="161">
        <v>15</v>
      </c>
      <c r="M49" s="161">
        <f t="shared" ref="M49:M59" si="10">G49*(1+L49/100)</f>
        <v>0</v>
      </c>
      <c r="N49" s="161">
        <v>0</v>
      </c>
      <c r="O49" s="161">
        <f t="shared" ref="O49:O59" si="11">ROUND(E49*N49,2)</f>
        <v>0</v>
      </c>
      <c r="P49" s="161">
        <v>0</v>
      </c>
      <c r="Q49" s="161">
        <f t="shared" ref="Q49:Q59" si="12">ROUND(E49*P49,2)</f>
        <v>0</v>
      </c>
      <c r="R49" s="161"/>
      <c r="S49" s="161" t="s">
        <v>118</v>
      </c>
      <c r="T49" s="161" t="s">
        <v>118</v>
      </c>
      <c r="U49" s="161">
        <v>1.7899999999999999E-2</v>
      </c>
      <c r="V49" s="161">
        <f t="shared" ref="V49:V59" si="13">ROUND(E49*U49,2)</f>
        <v>0.27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168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8">
        <v>25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si="7"/>
        <v>0</v>
      </c>
      <c r="H50" s="162"/>
      <c r="I50" s="161">
        <f t="shared" si="8"/>
        <v>0</v>
      </c>
      <c r="J50" s="162"/>
      <c r="K50" s="161">
        <f t="shared" si="9"/>
        <v>0</v>
      </c>
      <c r="L50" s="161">
        <v>15</v>
      </c>
      <c r="M50" s="161">
        <f t="shared" si="10"/>
        <v>0</v>
      </c>
      <c r="N50" s="161">
        <v>0</v>
      </c>
      <c r="O50" s="161">
        <f t="shared" si="11"/>
        <v>0</v>
      </c>
      <c r="P50" s="161">
        <v>0</v>
      </c>
      <c r="Q50" s="161">
        <f t="shared" si="12"/>
        <v>0</v>
      </c>
      <c r="R50" s="161"/>
      <c r="S50" s="161" t="s">
        <v>118</v>
      </c>
      <c r="T50" s="161" t="s">
        <v>118</v>
      </c>
      <c r="U50" s="161">
        <v>7.6880000000000004E-2</v>
      </c>
      <c r="V50" s="161">
        <f t="shared" si="13"/>
        <v>1.1499999999999999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168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26</v>
      </c>
      <c r="B51" s="179" t="s">
        <v>184</v>
      </c>
      <c r="C51" s="189" t="s">
        <v>185</v>
      </c>
      <c r="D51" s="180" t="s">
        <v>145</v>
      </c>
      <c r="E51" s="194">
        <v>6.5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4.0099999999999997E-3</v>
      </c>
      <c r="O51" s="161">
        <f t="shared" si="11"/>
        <v>0.03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0.54290000000000005</v>
      </c>
      <c r="V51" s="161">
        <f t="shared" si="13"/>
        <v>3.53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168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27</v>
      </c>
      <c r="B52" s="179" t="s">
        <v>186</v>
      </c>
      <c r="C52" s="189" t="s">
        <v>187</v>
      </c>
      <c r="D52" s="180" t="s">
        <v>145</v>
      </c>
      <c r="E52" s="194">
        <v>5.5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5.2199999999999998E-3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0.63429999999999997</v>
      </c>
      <c r="V52" s="161">
        <f t="shared" si="13"/>
        <v>3.49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28</v>
      </c>
      <c r="B53" s="179" t="s">
        <v>188</v>
      </c>
      <c r="C53" s="189" t="s">
        <v>189</v>
      </c>
      <c r="D53" s="180" t="s">
        <v>134</v>
      </c>
      <c r="E53" s="181">
        <v>2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6.3000000000000003E-4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0.27200000000000002</v>
      </c>
      <c r="V53" s="161">
        <f t="shared" si="13"/>
        <v>0.54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168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29</v>
      </c>
      <c r="B54" s="179" t="s">
        <v>190</v>
      </c>
      <c r="C54" s="189" t="s">
        <v>191</v>
      </c>
      <c r="D54" s="180" t="s">
        <v>192</v>
      </c>
      <c r="E54" s="181">
        <v>3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1.48E-3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0.54</v>
      </c>
      <c r="V54" s="161">
        <f t="shared" si="13"/>
        <v>1.62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168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30</v>
      </c>
      <c r="B55" s="179" t="s">
        <v>193</v>
      </c>
      <c r="C55" s="189" t="s">
        <v>194</v>
      </c>
      <c r="D55" s="180" t="s">
        <v>134</v>
      </c>
      <c r="E55" s="181">
        <v>6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0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0.16500000000000001</v>
      </c>
      <c r="V55" s="161">
        <f t="shared" si="13"/>
        <v>0.99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168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31</v>
      </c>
      <c r="B56" s="179" t="s">
        <v>195</v>
      </c>
      <c r="C56" s="189" t="s">
        <v>196</v>
      </c>
      <c r="D56" s="180" t="s">
        <v>145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1.8000000000000001E-4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6.7000000000000004E-2</v>
      </c>
      <c r="V56" s="161">
        <f t="shared" si="13"/>
        <v>0.4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168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32</v>
      </c>
      <c r="B57" s="179" t="s">
        <v>197</v>
      </c>
      <c r="C57" s="189" t="s">
        <v>198</v>
      </c>
      <c r="D57" s="180" t="s">
        <v>145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1.0000000000000001E-5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6.2E-2</v>
      </c>
      <c r="V57" s="161">
        <f t="shared" si="13"/>
        <v>0.37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168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33</v>
      </c>
      <c r="B58" s="173" t="s">
        <v>71</v>
      </c>
      <c r="C58" s="187" t="s">
        <v>199</v>
      </c>
      <c r="D58" s="174" t="s">
        <v>145</v>
      </c>
      <c r="E58" s="175">
        <v>6</v>
      </c>
      <c r="F58" s="176"/>
      <c r="G58" s="177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150</v>
      </c>
      <c r="T58" s="161" t="s">
        <v>157</v>
      </c>
      <c r="U58" s="161">
        <v>0</v>
      </c>
      <c r="V58" s="161">
        <f t="shared" si="13"/>
        <v>0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>
        <v>34</v>
      </c>
      <c r="B59" s="159" t="s">
        <v>200</v>
      </c>
      <c r="C59" s="190" t="s">
        <v>201</v>
      </c>
      <c r="D59" s="160" t="s">
        <v>0</v>
      </c>
      <c r="E59" s="184"/>
      <c r="F59" s="162"/>
      <c r="G59" s="161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118</v>
      </c>
      <c r="T59" s="161" t="s">
        <v>118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6" t="s">
        <v>114</v>
      </c>
      <c r="B60" s="167" t="s">
        <v>73</v>
      </c>
      <c r="C60" s="186" t="s">
        <v>74</v>
      </c>
      <c r="D60" s="168"/>
      <c r="E60" s="169"/>
      <c r="F60" s="170"/>
      <c r="G60" s="171">
        <f>SUMIF(AG61:AG64,"&lt;&gt;NOR",G61:G64)</f>
        <v>0</v>
      </c>
      <c r="H60" s="165"/>
      <c r="I60" s="165">
        <f>SUM(I61:I64)</f>
        <v>0</v>
      </c>
      <c r="J60" s="165"/>
      <c r="K60" s="165">
        <f>SUM(K61:K64)</f>
        <v>0</v>
      </c>
      <c r="L60" s="165"/>
      <c r="M60" s="165">
        <f>SUM(M61:M64)</f>
        <v>0</v>
      </c>
      <c r="N60" s="165"/>
      <c r="O60" s="165">
        <f>SUM(O61:O64)</f>
        <v>0</v>
      </c>
      <c r="P60" s="165"/>
      <c r="Q60" s="165">
        <f>SUM(Q61:Q64)</f>
        <v>0</v>
      </c>
      <c r="R60" s="165"/>
      <c r="S60" s="165"/>
      <c r="T60" s="165"/>
      <c r="U60" s="165"/>
      <c r="V60" s="165">
        <f>SUM(V61:V64)</f>
        <v>0.2</v>
      </c>
      <c r="W60" s="165"/>
      <c r="AG60" t="s">
        <v>115</v>
      </c>
    </row>
    <row r="61" spans="1:60" outlineLevel="1" x14ac:dyDescent="0.2">
      <c r="A61" s="178">
        <v>35</v>
      </c>
      <c r="B61" s="179" t="s">
        <v>202</v>
      </c>
      <c r="C61" s="189" t="s">
        <v>203</v>
      </c>
      <c r="D61" s="180" t="s">
        <v>145</v>
      </c>
      <c r="E61" s="181">
        <v>1.5</v>
      </c>
      <c r="F61" s="182"/>
      <c r="G61" s="183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15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118</v>
      </c>
      <c r="T61" s="161" t="s">
        <v>151</v>
      </c>
      <c r="U61" s="161">
        <v>0.13300000000000001</v>
      </c>
      <c r="V61" s="161">
        <f>ROUND(E61*U61,2)</f>
        <v>0.2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8">
        <v>36</v>
      </c>
      <c r="B62" s="179" t="s">
        <v>73</v>
      </c>
      <c r="C62" s="189" t="s">
        <v>204</v>
      </c>
      <c r="D62" s="180" t="s">
        <v>154</v>
      </c>
      <c r="E62" s="181">
        <v>1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150</v>
      </c>
      <c r="T62" s="161" t="s">
        <v>157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37</v>
      </c>
      <c r="B63" s="173" t="s">
        <v>205</v>
      </c>
      <c r="C63" s="187" t="s">
        <v>206</v>
      </c>
      <c r="D63" s="174" t="s">
        <v>154</v>
      </c>
      <c r="E63" s="175">
        <v>1</v>
      </c>
      <c r="F63" s="176"/>
      <c r="G63" s="177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150</v>
      </c>
      <c r="T63" s="161" t="s">
        <v>157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>
        <v>38</v>
      </c>
      <c r="B64" s="159" t="s">
        <v>207</v>
      </c>
      <c r="C64" s="190" t="s">
        <v>208</v>
      </c>
      <c r="D64" s="160" t="s">
        <v>0</v>
      </c>
      <c r="E64" s="184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118</v>
      </c>
      <c r="T64" s="161" t="s">
        <v>118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6" t="s">
        <v>114</v>
      </c>
      <c r="B65" s="167" t="s">
        <v>75</v>
      </c>
      <c r="C65" s="186" t="s">
        <v>76</v>
      </c>
      <c r="D65" s="168"/>
      <c r="E65" s="169"/>
      <c r="F65" s="170"/>
      <c r="G65" s="171">
        <f>SUMIF(AG66:AG75,"&lt;&gt;NOR",G66:G75)</f>
        <v>0</v>
      </c>
      <c r="H65" s="165"/>
      <c r="I65" s="165">
        <f>SUM(I66:I75)</f>
        <v>0</v>
      </c>
      <c r="J65" s="165"/>
      <c r="K65" s="165">
        <f>SUM(K66:K75)</f>
        <v>0</v>
      </c>
      <c r="L65" s="165"/>
      <c r="M65" s="165">
        <f>SUM(M66:M75)</f>
        <v>0</v>
      </c>
      <c r="N65" s="165"/>
      <c r="O65" s="165">
        <f>SUM(O66:O75)</f>
        <v>0</v>
      </c>
      <c r="P65" s="165"/>
      <c r="Q65" s="165">
        <f>SUM(Q66:Q75)</f>
        <v>0</v>
      </c>
      <c r="R65" s="165"/>
      <c r="S65" s="165"/>
      <c r="T65" s="165"/>
      <c r="U65" s="165"/>
      <c r="V65" s="165">
        <f>SUM(V66:V75)</f>
        <v>3.2</v>
      </c>
      <c r="W65" s="165"/>
      <c r="AG65" t="s">
        <v>115</v>
      </c>
    </row>
    <row r="66" spans="1:60" outlineLevel="1" x14ac:dyDescent="0.2">
      <c r="A66" s="178">
        <v>39</v>
      </c>
      <c r="B66" s="179" t="s">
        <v>209</v>
      </c>
      <c r="C66" s="189" t="s">
        <v>210</v>
      </c>
      <c r="D66" s="180" t="s">
        <v>211</v>
      </c>
      <c r="E66" s="181">
        <v>1</v>
      </c>
      <c r="F66" s="182"/>
      <c r="G66" s="183">
        <f t="shared" ref="G66:G75" si="14">ROUND(E66*F66,2)</f>
        <v>0</v>
      </c>
      <c r="H66" s="162"/>
      <c r="I66" s="161">
        <f t="shared" ref="I66:I75" si="15">ROUND(E66*H66,2)</f>
        <v>0</v>
      </c>
      <c r="J66" s="162"/>
      <c r="K66" s="161">
        <f t="shared" ref="K66:K75" si="16">ROUND(E66*J66,2)</f>
        <v>0</v>
      </c>
      <c r="L66" s="161">
        <v>15</v>
      </c>
      <c r="M66" s="161">
        <f t="shared" ref="M66:M75" si="17">G66*(1+L66/100)</f>
        <v>0</v>
      </c>
      <c r="N66" s="161">
        <v>1.41E-3</v>
      </c>
      <c r="O66" s="161">
        <f t="shared" ref="O66:O75" si="18">ROUND(E66*N66,2)</f>
        <v>0</v>
      </c>
      <c r="P66" s="161">
        <v>0</v>
      </c>
      <c r="Q66" s="161">
        <f t="shared" ref="Q66:Q75" si="19">ROUND(E66*P66,2)</f>
        <v>0</v>
      </c>
      <c r="R66" s="161"/>
      <c r="S66" s="161" t="s">
        <v>118</v>
      </c>
      <c r="T66" s="161" t="s">
        <v>118</v>
      </c>
      <c r="U66" s="161">
        <v>1.575</v>
      </c>
      <c r="V66" s="161">
        <f t="shared" ref="V66:V75" si="20">ROUND(E66*U66,2)</f>
        <v>1.58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41</v>
      </c>
      <c r="B67" s="179" t="s">
        <v>212</v>
      </c>
      <c r="C67" s="189" t="s">
        <v>213</v>
      </c>
      <c r="D67" s="180" t="s">
        <v>211</v>
      </c>
      <c r="E67" s="181">
        <v>3</v>
      </c>
      <c r="F67" s="182"/>
      <c r="G67" s="183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15</v>
      </c>
      <c r="M67" s="161">
        <f t="shared" si="17"/>
        <v>0</v>
      </c>
      <c r="N67" s="161">
        <v>8.0000000000000007E-5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118</v>
      </c>
      <c r="T67" s="161" t="s">
        <v>118</v>
      </c>
      <c r="U67" s="161">
        <v>0.28999999999999998</v>
      </c>
      <c r="V67" s="161">
        <f t="shared" si="20"/>
        <v>0.87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168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44</v>
      </c>
      <c r="B68" s="179" t="s">
        <v>214</v>
      </c>
      <c r="C68" s="189" t="s">
        <v>215</v>
      </c>
      <c r="D68" s="180" t="s">
        <v>134</v>
      </c>
      <c r="E68" s="181">
        <v>1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4.0999999999999999E-4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0.246</v>
      </c>
      <c r="V68" s="161">
        <f t="shared" si="20"/>
        <v>0.25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168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45</v>
      </c>
      <c r="B69" s="179" t="s">
        <v>216</v>
      </c>
      <c r="C69" s="189" t="s">
        <v>217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2.7999999999999998E-4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168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46</v>
      </c>
      <c r="B70" s="179" t="s">
        <v>218</v>
      </c>
      <c r="C70" s="189" t="s">
        <v>219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2.0000000000000001E-4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168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8">
        <v>47</v>
      </c>
      <c r="B71" s="179" t="s">
        <v>220</v>
      </c>
      <c r="C71" s="189" t="s">
        <v>279</v>
      </c>
      <c r="D71" s="180" t="s">
        <v>154</v>
      </c>
      <c r="E71" s="181">
        <v>2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150</v>
      </c>
      <c r="T71" s="161" t="s">
        <v>157</v>
      </c>
      <c r="U71" s="161">
        <v>0</v>
      </c>
      <c r="V71" s="161">
        <f t="shared" si="20"/>
        <v>0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48</v>
      </c>
      <c r="B72" s="179" t="s">
        <v>221</v>
      </c>
      <c r="C72" s="189" t="s">
        <v>274</v>
      </c>
      <c r="D72" s="180" t="s">
        <v>134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150</v>
      </c>
      <c r="T72" s="161" t="s">
        <v>151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50</v>
      </c>
      <c r="B73" s="179" t="s">
        <v>222</v>
      </c>
      <c r="C73" s="189" t="s">
        <v>223</v>
      </c>
      <c r="D73" s="180" t="s">
        <v>134</v>
      </c>
      <c r="E73" s="181">
        <v>3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150</v>
      </c>
      <c r="T73" s="161" t="s">
        <v>157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51</v>
      </c>
      <c r="B74" s="179" t="s">
        <v>224</v>
      </c>
      <c r="C74" s="189" t="s">
        <v>286</v>
      </c>
      <c r="D74" s="180" t="s">
        <v>134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150</v>
      </c>
      <c r="T74" s="161" t="s">
        <v>151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>
        <v>55</v>
      </c>
      <c r="B75" s="159" t="s">
        <v>225</v>
      </c>
      <c r="C75" s="190" t="s">
        <v>226</v>
      </c>
      <c r="D75" s="160" t="s">
        <v>0</v>
      </c>
      <c r="E75" s="184"/>
      <c r="F75" s="162"/>
      <c r="G75" s="16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118</v>
      </c>
      <c r="T75" s="161" t="s">
        <v>118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114</v>
      </c>
      <c r="B76" s="167" t="s">
        <v>77</v>
      </c>
      <c r="C76" s="186" t="s">
        <v>78</v>
      </c>
      <c r="D76" s="168"/>
      <c r="E76" s="169"/>
      <c r="F76" s="170"/>
      <c r="G76" s="171">
        <f>SUMIF(AG77:AG77,"&lt;&gt;NOR",G77:G77)</f>
        <v>0</v>
      </c>
      <c r="H76" s="165"/>
      <c r="I76" s="165">
        <f>SUM(I77:I77)</f>
        <v>0</v>
      </c>
      <c r="J76" s="165"/>
      <c r="K76" s="165">
        <f>SUM(K77:K77)</f>
        <v>0</v>
      </c>
      <c r="L76" s="165"/>
      <c r="M76" s="165">
        <f>SUM(M77:M77)</f>
        <v>0</v>
      </c>
      <c r="N76" s="165"/>
      <c r="O76" s="165">
        <f>SUM(O77:O77)</f>
        <v>0</v>
      </c>
      <c r="P76" s="165"/>
      <c r="Q76" s="165">
        <f>SUM(Q77:Q77)</f>
        <v>0</v>
      </c>
      <c r="R76" s="165"/>
      <c r="S76" s="165"/>
      <c r="T76" s="165"/>
      <c r="U76" s="165"/>
      <c r="V76" s="165">
        <f>SUM(V77:V77)</f>
        <v>0</v>
      </c>
      <c r="W76" s="165"/>
      <c r="AG76" t="s">
        <v>115</v>
      </c>
    </row>
    <row r="77" spans="1:60" ht="22.5" outlineLevel="1" x14ac:dyDescent="0.2">
      <c r="A77" s="178">
        <v>56</v>
      </c>
      <c r="B77" s="179" t="s">
        <v>227</v>
      </c>
      <c r="C77" s="189" t="s">
        <v>292</v>
      </c>
      <c r="D77" s="180" t="s">
        <v>134</v>
      </c>
      <c r="E77" s="181">
        <v>2</v>
      </c>
      <c r="F77" s="182"/>
      <c r="G77" s="183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15</v>
      </c>
      <c r="M77" s="161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1"/>
      <c r="S77" s="161" t="s">
        <v>150</v>
      </c>
      <c r="T77" s="161" t="s">
        <v>151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228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6" t="s">
        <v>114</v>
      </c>
      <c r="B78" s="167" t="s">
        <v>79</v>
      </c>
      <c r="C78" s="186" t="s">
        <v>80</v>
      </c>
      <c r="D78" s="168"/>
      <c r="E78" s="169"/>
      <c r="F78" s="170"/>
      <c r="G78" s="171">
        <f>SUMIF(AG79:AG86,"&lt;&gt;NOR",G79:G86)</f>
        <v>0</v>
      </c>
      <c r="H78" s="165"/>
      <c r="I78" s="165">
        <f>SUM(I79:I86)</f>
        <v>0</v>
      </c>
      <c r="J78" s="165"/>
      <c r="K78" s="165">
        <f>SUM(K79:K86)</f>
        <v>0</v>
      </c>
      <c r="L78" s="165"/>
      <c r="M78" s="165">
        <f>SUM(M79:M86)</f>
        <v>0</v>
      </c>
      <c r="N78" s="165"/>
      <c r="O78" s="165">
        <f>SUM(O79:O86)</f>
        <v>0.02</v>
      </c>
      <c r="P78" s="165"/>
      <c r="Q78" s="165">
        <f>SUM(Q79:Q86)</f>
        <v>0</v>
      </c>
      <c r="R78" s="165"/>
      <c r="S78" s="165"/>
      <c r="T78" s="165"/>
      <c r="U78" s="165"/>
      <c r="V78" s="165">
        <f>SUM(V79:V86)</f>
        <v>3.7800000000000002</v>
      </c>
      <c r="W78" s="165"/>
      <c r="AG78" t="s">
        <v>115</v>
      </c>
    </row>
    <row r="79" spans="1:60" outlineLevel="1" x14ac:dyDescent="0.2">
      <c r="A79" s="172">
        <v>57</v>
      </c>
      <c r="B79" s="173" t="s">
        <v>229</v>
      </c>
      <c r="C79" s="187" t="s">
        <v>230</v>
      </c>
      <c r="D79" s="174" t="s">
        <v>117</v>
      </c>
      <c r="E79" s="175">
        <v>3.1960000000000002</v>
      </c>
      <c r="F79" s="176"/>
      <c r="G79" s="177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1"/>
      <c r="S79" s="161" t="s">
        <v>118</v>
      </c>
      <c r="T79" s="161" t="s">
        <v>118</v>
      </c>
      <c r="U79" s="161">
        <v>0.33100000000000002</v>
      </c>
      <c r="V79" s="161">
        <f>ROUND(E79*U79,2)</f>
        <v>1.06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168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231</v>
      </c>
      <c r="D80" s="163"/>
      <c r="E80" s="164">
        <v>3.1960000000000002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58</v>
      </c>
      <c r="B81" s="179" t="s">
        <v>232</v>
      </c>
      <c r="C81" s="189" t="s">
        <v>233</v>
      </c>
      <c r="D81" s="180" t="s">
        <v>117</v>
      </c>
      <c r="E81" s="181">
        <v>3.1960000000000002</v>
      </c>
      <c r="F81" s="182"/>
      <c r="G81" s="183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2.5000000000000001E-3</v>
      </c>
      <c r="O81" s="161">
        <f>ROUND(E81*N81,2)</f>
        <v>0.01</v>
      </c>
      <c r="P81" s="161">
        <v>0</v>
      </c>
      <c r="Q81" s="161">
        <f>ROUND(E81*P81,2)</f>
        <v>0</v>
      </c>
      <c r="R81" s="161"/>
      <c r="S81" s="161" t="s">
        <v>234</v>
      </c>
      <c r="T81" s="161" t="s">
        <v>234</v>
      </c>
      <c r="U81" s="161">
        <v>0.85</v>
      </c>
      <c r="V81" s="161">
        <f>ROUND(E81*U81,2)</f>
        <v>2.72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168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59</v>
      </c>
      <c r="B82" s="173" t="s">
        <v>235</v>
      </c>
      <c r="C82" s="187" t="s">
        <v>275</v>
      </c>
      <c r="D82" s="174" t="s">
        <v>117</v>
      </c>
      <c r="E82" s="175">
        <v>3.1960000000000002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4.0000000000000002E-4</v>
      </c>
      <c r="O82" s="161">
        <f>ROUND(E82*N82,2)</f>
        <v>0</v>
      </c>
      <c r="P82" s="161">
        <v>0</v>
      </c>
      <c r="Q82" s="161">
        <f>ROUND(E82*P82,2)</f>
        <v>0</v>
      </c>
      <c r="R82" s="161"/>
      <c r="S82" s="161" t="s">
        <v>118</v>
      </c>
      <c r="T82" s="161" t="s">
        <v>118</v>
      </c>
      <c r="U82" s="161">
        <v>0</v>
      </c>
      <c r="V82" s="161">
        <f>ROUND(E82*U82,2)</f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168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231</v>
      </c>
      <c r="D83" s="163"/>
      <c r="E83" s="164">
        <v>3.1960000000000002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60</v>
      </c>
      <c r="B84" s="173" t="s">
        <v>236</v>
      </c>
      <c r="C84" s="187" t="s">
        <v>276</v>
      </c>
      <c r="D84" s="174" t="s">
        <v>117</v>
      </c>
      <c r="E84" s="175">
        <v>3.5156000000000001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1.5399999999999999E-3</v>
      </c>
      <c r="O84" s="161">
        <f>ROUND(E84*N84,2)</f>
        <v>0.01</v>
      </c>
      <c r="P84" s="161">
        <v>0</v>
      </c>
      <c r="Q84" s="161">
        <f>ROUND(E84*P84,2)</f>
        <v>0</v>
      </c>
      <c r="R84" s="161"/>
      <c r="S84" s="161" t="s">
        <v>150</v>
      </c>
      <c r="T84" s="161" t="s">
        <v>157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237</v>
      </c>
      <c r="D85" s="163"/>
      <c r="E85" s="164">
        <v>3.5156000000000001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121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61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1"/>
      <c r="S86" s="161" t="s">
        <v>118</v>
      </c>
      <c r="T86" s="161" t="s">
        <v>118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114</v>
      </c>
      <c r="B87" s="167" t="s">
        <v>81</v>
      </c>
      <c r="C87" s="186" t="s">
        <v>82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1.72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36.849999999999994</v>
      </c>
      <c r="W87" s="165"/>
      <c r="AG87" t="s">
        <v>115</v>
      </c>
    </row>
    <row r="88" spans="1:60" ht="22.5" outlineLevel="1" x14ac:dyDescent="0.2">
      <c r="A88" s="172">
        <v>62</v>
      </c>
      <c r="B88" s="173" t="s">
        <v>240</v>
      </c>
      <c r="C88" s="187" t="s">
        <v>277</v>
      </c>
      <c r="D88" s="174" t="s">
        <v>117</v>
      </c>
      <c r="E88" s="175">
        <v>26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2.9999999999999997E-4</v>
      </c>
      <c r="O88" s="161">
        <f>ROUND(E88*N88,2)</f>
        <v>0.01</v>
      </c>
      <c r="P88" s="161">
        <v>0</v>
      </c>
      <c r="Q88" s="161">
        <f>ROUND(E88*P88,2)</f>
        <v>0</v>
      </c>
      <c r="R88" s="161"/>
      <c r="S88" s="161" t="s">
        <v>118</v>
      </c>
      <c r="T88" s="161" t="s">
        <v>118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168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287</v>
      </c>
      <c r="D89" s="163"/>
      <c r="E89" s="164">
        <v>26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63</v>
      </c>
      <c r="B90" s="173" t="s">
        <v>241</v>
      </c>
      <c r="C90" s="187" t="s">
        <v>288</v>
      </c>
      <c r="D90" s="174" t="s">
        <v>117</v>
      </c>
      <c r="E90" s="175">
        <v>26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5.5800000000000002E-2</v>
      </c>
      <c r="O90" s="161">
        <f>ROUND(E90*N90,2)</f>
        <v>1.45</v>
      </c>
      <c r="P90" s="161">
        <v>0</v>
      </c>
      <c r="Q90" s="161">
        <f>ROUND(E90*P90,2)</f>
        <v>0</v>
      </c>
      <c r="R90" s="161"/>
      <c r="S90" s="161" t="s">
        <v>118</v>
      </c>
      <c r="T90" s="161" t="s">
        <v>118</v>
      </c>
      <c r="U90" s="161">
        <v>1.3480000000000001</v>
      </c>
      <c r="V90" s="161">
        <f>ROUND(E90*U90,2)</f>
        <v>35.049999999999997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168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287</v>
      </c>
      <c r="D91" s="163"/>
      <c r="E91" s="164">
        <v>26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64</v>
      </c>
      <c r="B92" s="179" t="s">
        <v>242</v>
      </c>
      <c r="C92" s="189" t="s">
        <v>243</v>
      </c>
      <c r="D92" s="180" t="s">
        <v>145</v>
      </c>
      <c r="E92" s="181">
        <v>15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118</v>
      </c>
      <c r="T92" s="161" t="s">
        <v>118</v>
      </c>
      <c r="U92" s="161">
        <v>0.12</v>
      </c>
      <c r="V92" s="161">
        <f>ROUND(E92*U92,2)</f>
        <v>1.8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168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65</v>
      </c>
      <c r="B93" s="173" t="s">
        <v>244</v>
      </c>
      <c r="C93" s="187" t="s">
        <v>291</v>
      </c>
      <c r="D93" s="174" t="s">
        <v>117</v>
      </c>
      <c r="E93" s="175">
        <v>26.4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0.01</v>
      </c>
      <c r="O93" s="161">
        <f>ROUND(E93*N93,2)</f>
        <v>0.26</v>
      </c>
      <c r="P93" s="161">
        <v>0</v>
      </c>
      <c r="Q93" s="161">
        <f>ROUND(E93*P93,2)</f>
        <v>0</v>
      </c>
      <c r="R93" s="161" t="s">
        <v>245</v>
      </c>
      <c r="S93" s="161" t="s">
        <v>118</v>
      </c>
      <c r="T93" s="161" t="s">
        <v>151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228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283</v>
      </c>
      <c r="D94" s="163"/>
      <c r="E94" s="164">
        <v>26.4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66</v>
      </c>
      <c r="B95" s="159" t="s">
        <v>246</v>
      </c>
      <c r="C95" s="190" t="s">
        <v>247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118</v>
      </c>
      <c r="T95" s="161" t="s">
        <v>118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114</v>
      </c>
      <c r="B96" s="167" t="s">
        <v>83</v>
      </c>
      <c r="C96" s="186" t="s">
        <v>84</v>
      </c>
      <c r="D96" s="168"/>
      <c r="E96" s="169"/>
      <c r="F96" s="170"/>
      <c r="G96" s="171">
        <f>SUMIF(AG97:AG97,"&lt;&gt;NOR",G97:G97)</f>
        <v>0</v>
      </c>
      <c r="H96" s="165"/>
      <c r="I96" s="165">
        <f>SUM(I97:I97)</f>
        <v>0</v>
      </c>
      <c r="J96" s="165"/>
      <c r="K96" s="165">
        <f>SUM(K97:K97)</f>
        <v>0</v>
      </c>
      <c r="L96" s="165"/>
      <c r="M96" s="165">
        <f>SUM(M97:M97)</f>
        <v>0</v>
      </c>
      <c r="N96" s="165"/>
      <c r="O96" s="165">
        <f>SUM(O97:O97)</f>
        <v>0</v>
      </c>
      <c r="P96" s="165"/>
      <c r="Q96" s="165">
        <f>SUM(Q97:Q97)</f>
        <v>0</v>
      </c>
      <c r="R96" s="165"/>
      <c r="S96" s="165"/>
      <c r="T96" s="165"/>
      <c r="U96" s="165"/>
      <c r="V96" s="165">
        <f>SUM(V97:V97)</f>
        <v>0</v>
      </c>
      <c r="W96" s="165"/>
      <c r="AG96" t="s">
        <v>115</v>
      </c>
    </row>
    <row r="97" spans="1:60" outlineLevel="1" x14ac:dyDescent="0.2">
      <c r="A97" s="178">
        <v>67</v>
      </c>
      <c r="B97" s="179" t="s">
        <v>248</v>
      </c>
      <c r="C97" s="189" t="s">
        <v>282</v>
      </c>
      <c r="D97" s="180" t="s">
        <v>154</v>
      </c>
      <c r="E97" s="181">
        <v>1</v>
      </c>
      <c r="F97" s="182"/>
      <c r="G97" s="183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150</v>
      </c>
      <c r="T97" s="161" t="s">
        <v>151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119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114</v>
      </c>
      <c r="B98" s="167" t="s">
        <v>85</v>
      </c>
      <c r="C98" s="186" t="s">
        <v>86</v>
      </c>
      <c r="D98" s="168"/>
      <c r="E98" s="169"/>
      <c r="F98" s="170"/>
      <c r="G98" s="171">
        <f>SUMIF(AG99:AG104,"&lt;&gt;NOR",G99:G104)</f>
        <v>0</v>
      </c>
      <c r="H98" s="165"/>
      <c r="I98" s="165">
        <f>SUM(I99:I104)</f>
        <v>0</v>
      </c>
      <c r="J98" s="165"/>
      <c r="K98" s="165">
        <f>SUM(K99:K104)</f>
        <v>0</v>
      </c>
      <c r="L98" s="165"/>
      <c r="M98" s="165">
        <f>SUM(M99:M104)</f>
        <v>0</v>
      </c>
      <c r="N98" s="165"/>
      <c r="O98" s="165">
        <f>SUM(O99:O104)</f>
        <v>0</v>
      </c>
      <c r="P98" s="165"/>
      <c r="Q98" s="165">
        <f>SUM(Q99:Q104)</f>
        <v>0</v>
      </c>
      <c r="R98" s="165"/>
      <c r="S98" s="165"/>
      <c r="T98" s="165"/>
      <c r="U98" s="165"/>
      <c r="V98" s="165">
        <f>SUM(V99:V104)</f>
        <v>7.68</v>
      </c>
      <c r="W98" s="165"/>
      <c r="AG98" t="s">
        <v>115</v>
      </c>
    </row>
    <row r="99" spans="1:60" outlineLevel="1" x14ac:dyDescent="0.2">
      <c r="A99" s="178">
        <v>68</v>
      </c>
      <c r="B99" s="179" t="s">
        <v>249</v>
      </c>
      <c r="C99" s="189" t="s">
        <v>250</v>
      </c>
      <c r="D99" s="180" t="s">
        <v>160</v>
      </c>
      <c r="E99" s="181">
        <v>1.774</v>
      </c>
      <c r="F99" s="182"/>
      <c r="G99" s="183">
        <f t="shared" ref="G99:G104" si="21">ROUND(E99*F99,2)</f>
        <v>0</v>
      </c>
      <c r="H99" s="162"/>
      <c r="I99" s="161">
        <f t="shared" ref="I99:I104" si="22">ROUND(E99*H99,2)</f>
        <v>0</v>
      </c>
      <c r="J99" s="162"/>
      <c r="K99" s="161">
        <f t="shared" ref="K99:K104" si="23">ROUND(E99*J99,2)</f>
        <v>0</v>
      </c>
      <c r="L99" s="161">
        <v>15</v>
      </c>
      <c r="M99" s="161">
        <f t="shared" ref="M99:M104" si="24">G99*(1+L99/100)</f>
        <v>0</v>
      </c>
      <c r="N99" s="161">
        <v>0</v>
      </c>
      <c r="O99" s="161">
        <f t="shared" ref="O99:O104" si="25">ROUND(E99*N99,2)</f>
        <v>0</v>
      </c>
      <c r="P99" s="161">
        <v>0</v>
      </c>
      <c r="Q99" s="161">
        <f t="shared" ref="Q99:Q104" si="26">ROUND(E99*P99,2)</f>
        <v>0</v>
      </c>
      <c r="R99" s="161"/>
      <c r="S99" s="161" t="s">
        <v>118</v>
      </c>
      <c r="T99" s="161" t="s">
        <v>118</v>
      </c>
      <c r="U99" s="161">
        <v>0.93300000000000005</v>
      </c>
      <c r="V99" s="161">
        <f t="shared" ref="V99:V104" si="27">ROUND(E99*U99,2)</f>
        <v>1.66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251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8">
        <v>69</v>
      </c>
      <c r="B100" s="179" t="s">
        <v>252</v>
      </c>
      <c r="C100" s="189" t="s">
        <v>253</v>
      </c>
      <c r="D100" s="180" t="s">
        <v>160</v>
      </c>
      <c r="E100" s="181">
        <v>5.3220000000000001</v>
      </c>
      <c r="F100" s="182"/>
      <c r="G100" s="183">
        <f t="shared" si="21"/>
        <v>0</v>
      </c>
      <c r="H100" s="162"/>
      <c r="I100" s="161">
        <f t="shared" si="22"/>
        <v>0</v>
      </c>
      <c r="J100" s="162"/>
      <c r="K100" s="161">
        <f t="shared" si="23"/>
        <v>0</v>
      </c>
      <c r="L100" s="161">
        <v>15</v>
      </c>
      <c r="M100" s="161">
        <f t="shared" si="24"/>
        <v>0</v>
      </c>
      <c r="N100" s="161">
        <v>0</v>
      </c>
      <c r="O100" s="161">
        <f t="shared" si="25"/>
        <v>0</v>
      </c>
      <c r="P100" s="161">
        <v>0</v>
      </c>
      <c r="Q100" s="161">
        <f t="shared" si="26"/>
        <v>0</v>
      </c>
      <c r="R100" s="161"/>
      <c r="S100" s="161" t="s">
        <v>118</v>
      </c>
      <c r="T100" s="161" t="s">
        <v>118</v>
      </c>
      <c r="U100" s="161">
        <v>0.65300000000000002</v>
      </c>
      <c r="V100" s="161">
        <f t="shared" si="27"/>
        <v>3.48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70</v>
      </c>
      <c r="B101" s="179" t="s">
        <v>254</v>
      </c>
      <c r="C101" s="189" t="s">
        <v>255</v>
      </c>
      <c r="D101" s="180" t="s">
        <v>160</v>
      </c>
      <c r="E101" s="181">
        <v>1.774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0.49</v>
      </c>
      <c r="V101" s="161">
        <f t="shared" si="27"/>
        <v>0.87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71</v>
      </c>
      <c r="B102" s="179" t="s">
        <v>256</v>
      </c>
      <c r="C102" s="189" t="s">
        <v>257</v>
      </c>
      <c r="D102" s="180" t="s">
        <v>160</v>
      </c>
      <c r="E102" s="181">
        <v>15.965999999999999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</v>
      </c>
      <c r="V102" s="161">
        <f t="shared" si="27"/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72</v>
      </c>
      <c r="B103" s="179" t="s">
        <v>258</v>
      </c>
      <c r="C103" s="189" t="s">
        <v>259</v>
      </c>
      <c r="D103" s="180" t="s">
        <v>160</v>
      </c>
      <c r="E103" s="181">
        <v>1.774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0.94199999999999995</v>
      </c>
      <c r="V103" s="161">
        <f t="shared" si="27"/>
        <v>1.67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73</v>
      </c>
      <c r="B104" s="179" t="s">
        <v>260</v>
      </c>
      <c r="C104" s="189" t="s">
        <v>261</v>
      </c>
      <c r="D104" s="180" t="s">
        <v>160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</v>
      </c>
      <c r="V104" s="161">
        <f t="shared" si="27"/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114</v>
      </c>
      <c r="B105" s="167" t="s">
        <v>88</v>
      </c>
      <c r="C105" s="186" t="s">
        <v>29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</v>
      </c>
      <c r="W105" s="165"/>
      <c r="AG105" t="s">
        <v>115</v>
      </c>
    </row>
    <row r="106" spans="1:60" outlineLevel="1" x14ac:dyDescent="0.2">
      <c r="A106" s="178">
        <v>74</v>
      </c>
      <c r="B106" s="179" t="s">
        <v>262</v>
      </c>
      <c r="C106" s="189" t="s">
        <v>263</v>
      </c>
      <c r="D106" s="180" t="s">
        <v>264</v>
      </c>
      <c r="E106" s="181">
        <v>1</v>
      </c>
      <c r="F106" s="182"/>
      <c r="G106" s="183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118</v>
      </c>
      <c r="T106" s="161" t="s">
        <v>151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265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8">
        <v>75</v>
      </c>
      <c r="B107" s="179" t="s">
        <v>266</v>
      </c>
      <c r="C107" s="189" t="s">
        <v>267</v>
      </c>
      <c r="D107" s="180" t="s">
        <v>264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150</v>
      </c>
      <c r="T107" s="161" t="s">
        <v>151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2">
        <v>76</v>
      </c>
      <c r="B108" s="173" t="s">
        <v>268</v>
      </c>
      <c r="C108" s="187" t="s">
        <v>269</v>
      </c>
      <c r="D108" s="174" t="s">
        <v>264</v>
      </c>
      <c r="E108" s="175">
        <v>1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150</v>
      </c>
      <c r="T108" s="161" t="s">
        <v>151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5"/>
      <c r="B109" s="6"/>
      <c r="C109" s="191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">
      <c r="A110" s="154"/>
      <c r="B110" s="155" t="s">
        <v>31</v>
      </c>
      <c r="C110" s="192"/>
      <c r="D110" s="156"/>
      <c r="E110" s="157"/>
      <c r="F110" s="157"/>
      <c r="G110" s="185">
        <f>G8+G20+G23+G25+G35+G37+G41+G48+G60+G65+G76+G78+G87+G96+G98+G105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270</v>
      </c>
    </row>
    <row r="111" spans="1:60" x14ac:dyDescent="0.2">
      <c r="A111" s="5"/>
      <c r="B111" s="6"/>
      <c r="C111" s="191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263" t="s">
        <v>271</v>
      </c>
      <c r="B113" s="263"/>
      <c r="C113" s="264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44"/>
      <c r="B114" s="245"/>
      <c r="C114" s="246"/>
      <c r="D114" s="245"/>
      <c r="E114" s="245"/>
      <c r="F114" s="245"/>
      <c r="G114" s="2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272</v>
      </c>
    </row>
    <row r="115" spans="1:33" x14ac:dyDescent="0.2">
      <c r="A115" s="248"/>
      <c r="B115" s="249"/>
      <c r="C115" s="250"/>
      <c r="D115" s="249"/>
      <c r="E115" s="249"/>
      <c r="F115" s="249"/>
      <c r="G115" s="25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2"/>
      <c r="B118" s="253"/>
      <c r="C118" s="254"/>
      <c r="D118" s="253"/>
      <c r="E118" s="253"/>
      <c r="F118" s="253"/>
      <c r="G118" s="25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C120" s="193"/>
      <c r="D120" s="142"/>
      <c r="AG120" t="s">
        <v>273</v>
      </c>
    </row>
    <row r="121" spans="1:33" x14ac:dyDescent="0.2">
      <c r="D121" s="142"/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</sheetData>
  <mergeCells count="6">
    <mergeCell ref="A114:G118"/>
    <mergeCell ref="A1:G1"/>
    <mergeCell ref="C2:G2"/>
    <mergeCell ref="C3:G3"/>
    <mergeCell ref="C4:G4"/>
    <mergeCell ref="A113:C1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2014-02-28T09:52:57Z</cp:lastPrinted>
  <dcterms:created xsi:type="dcterms:W3CDTF">2009-04-08T07:15:50Z</dcterms:created>
  <dcterms:modified xsi:type="dcterms:W3CDTF">2021-03-31T13:27:33Z</dcterms:modified>
</cp:coreProperties>
</file>