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3\homes3\w0321kou\Plocha\ZŠ Srbská\"/>
    </mc:Choice>
  </mc:AlternateContent>
  <bookViews>
    <workbookView xWindow="28680" yWindow="-120" windowWidth="29040" windowHeight="17790" activeTab="1"/>
  </bookViews>
  <sheets>
    <sheet name="Podmínky" sheetId="12" r:id="rId1"/>
    <sheet name="Položky" sheetId="10" r:id="rId2"/>
  </sheets>
  <definedNames>
    <definedName name="_xlnm.Print_Titles" localSheetId="0">Podmínky!$1:$3</definedName>
    <definedName name="_xlnm.Print_Titles" localSheetId="1">Položky!$1:$4</definedName>
    <definedName name="_xlnm.Print_Area" localSheetId="0">Podmínky!$A$1:$G$81</definedName>
    <definedName name="_xlnm.Print_Area" localSheetId="1">Položky!$A$1:$G$218</definedName>
    <definedName name="rozp" hidden="1">{#N/A,#N/A,TRUE,"Krycí list"}</definedName>
    <definedName name="summary" hidden="1">{#N/A,#N/A,TRUE,"Krycí list"}</definedName>
    <definedName name="tab">#REF!</definedName>
    <definedName name="wrn.Kontrolní._.rozpočet." hidden="1">{#N/A,#N/A,TRUE,"Krycí list"}</definedName>
    <definedName name="wrn.Kontrolní._.rozpoeet." hidden="1">{#N/A,#N/A,TRUE,"Krycí list"}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7" i="10" l="1"/>
  <c r="G120" i="10" l="1"/>
  <c r="G119" i="10"/>
  <c r="G118" i="10"/>
  <c r="G116" i="10"/>
  <c r="G115" i="10"/>
  <c r="G143" i="10" l="1"/>
  <c r="G54" i="10" l="1"/>
  <c r="G55" i="10"/>
  <c r="G56" i="10"/>
  <c r="G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G71" i="10"/>
  <c r="G72" i="10"/>
  <c r="G73" i="10"/>
  <c r="G74" i="10"/>
  <c r="G75" i="10"/>
  <c r="G76" i="10"/>
  <c r="G77" i="10"/>
  <c r="G78" i="10"/>
  <c r="G79" i="10"/>
  <c r="G80" i="10"/>
  <c r="G81" i="10"/>
  <c r="G82" i="10"/>
  <c r="G83" i="10"/>
  <c r="G84" i="10"/>
  <c r="G85" i="10"/>
  <c r="G86" i="10"/>
  <c r="G87" i="10"/>
  <c r="G88" i="10"/>
  <c r="G89" i="10"/>
  <c r="G90" i="10"/>
  <c r="G91" i="10"/>
  <c r="G92" i="10"/>
  <c r="G93" i="10"/>
  <c r="G94" i="10"/>
  <c r="G95" i="10"/>
  <c r="G96" i="10"/>
  <c r="G97" i="10"/>
  <c r="G98" i="10"/>
  <c r="G99" i="10"/>
  <c r="G100" i="10"/>
  <c r="G101" i="10"/>
  <c r="G102" i="10"/>
  <c r="G103" i="10"/>
  <c r="G104" i="10"/>
  <c r="G105" i="10"/>
  <c r="G106" i="10"/>
  <c r="G107" i="10"/>
  <c r="G108" i="10"/>
  <c r="G109" i="10"/>
  <c r="G110" i="10"/>
  <c r="G111" i="10"/>
  <c r="G112" i="10"/>
  <c r="G113" i="10"/>
  <c r="G121" i="10"/>
  <c r="G122" i="10"/>
  <c r="G123" i="10"/>
  <c r="G124" i="10"/>
  <c r="G125" i="10"/>
  <c r="G126" i="10"/>
  <c r="G127" i="10"/>
  <c r="G128" i="10"/>
  <c r="G129" i="10"/>
  <c r="G130" i="10"/>
  <c r="G50" i="10" l="1"/>
  <c r="G51" i="10"/>
  <c r="G52" i="10"/>
  <c r="G53" i="10"/>
  <c r="G37" i="10" l="1"/>
  <c r="G41" i="10"/>
  <c r="G40" i="10"/>
  <c r="G32" i="10"/>
  <c r="G174" i="10" l="1"/>
  <c r="G173" i="10"/>
  <c r="G164" i="10"/>
  <c r="G163" i="10"/>
  <c r="G157" i="10" l="1"/>
  <c r="G154" i="10"/>
  <c r="G140" i="10"/>
  <c r="G131" i="10"/>
  <c r="G132" i="10"/>
  <c r="G133" i="10"/>
  <c r="G134" i="10"/>
  <c r="B16" i="10" l="1"/>
  <c r="A16" i="10"/>
  <c r="G197" i="10" l="1"/>
  <c r="G16" i="10" s="1"/>
  <c r="G182" i="10"/>
  <c r="G183" i="10"/>
  <c r="G175" i="10" l="1"/>
  <c r="G137" i="10" l="1"/>
  <c r="G136" i="10"/>
  <c r="G49" i="10" l="1"/>
  <c r="G46" i="10"/>
  <c r="G176" i="10" l="1"/>
  <c r="G177" i="10"/>
  <c r="G172" i="10"/>
  <c r="G161" i="10"/>
  <c r="G160" i="10"/>
  <c r="G167" i="10"/>
  <c r="G166" i="10"/>
  <c r="G152" i="10"/>
  <c r="G156" i="10"/>
  <c r="G159" i="10"/>
  <c r="G168" i="10"/>
  <c r="G169" i="10"/>
  <c r="G170" i="10"/>
  <c r="G135" i="10" l="1"/>
  <c r="G139" i="10"/>
  <c r="G43" i="10"/>
  <c r="F2" i="12" l="1"/>
  <c r="B15" i="10" l="1"/>
  <c r="B14" i="10"/>
  <c r="B13" i="10"/>
  <c r="G193" i="10"/>
  <c r="G171" i="10" l="1"/>
  <c r="G186" i="10" l="1"/>
  <c r="G185" i="10"/>
  <c r="G48" i="10" l="1"/>
  <c r="G144" i="10"/>
  <c r="G181" i="10" l="1"/>
  <c r="G27" i="10"/>
  <c r="B193" i="10"/>
  <c r="G184" i="10"/>
  <c r="G11" i="10" l="1"/>
  <c r="G15" i="10"/>
  <c r="B11" i="10"/>
  <c r="G151" i="10" l="1"/>
  <c r="G199" i="10" l="1"/>
  <c r="B2" i="12" l="1"/>
  <c r="G31" i="10" l="1"/>
  <c r="A19" i="10" l="1"/>
  <c r="A18" i="10"/>
  <c r="A17" i="10"/>
  <c r="G146" i="10" l="1"/>
  <c r="G10" i="10" s="1"/>
  <c r="F1" i="12" l="1"/>
  <c r="B3" i="12"/>
  <c r="B1" i="12"/>
  <c r="G192" i="10"/>
  <c r="G14" i="10" s="1"/>
  <c r="B192" i="10"/>
  <c r="B10" i="10"/>
  <c r="G189" i="10"/>
  <c r="G190" i="10"/>
  <c r="B191" i="10"/>
  <c r="G191" i="10"/>
  <c r="G201" i="10"/>
  <c r="G202" i="10"/>
  <c r="G203" i="10"/>
  <c r="G204" i="10"/>
  <c r="G205" i="10"/>
  <c r="G206" i="10"/>
  <c r="G207" i="10"/>
  <c r="G208" i="10"/>
  <c r="G209" i="10"/>
  <c r="G26" i="10"/>
  <c r="A8" i="10"/>
  <c r="B8" i="10"/>
  <c r="B9" i="10"/>
  <c r="A12" i="10"/>
  <c r="B12" i="10"/>
  <c r="B17" i="10"/>
  <c r="B18" i="10"/>
  <c r="B19" i="10"/>
  <c r="G9" i="10" l="1"/>
  <c r="G8" i="10" s="1"/>
  <c r="G13" i="10"/>
  <c r="G12" i="10" s="1"/>
  <c r="G17" i="10"/>
  <c r="G211" i="10"/>
  <c r="G212" i="10"/>
  <c r="G18" i="10" l="1"/>
  <c r="G214" i="10"/>
  <c r="G20" i="10" l="1"/>
  <c r="G216" i="10"/>
  <c r="G19" i="10" s="1"/>
  <c r="G218" i="10" l="1"/>
  <c r="G21" i="10" s="1"/>
</calcChain>
</file>

<file path=xl/sharedStrings.xml><?xml version="1.0" encoding="utf-8"?>
<sst xmlns="http://schemas.openxmlformats.org/spreadsheetml/2006/main" count="392" uniqueCount="270">
  <si>
    <t>Popis, druh</t>
  </si>
  <si>
    <t>Jednotka</t>
  </si>
  <si>
    <t>Množství</t>
  </si>
  <si>
    <t>Jedn. cena (Kč)</t>
  </si>
  <si>
    <t>Cena (Kč)</t>
  </si>
  <si>
    <t>Archivní číslo:</t>
  </si>
  <si>
    <t>1.</t>
  </si>
  <si>
    <t>2.</t>
  </si>
  <si>
    <t>3.</t>
  </si>
  <si>
    <t>4.</t>
  </si>
  <si>
    <t>5.</t>
  </si>
  <si>
    <t>h</t>
  </si>
  <si>
    <t>Příprava ke komplexnímu vyzkoušení, oživení a vyregulování zařízení</t>
  </si>
  <si>
    <t>Vypracování protokolu o proměření a vyregulování</t>
  </si>
  <si>
    <t>Měření hlučnosti zařízení</t>
  </si>
  <si>
    <t>Vypracování protokolu o měření hlučnosti zařízení</t>
  </si>
  <si>
    <t>Komplexní vyzkoušení zařízení</t>
  </si>
  <si>
    <t>Zaškolení obsluhy</t>
  </si>
  <si>
    <t>Vypracování provozních předpisů</t>
  </si>
  <si>
    <t>kpl</t>
  </si>
  <si>
    <t>HODINOVÉ ZÚČTOVACÍ SAZBY</t>
  </si>
  <si>
    <t>CELKOVÝ SOUČET (bez DPH)</t>
  </si>
  <si>
    <t>%</t>
  </si>
  <si>
    <t>VEDLEJŠÍ ROZPOČTOVÉ NÁKLADY</t>
  </si>
  <si>
    <t>zařízení staveniště</t>
  </si>
  <si>
    <t>DPH</t>
  </si>
  <si>
    <t>CELKOVÝ SOUČET (včetně DPH)</t>
  </si>
  <si>
    <t>Pozice</t>
  </si>
  <si>
    <t>DODÁVKA ZAŘÍZENÍ</t>
  </si>
  <si>
    <t>REKAPITULACE</t>
  </si>
  <si>
    <t>1.01</t>
  </si>
  <si>
    <t>2.01</t>
  </si>
  <si>
    <t>ks</t>
  </si>
  <si>
    <t>m</t>
  </si>
  <si>
    <t>Objednatel:</t>
  </si>
  <si>
    <t>2.02</t>
  </si>
  <si>
    <t>2.03</t>
  </si>
  <si>
    <t>provoz investora</t>
  </si>
  <si>
    <t>1.1.</t>
  </si>
  <si>
    <t>Podmínky pro zpracování nabídky jsou pro zhotovitele závazné, jak při zpracování nabídky, tak i v průběhu realizace díla. Na pozdější nároky, vyplývající z nerespektování těchto podmínek, nebude brán zřetel.</t>
  </si>
  <si>
    <t>1.2.</t>
  </si>
  <si>
    <t>1.3.</t>
  </si>
  <si>
    <t>1.4.</t>
  </si>
  <si>
    <t>Nabízené jednotkové ceny jsou pevné ceny, platné až do přejímky ve smyslu obchodního práva.</t>
  </si>
  <si>
    <t>1.5.</t>
  </si>
  <si>
    <t>Pokud se poptaný zhotovitel nechce zúčastnit výběrového řízení, požaduje se vrácení nabídky.</t>
  </si>
  <si>
    <t xml:space="preserve">Jednotkové ceny nabídky zahrnují zejména </t>
  </si>
  <si>
    <t>1.6.</t>
  </si>
  <si>
    <r>
      <t>c) náklady na přípomoce, lešení, přesuny hmot a skládkovné</t>
    </r>
    <r>
      <rPr>
        <sz val="11"/>
        <rFont val="Arial Narrow"/>
        <family val="2"/>
        <charset val="238"/>
      </rPr>
      <t>;</t>
    </r>
  </si>
  <si>
    <r>
      <t>d) náklady na skladování, dovozné, balení, cla, zpětné odeslání obalů</t>
    </r>
    <r>
      <rPr>
        <sz val="11"/>
        <rFont val="Arial Narrow"/>
        <family val="2"/>
        <charset val="238"/>
      </rPr>
      <t>;</t>
    </r>
  </si>
  <si>
    <r>
      <t>e) náklady na veškeré údržbářské a opravárenské práce nutné pro zhotovení díla</t>
    </r>
    <r>
      <rPr>
        <sz val="11"/>
        <rFont val="Arial Narrow"/>
        <family val="2"/>
        <charset val="238"/>
      </rPr>
      <t>;</t>
    </r>
  </si>
  <si>
    <t xml:space="preserve">f) náklady na zhotovení a odstranění vzorků, předepsané zkoušky a atesty podle příslušných předpisů nebo potřebných pro prokázání bezchybné funkce díla;  </t>
  </si>
  <si>
    <r>
      <t>g) náklady na ochranu díla až do přejímky</t>
    </r>
    <r>
      <rPr>
        <sz val="11"/>
        <rFont val="Arial Narrow"/>
        <family val="2"/>
        <charset val="238"/>
      </rPr>
      <t>;</t>
    </r>
  </si>
  <si>
    <r>
      <t>h) náklady na poskytnutí odborného dozoru, t.j. odpovědného stavbyvedoucího</t>
    </r>
    <r>
      <rPr>
        <sz val="11"/>
        <rFont val="Arial Narrow"/>
        <family val="2"/>
        <charset val="238"/>
      </rPr>
      <t>;</t>
    </r>
  </si>
  <si>
    <t xml:space="preserve">i) náklady na zhotovení výkresů, výpočtů a dalších výkonů potřebných pro detailní rozpracování projektů předaných objednatelem, které jsou potřebné pro realizaci díla;  </t>
  </si>
  <si>
    <t xml:space="preserve">k) náklady na zhotovení a demontáž zařízení staveniště a veškerých výkonů sloužících pro zhotovení díla a pro provoz díla uživatelů dále nepotřebných;  </t>
  </si>
  <si>
    <t>1.7.</t>
  </si>
  <si>
    <t>Zhotovitel je povinen si před předáním nabídky prohlédnout a přezkoumat staveniště a jeho okolí a obstarat si všechny nezbytné a přístupné informace, které mu umožní zpracovat nabídku úplně a jednoznačně. Objednatel musí přitom mezi jiným podrobně informovat o možnostech dopravy a přístupových cest, o možnostech spojení, o obstarávání ubytování a stravování personálu, obstarávání a skladování materiálu a zjištěná rizika ve své nabídce dostatečně zohlednit. Před předáním nabídky si zhotovitel může vyžádat konzultace u odboru  objednatele. Pozdější požadavky plynoucí z omylu či z neznalosti poměrů staveniště jsou vyloučeny.</t>
  </si>
  <si>
    <t>1.8.</t>
  </si>
  <si>
    <t>Jestliže se zdají být rozdílná pojetí ohledně druhu provedení při vypracování nabídky možná, je třeba před předáním nabídky vyžádat vyjasnění s odborem investora. Nabízený způsob provedení je třeba podrobně popsat.</t>
  </si>
  <si>
    <t>1.9.</t>
  </si>
  <si>
    <t>Zhotovitel prohlašuje, že všechny podmínky výběrového řízení ve všech jejich částech a přílohách zcela přečetl, přezkoumal a pochopil, a že je uznává bez omezení, že pro něho jsou požadované výkony jasné a nerozporné, a že na základě své zkušenosti, technického vybavení a disponibilního personálu je schopen realizovat smluvní výkony bez závad, kompletně, s funkční spolehlivostí, pohotově k použití, resp. provozuschopně podle uznávaných pravidel stavební techniky v daných lhůtách a termínech.</t>
  </si>
  <si>
    <t>1.10.</t>
  </si>
  <si>
    <t>Záruční lhůta činí zásadně nejméně 5 (pět) let.</t>
  </si>
  <si>
    <t>1.11.</t>
  </si>
  <si>
    <t>1.12.</t>
  </si>
  <si>
    <t>1.13.</t>
  </si>
  <si>
    <t>Kdyby zhotovitel předpokládal ve své nabídce zadání části výkon dalšímu zhotoviteli, musí v nabídce uvést, které dílčí výkony chce dalšímu zhotoviteli předat.</t>
  </si>
  <si>
    <t>1.14.</t>
  </si>
  <si>
    <t>Smluvní platební podmínky budou sjednány při jednáních ve smlouvě.</t>
  </si>
  <si>
    <t>1.15.</t>
  </si>
  <si>
    <t>1.16.</t>
  </si>
  <si>
    <t>1.17.</t>
  </si>
  <si>
    <t>Všichni pracovníci zhotovitele musí mít zřetelně označený název firmy na oděvu a ochranné přilbě.</t>
  </si>
  <si>
    <t>2.1.</t>
  </si>
  <si>
    <t>b) Úplné a k přezkoušení způsobilé zjištění o všech konstrukčních částech.</t>
  </si>
  <si>
    <t>2.3.</t>
  </si>
  <si>
    <t>Přeprojektováním, které bude nutné pro zvláštní (variantní) návrhy, nesmí být zpožděn začátek stavby a termín dohotovení.</t>
  </si>
  <si>
    <t>2.4.</t>
  </si>
  <si>
    <t>2.5.</t>
  </si>
  <si>
    <t>Jestliže požadovaná sdělení objednateli nedojdou, i když byla zhotoviteli díla známa, ručí zhotovitel díla za škody a špatné výkony, které jsou důsledkem takovýchto nejasností, a nemůže z těchto rozporů vyvodit žádné nároky na náhradu škody nebo omezení svého ručení.</t>
  </si>
  <si>
    <t>Zhotovitel prohlašuje, že podmínky nabídky podrobně prostudoval, že jsou mu zcela jasné a jednoznačné, a tím bere na vědomí, že na veškeré nároky, které vyplynou dodatečně, z důvodu nepochopení či nerespektování těchto podmínek, nebude brán zřetel.</t>
  </si>
  <si>
    <t>V  ......................................  dne  ..........................…</t>
  </si>
  <si>
    <t xml:space="preserve">Všeobecně </t>
  </si>
  <si>
    <t>Prohlášení zhotovitele</t>
  </si>
  <si>
    <t xml:space="preserve">Zvláštní návrhy </t>
  </si>
  <si>
    <t>Zpracování a předání nabídky je pro objednatele bezplatné a nezávazné, i když jejím zpracováním vzniknou nabízejícímu zvláštní výlohy, například vypracováním plánů, propočtů atd. Platí to také pro vzorky a zkoušky materiálu, které by byly s nabídkou předloženy.</t>
  </si>
  <si>
    <t>Objednatel má vždy právo projekt změnit, rozšířit nebo omezit. Proto se mohou výběrového řízení na zhotovitele díla zúčastnit pouze ti z nabízejících, kteří jsou s to vyhovět nárokům z toho plynoucím a budou moci pružným disponováním dostatečnými personálními a mechanickými zdroji dílo včas provést. Změny stanovené objednatelem budou určeny písemně v návrhu dodatku ke smlouvě o dílo.</t>
  </si>
  <si>
    <r>
      <t>b) veškeré náklady pro zajištění bezpečné práce, ochrany materiálů, součástí a dalších předmětů pro realizaci díla</t>
    </r>
    <r>
      <rPr>
        <sz val="11"/>
        <rFont val="Arial Narrow"/>
        <family val="2"/>
        <charset val="238"/>
      </rPr>
      <t>;</t>
    </r>
  </si>
  <si>
    <t>j) náklady na úpravu dokumentace - zapracování skutečného provedení prací;</t>
  </si>
  <si>
    <t>l) náklady na úhradu specialistů pro provedení zkoušek, které jsou pro provoz potřebné;</t>
  </si>
  <si>
    <t>Jednotkové ceny jsou konečné a neměnné až do přejímky díla.</t>
  </si>
  <si>
    <t>Veškerý prořez a překrytí materiálů je obsažen v jednotkových cenách.</t>
  </si>
  <si>
    <t>Zhotovitel díla musí své výkony chránit před znečištěním a poškozením až do přejímky.</t>
  </si>
  <si>
    <t>Existuje striktní zákaz používání látek poškozujících lakové vrstvy (způsobujících prohlubně), zejména silikonů a polytetrafluorénů. Tyto látky nesmí být ani ve stavebních materiálech, pomocných stavebních materiálech, ve stavebních dílcích, pracovních prostředcích a v nářadí, ani v oděvu nebo na těle personálu, která je na staveništi, ani na něm lpět. Personál staveniště je třeba v pravidelných časových odstupech o tomto zákazu poučit. Poučení je nutno zaprotokolovat, vždy jednu kopii je třeba předat objednateli k založení.</t>
  </si>
  <si>
    <t>Zde uvedená ustanovení se okamžikem uzavření smlouvy stávají její nedílnou součástí.</t>
  </si>
  <si>
    <t>Zvláštní návrh realizace díla představuje variantu dle zhotovitele. Jako takový bude předložen separátně. Zvláštní variantní návrh provedení díla musí obsahovat tyto doplňkové části k nabídce:</t>
  </si>
  <si>
    <t>a) Popis, statický výpočet a konstrukční výkresy, z nichž jsou rozpoznatelné všechny jednotlivosti zvláštního návrhu, a to v úplnosti, jednoznačně a s možností přezkoušení.</t>
  </si>
  <si>
    <t>Rozpory v položkovém soupisu samy o sobě nebo v prováděcích podkladech k tomu příslušejících, je nutno, jakmile jsou zhotoviteli díla známy, písemně sdělit objednateli.</t>
  </si>
  <si>
    <t xml:space="preserve">                                                                                                                                  razítko a podpis </t>
  </si>
  <si>
    <t xml:space="preserve">Podmínky nabídky </t>
  </si>
  <si>
    <r>
      <t>a) veškeré náklady pro zhotovení bezvadného funkčně způsobilého díla, které je předmětem smlouvy (např. náklady na pomocný těsnící, spojovací a uchytávací materiál atd.)</t>
    </r>
    <r>
      <rPr>
        <sz val="11"/>
        <rFont val="Arial Narrow"/>
        <family val="2"/>
        <charset val="238"/>
      </rPr>
      <t>;</t>
    </r>
  </si>
  <si>
    <t>Zhotovitel je povinen podrobně prostudovat předloženou projektovou dokumentaci. Pro stanovení nabídkové ceny za dílo, nebo jeho část, je rozhodující veškerá výkresová dokumentace, výpisy materiálů a technická zpráva. Zhotovitel si musí provést vlastní specifikaci pro stanovení nákladů. Případné rozpory v položkovém soupisu je nutno, jakmile jsou zhotoviteli díla známy, písemně sdělit objednateli. Jestliže požadovaná sdělení objednateli nedojdou, i když byla zhotoviteli díla známa, ručí zhotovitel díla za škody a špatné výkony, které jsou důsledkem takovýchto nejasností, a nemůže z těchto rozporů vyvodit žádné nároky na náhradu škody nebo omezení svého ručení.</t>
  </si>
  <si>
    <t>V popisu položek jsou uvedeny hlavní prvky, které položku charakterizují. V nabídce je však nutno uvažovat se všemi doplňkovými, pomocnými a nezbytnými materiály, jejichž použití vyplývá z příslušných technologických předpisů pro provádění jednotlivých části staveb tak, aby byl zachován požadavek na dokonalou funkci, vzhled, kvalitu, bezpečnost a trvanlivost těchto  jednotlivých položek.</t>
  </si>
  <si>
    <t>1.18.</t>
  </si>
  <si>
    <t>1.19.</t>
  </si>
  <si>
    <t>SPIRO potrubí sk. I pozinkované, včetně spojovacího, těsnícího a uchytávacího materiálu pro zavěšení a včetně případných pomocných kovových konstrukcí potřebných k instalaci potrubí</t>
  </si>
  <si>
    <t>1.02</t>
  </si>
  <si>
    <t>1.03</t>
  </si>
  <si>
    <t>VZT-1</t>
  </si>
  <si>
    <t>1.04</t>
  </si>
  <si>
    <t>1.05</t>
  </si>
  <si>
    <t>VZT-2</t>
  </si>
  <si>
    <t>1.06</t>
  </si>
  <si>
    <t>1.07</t>
  </si>
  <si>
    <t>Čtyřhranné ocelové potrubí sk. I pozinkované, včetně spojovacího, těsnícího a uchytávacího materiálu pro zavěšení</t>
  </si>
  <si>
    <r>
      <t>m</t>
    </r>
    <r>
      <rPr>
        <vertAlign val="superscript"/>
        <sz val="10"/>
        <rFont val="Arial"/>
        <family val="2"/>
        <charset val="238"/>
      </rPr>
      <t>2</t>
    </r>
  </si>
  <si>
    <t>Izolace</t>
  </si>
  <si>
    <t xml:space="preserve">Kondenzační klimatizační jednotka </t>
  </si>
  <si>
    <t>Kompaktní vzduchotechnická jednotka</t>
  </si>
  <si>
    <t>2.04</t>
  </si>
  <si>
    <t>2.06</t>
  </si>
  <si>
    <r>
      <t xml:space="preserve">Samočinná žaluziová klapka </t>
    </r>
    <r>
      <rPr>
        <b/>
        <sz val="10"/>
        <rFont val="Symbol"/>
        <family val="1"/>
        <charset val="2"/>
      </rPr>
      <t>Æ</t>
    </r>
    <r>
      <rPr>
        <b/>
        <sz val="10"/>
        <rFont val="Arial"/>
        <family val="2"/>
        <charset val="238"/>
      </rPr>
      <t xml:space="preserve"> 160 mm</t>
    </r>
  </si>
  <si>
    <r>
      <t xml:space="preserve">plastová samočinná (přetlaková) klapka na potrubí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</rPr>
      <t xml:space="preserve"> 160 mm</t>
    </r>
  </si>
  <si>
    <r>
      <t xml:space="preserve">Potrubí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  <charset val="238"/>
      </rPr>
      <t xml:space="preserve"> 125 mm</t>
    </r>
  </si>
  <si>
    <t>Výkres č.</t>
  </si>
  <si>
    <t>6.</t>
  </si>
  <si>
    <t>Zadavatel:</t>
  </si>
  <si>
    <t>OV-1</t>
  </si>
  <si>
    <t>2.07</t>
  </si>
  <si>
    <t>Samolepící izolační pás tloušťky 20 mm vyrobený ze syntetického kaučuku vyztužený síťovinou, tepelná vodivost λ = 0,033 W/mK (při 0 °C), součinitel difuzního odporu vodní páry μ ≥ 7 000, včetně spojovací termopásky</t>
  </si>
  <si>
    <r>
      <t xml:space="preserve">Oblouk segmentový 90°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  <charset val="238"/>
      </rPr>
      <t xml:space="preserve"> 125 mm</t>
    </r>
  </si>
  <si>
    <r>
      <t xml:space="preserve">plastový talířový ventil pro přívod vzduchu,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</rPr>
      <t xml:space="preserve"> 125 mm, včetně montážního kroužku s těsněním</t>
    </r>
  </si>
  <si>
    <r>
      <t xml:space="preserve">Talířový ventil </t>
    </r>
    <r>
      <rPr>
        <b/>
        <sz val="10"/>
        <rFont val="Symbol"/>
        <family val="1"/>
        <charset val="2"/>
      </rPr>
      <t>Æ</t>
    </r>
    <r>
      <rPr>
        <b/>
        <sz val="10"/>
        <rFont val="Arial"/>
        <family val="2"/>
        <charset val="238"/>
      </rPr>
      <t xml:space="preserve"> 125 mm </t>
    </r>
  </si>
  <si>
    <r>
      <t xml:space="preserve">Odbočka jednostranná 90°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  <charset val="238"/>
      </rPr>
      <t xml:space="preserve"> 125-125-125 mm</t>
    </r>
  </si>
  <si>
    <r>
      <t xml:space="preserve">Potrubí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  <charset val="238"/>
      </rPr>
      <t xml:space="preserve"> 160 mm</t>
    </r>
  </si>
  <si>
    <r>
      <t xml:space="preserve">Oblouk segmentový 90°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  <charset val="238"/>
      </rPr>
      <t xml:space="preserve"> 160 mm</t>
    </r>
  </si>
  <si>
    <t>2.05</t>
  </si>
  <si>
    <r>
      <t xml:space="preserve">Ventilátor </t>
    </r>
    <r>
      <rPr>
        <b/>
        <sz val="10"/>
        <rFont val="Symbol"/>
        <family val="1"/>
        <charset val="2"/>
      </rPr>
      <t>Æ</t>
    </r>
    <r>
      <rPr>
        <b/>
        <sz val="10"/>
        <rFont val="Arial"/>
        <family val="2"/>
        <charset val="238"/>
      </rPr>
      <t xml:space="preserve"> 160 mm </t>
    </r>
    <r>
      <rPr>
        <b/>
        <sz val="10"/>
        <rFont val="Symbol"/>
        <family val="1"/>
        <charset val="2"/>
      </rPr>
      <t/>
    </r>
  </si>
  <si>
    <t>MONTÁŽ NOVÉHO ZAŘÍZENÍ</t>
  </si>
  <si>
    <t>Kompletní montáž zařízení včetně zednických výpomocí, podílů přidružených výkonů, použití lešení, zdvihacích zařízení, jeřábů atd.</t>
  </si>
  <si>
    <t>Kompletní demontáž původního zařízení a jeho ekologická likvidace, včetně zednických výpomocí, podílů přidružených výkonů, použití lešení, zdvihacích zařízení, jeřábů atd.</t>
  </si>
  <si>
    <t>DEMONTÁŽ STÁVAJÍCÍHO ZAŘÍZENÍ</t>
  </si>
  <si>
    <t>Měděné potrubí včetně parotěsné tepelné izolace tloušťky 19 mm, včetně kolen nebo oblouků, přechodů, normalizovaného upevnění, pomocného materiálu, proplachu, lešení, zednických výpomocí</t>
  </si>
  <si>
    <r>
      <t xml:space="preserve">Potrubí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  <charset val="238"/>
      </rPr>
      <t xml:space="preserve"> 200 mm</t>
    </r>
  </si>
  <si>
    <r>
      <t xml:space="preserve">Odbočka jednostranná 90°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  <charset val="238"/>
      </rPr>
      <t xml:space="preserve"> 160-160-160 mm</t>
    </r>
  </si>
  <si>
    <r>
      <t xml:space="preserve">Stěnový axiální ventilátor </t>
    </r>
    <r>
      <rPr>
        <b/>
        <sz val="10"/>
        <rFont val="Symbol"/>
        <family val="1"/>
        <charset val="2"/>
      </rPr>
      <t/>
    </r>
  </si>
  <si>
    <t>OV-2</t>
  </si>
  <si>
    <t>OV-3</t>
  </si>
  <si>
    <t>OV-4</t>
  </si>
  <si>
    <r>
      <t xml:space="preserve">Tlumič hluku </t>
    </r>
    <r>
      <rPr>
        <b/>
        <sz val="10"/>
        <rFont val="Symbol"/>
        <family val="1"/>
        <charset val="2"/>
      </rPr>
      <t>Æ</t>
    </r>
    <r>
      <rPr>
        <b/>
        <sz val="10"/>
        <rFont val="Arial"/>
        <family val="2"/>
        <charset val="238"/>
      </rPr>
      <t xml:space="preserve"> 160/900 mm</t>
    </r>
  </si>
  <si>
    <r>
      <t xml:space="preserve">tlumič hluku  z galvanizovaného plechu do kruhového potrubí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</rPr>
      <t xml:space="preserve"> 160 mm, délka 900 mm </t>
    </r>
  </si>
  <si>
    <r>
      <t xml:space="preserve">Potrubí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  <charset val="238"/>
      </rPr>
      <t xml:space="preserve"> 150 mm</t>
    </r>
  </si>
  <si>
    <r>
      <t xml:space="preserve">Oblouk segmentový 90°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  <charset val="238"/>
      </rPr>
      <t xml:space="preserve"> 200 mm</t>
    </r>
  </si>
  <si>
    <r>
      <t xml:space="preserve">Potrubí </t>
    </r>
    <r>
      <rPr>
        <sz val="10"/>
        <rFont val="Symbol"/>
        <family val="1"/>
        <charset val="2"/>
      </rPr>
      <t xml:space="preserve">Æ  </t>
    </r>
    <r>
      <rPr>
        <sz val="10"/>
        <rFont val="Arial"/>
        <family val="2"/>
        <charset val="238"/>
      </rPr>
      <t>9,52</t>
    </r>
    <r>
      <rPr>
        <sz val="10"/>
        <color indexed="8"/>
        <rFont val="Arial"/>
        <family val="2"/>
        <charset val="238"/>
      </rPr>
      <t xml:space="preserve"> mm</t>
    </r>
  </si>
  <si>
    <t>Oprava školní kuchyně, včetně pořízení vybavení a VZT ZŠ Srbská</t>
  </si>
  <si>
    <t>D.1.4.2 Vzduchotechnika</t>
  </si>
  <si>
    <t>Statutární město Ostrava,
městský obvod Ostrava – Jih</t>
  </si>
  <si>
    <t>D.1.4.2-7</t>
  </si>
  <si>
    <t>VĚTRÁNÍ KUCHYNĚ (ZAŘÍZENÍ č. 1)</t>
  </si>
  <si>
    <t>D.1.4.2-3,5</t>
  </si>
  <si>
    <r>
      <t>jednotka do vnitřního prostoru (provedení 10 - parapetní, konfigurace hrdel 10), ErP 2018, hygienické provedení dle VDI 6022, dodávka v dílech
- přívodní ventilátor V = 7000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/h, </t>
    </r>
    <r>
      <rPr>
        <sz val="10"/>
        <rFont val="GreekC"/>
        <charset val="238"/>
      </rPr>
      <t>D</t>
    </r>
    <r>
      <rPr>
        <sz val="10"/>
        <rFont val="Arial"/>
        <family val="2"/>
        <charset val="238"/>
      </rPr>
      <t>p ext. = 500 Pa (400 V, 3,3 kW, 5,4 A), EC motor 
- odvodní ventilátor V = 7000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/h, </t>
    </r>
    <r>
      <rPr>
        <sz val="10"/>
        <rFont val="GreekS"/>
        <charset val="238"/>
      </rPr>
      <t>D</t>
    </r>
    <r>
      <rPr>
        <sz val="10"/>
        <rFont val="Arial"/>
        <family val="2"/>
        <charset val="238"/>
      </rPr>
      <t>p ext. = 500 Pa (400 V, 3,3 kW, 5,4 A), EC motor
- kazetový filtr F7 (ePM1 55%) na přívodu
- kazetový filtr M5 (ePM10 50%) na odvodu</t>
    </r>
  </si>
  <si>
    <t>- pružná připojovací manžeta 900x710 mm (2 ks) 
- pružná připojovací manžeta 1200x400 mm (2 ks) 
- souprava pro odvod kondenzátu  průměr 32/40 mm (3 ks)
- základový rám s nožkami
- kompletní digitální regulace, funkce konstantního průtoku, řídicí skříň na jednotce, manostaty, manometry, teplotní čidla, prostorová čidla teploty, relativní vlhkosti a kvality vzduchu, kompletní propojovací kabeláž
- nástěnný digitální dotykový ovladač s barevným displejem, barva bílá, webové rozhraní, komunikace Modbus TCP</t>
  </si>
  <si>
    <t xml:space="preserve">- deskový protiproudý rekuperátor s obtokem (zimní účinnost 93,9 %), včetně servopohonu bypassu (24 V, 5 Nm, otevřeno/zavřeno)
  parametry vstupního venkovního vzduchu (zima/léto):
  tp =  -15 °C/+32 °C, Rh = 90/35 %
  parametry vzduchu odváděného z větr. prostoru (zima/léto): 
  to = +20 °C/+26 °C, Rh = 50/50 %
- přímý výparník (Q = 28,14 kW, chladivo R410A, 1 okruh, vypařovací teplota 13 °C), požadované parametry výstupního vzduchu: t = +22,0 °C (zima), t = +21,0 °C (léto)
- uzavírací klapka na přívodu, včetně servopohonu (24 V, 5 Nm, otevřeno/zavřeno)
- uzavírací klapka na odvodu, včetně servopohonu (24 V, 5 Nm, otevřeno/zavřeno) </t>
  </si>
  <si>
    <r>
      <t>jednotka do vnitřního prostoru (provedení 11 - parapetní, konfigurace hrdel 10), ErP 2018, hygienické provedení dle VDI 6022, dodávka v dílech
- přívodní ventilátor V = 7000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/h, </t>
    </r>
    <r>
      <rPr>
        <sz val="10"/>
        <rFont val="GreekC"/>
        <charset val="238"/>
      </rPr>
      <t>D</t>
    </r>
    <r>
      <rPr>
        <sz val="10"/>
        <rFont val="Arial"/>
        <family val="2"/>
        <charset val="238"/>
      </rPr>
      <t>p ext. = 500 Pa (400 V, 3,3 kW, 5,4 A), EC motor 
- odvodní ventilátor V = 7000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/h, </t>
    </r>
    <r>
      <rPr>
        <sz val="10"/>
        <rFont val="GreekS"/>
        <charset val="238"/>
      </rPr>
      <t>D</t>
    </r>
    <r>
      <rPr>
        <sz val="10"/>
        <rFont val="Arial"/>
        <family val="2"/>
        <charset val="238"/>
      </rPr>
      <t>p ext. = 500 Pa (400 V, 3,3 kW, 5,4 A), EC motor
- kazetový filtr F7 (ePM1 55%) na přívodu
- kazetový filtr M5 (ePM10 50%) na odvodu</t>
    </r>
  </si>
  <si>
    <r>
      <t xml:space="preserve">Ventilátor </t>
    </r>
    <r>
      <rPr>
        <b/>
        <sz val="10"/>
        <rFont val="Symbol"/>
        <family val="1"/>
        <charset val="2"/>
      </rPr>
      <t>Æ</t>
    </r>
    <r>
      <rPr>
        <b/>
        <sz val="10"/>
        <rFont val="Arial"/>
        <family val="2"/>
        <charset val="238"/>
      </rPr>
      <t xml:space="preserve"> 125 mm </t>
    </r>
  </si>
  <si>
    <r>
      <t xml:space="preserve">malý tichý axiální ventilátor,  zpětná klapka, skříň z nárazuvzdorného plastu bílé barvy, axiální plastové oběžné kolo, asynchronní motor s ochranou proti přetížení, svorkovnice pod čelní mřížkou, kuličková ložiska s tukovou náplní na dobu životnosti, krytí IP45, nastavitelný doběh 1 - 30 minut, výkonnější provedení, V = 200 m3/h, </t>
    </r>
    <r>
      <rPr>
        <sz val="10"/>
        <rFont val="GreekS"/>
        <charset val="238"/>
      </rPr>
      <t>D</t>
    </r>
    <r>
      <rPr>
        <sz val="10"/>
        <rFont val="Arial"/>
        <family val="2"/>
        <charset val="238"/>
      </rPr>
      <t>p = 50 Pa (230 V, 21 W)</t>
    </r>
  </si>
  <si>
    <t>D.1.4.2-3</t>
  </si>
  <si>
    <t>D.1.4.2-3,4,5</t>
  </si>
  <si>
    <t>sada buňkových tlumičů hluku  200*500*1000 (8 ks) do potrubí 1000x800 mm, délka 1000 mm</t>
  </si>
  <si>
    <t>Tlumič hluku 1000x800/1000,200</t>
  </si>
  <si>
    <t>Tlumič hluku 1000x800/1500,200</t>
  </si>
  <si>
    <t>sada buňkových tlumičů hluku  200*500*1000 (8 ks) do potrubí 1000x800 mm, délka 1500 mm</t>
  </si>
  <si>
    <t>Tlumič hluku 500x250/1500,250</t>
  </si>
  <si>
    <t>buňkový tlumič hluku  250*500*1500 (1 ks) do potrubí 500x250 mm, délka 1500 mm</t>
  </si>
  <si>
    <t>1.08</t>
  </si>
  <si>
    <r>
      <t xml:space="preserve">Tlumič hluku </t>
    </r>
    <r>
      <rPr>
        <b/>
        <sz val="10"/>
        <rFont val="Symbol"/>
        <family val="1"/>
        <charset val="2"/>
      </rPr>
      <t>Æ</t>
    </r>
    <r>
      <rPr>
        <b/>
        <sz val="10"/>
        <rFont val="Arial"/>
        <family val="2"/>
        <charset val="238"/>
      </rPr>
      <t xml:space="preserve"> 125/900 mm</t>
    </r>
  </si>
  <si>
    <r>
      <t xml:space="preserve">tlumič hluku  z galvanizovaného plechu do kruhového potrubí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</rPr>
      <t xml:space="preserve"> 125 mm, délka 900 mm </t>
    </r>
  </si>
  <si>
    <t>1.09</t>
  </si>
  <si>
    <t>D.1.4.2-4,5</t>
  </si>
  <si>
    <r>
      <t xml:space="preserve">Výfuková hlavice </t>
    </r>
    <r>
      <rPr>
        <b/>
        <sz val="10"/>
        <rFont val="Symbol"/>
        <family val="1"/>
        <charset val="2"/>
      </rPr>
      <t xml:space="preserve">Æ </t>
    </r>
    <r>
      <rPr>
        <b/>
        <sz val="10"/>
        <rFont val="Arial"/>
        <family val="2"/>
        <charset val="238"/>
      </rPr>
      <t>125 mm</t>
    </r>
  </si>
  <si>
    <r>
      <t xml:space="preserve">střešní ventilační hlavice z pozinkovaného plechu na potrubí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  <charset val="238"/>
      </rPr>
      <t xml:space="preserve"> 125 mm</t>
    </r>
  </si>
  <si>
    <t>1.10</t>
  </si>
  <si>
    <t>1.11</t>
  </si>
  <si>
    <t>Digestoř 2750x2200 mm</t>
  </si>
  <si>
    <t>1.12</t>
  </si>
  <si>
    <t>Digestoř 2750x1000 mm</t>
  </si>
  <si>
    <t>1.13</t>
  </si>
  <si>
    <t>Digestoř 2250x1000 mm</t>
  </si>
  <si>
    <t>1.14</t>
  </si>
  <si>
    <t>Digestoř 1250x1400 mm</t>
  </si>
  <si>
    <t>1.15</t>
  </si>
  <si>
    <t>Digestoř 1000x1000 mm</t>
  </si>
  <si>
    <t>1.16</t>
  </si>
  <si>
    <t>Regulační klapka 630x450 mm</t>
  </si>
  <si>
    <t>regulační klapka z hliníkového plechu, rozměr 630x450 mm, ruční ovládání</t>
  </si>
  <si>
    <t>1.17</t>
  </si>
  <si>
    <t>1.18</t>
  </si>
  <si>
    <t>1.19</t>
  </si>
  <si>
    <t>1.20</t>
  </si>
  <si>
    <t>1.21</t>
  </si>
  <si>
    <t>Regulační klapka 400x315 mm</t>
  </si>
  <si>
    <t>regulační klapka z hliníkového plechu, rozměr 400x315 mm, ruční ovládání</t>
  </si>
  <si>
    <t>Regulační klapka 315x250 mm</t>
  </si>
  <si>
    <t>regulační klapka z hliníkového plechu, rozměr 315x250 mm, ruční ovládání</t>
  </si>
  <si>
    <r>
      <t xml:space="preserve">Škrticí klapka </t>
    </r>
    <r>
      <rPr>
        <b/>
        <sz val="10"/>
        <rFont val="Symbol"/>
        <family val="1"/>
        <charset val="2"/>
      </rPr>
      <t>Æ</t>
    </r>
    <r>
      <rPr>
        <b/>
        <sz val="10"/>
        <rFont val="Arial"/>
        <family val="2"/>
        <charset val="238"/>
      </rPr>
      <t xml:space="preserve"> 225 mm</t>
    </r>
  </si>
  <si>
    <r>
      <t xml:space="preserve">listová škrticí (regulační) klapka, rozměr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  <charset val="238"/>
      </rPr>
      <t xml:space="preserve"> 225 mm, ruční ovládání</t>
    </r>
  </si>
  <si>
    <r>
      <t xml:space="preserve">Škrticí klapka </t>
    </r>
    <r>
      <rPr>
        <b/>
        <sz val="10"/>
        <rFont val="Symbol"/>
        <family val="1"/>
        <charset val="2"/>
      </rPr>
      <t>Æ</t>
    </r>
    <r>
      <rPr>
        <b/>
        <sz val="10"/>
        <rFont val="Arial"/>
        <family val="2"/>
        <charset val="238"/>
      </rPr>
      <t xml:space="preserve"> 200 mm</t>
    </r>
  </si>
  <si>
    <r>
      <t xml:space="preserve">listová škrticí (regulační) klapka, rozměr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  <charset val="238"/>
      </rPr>
      <t xml:space="preserve"> 200 mm, ruční ovládání</t>
    </r>
  </si>
  <si>
    <t>Regulační klapka 200x200 mm</t>
  </si>
  <si>
    <t>regulační klapka z hliníkového plechu, rozměr 200x200 mm, ruční ovládání</t>
  </si>
  <si>
    <t>1.22</t>
  </si>
  <si>
    <t>Dvouřadá vyústka 800x200 mm s regulací</t>
  </si>
  <si>
    <t>dvouřadá vyústka z pozinkovaného plechu na čtyřhranné potrubí, rozměr 800x200 mm, regulace R1, upínání pomocí šroubů, přívod vzduchu</t>
  </si>
  <si>
    <t>1.23</t>
  </si>
  <si>
    <t>1.24</t>
  </si>
  <si>
    <t>1.25</t>
  </si>
  <si>
    <t>Dvouřadá vyústka 800x150 mm s regulací</t>
  </si>
  <si>
    <t>dvouřadá vyústka z pozinkovaného plechu na čtyřhranné potrubí, rozměr 800x150 mm, regulace R1, upínání pomocí šroubů, přívod vzduchu</t>
  </si>
  <si>
    <t>Odlučovač tuku 400x200 mm</t>
  </si>
  <si>
    <t>odlučovač tuku z nerezové oceli, rozměr 400x200 mm, vertikální provedení, 2 pletivové odlučovací vrstvy, posuvná regulační klapka, záchytná miska (žlab)</t>
  </si>
  <si>
    <t>1.26</t>
  </si>
  <si>
    <t>Odlučovač tuku 500x300 mm</t>
  </si>
  <si>
    <t>odlučovač tuku z nerezové oceli, rozměr 500x300 mm, vertikální provedení, 2 pletivové odlučovací vrstvy, posuvná regulační klapka, záchytná miska (žlab)</t>
  </si>
  <si>
    <t>1.27</t>
  </si>
  <si>
    <t>Odlučovač tuku 300x200 mm</t>
  </si>
  <si>
    <t>odlučovač tuku z nerezové oceli, rozměr 300x200 mm, vertikální provedení, 2 pletivové odlučovací vrstvy, posuvná regulační klapka, záchytná miska (žlab)</t>
  </si>
  <si>
    <t>1.28</t>
  </si>
  <si>
    <t>Krycí mřížka 1000x800 mm</t>
  </si>
  <si>
    <t>potrubí do obvodu 650 mm (0 % tvarovek)</t>
  </si>
  <si>
    <t>potrubí do obvodu 1050 mm (81 % tvarovek)</t>
  </si>
  <si>
    <t>potrubí do obvodu 1500 mm (52 % tvarovek)</t>
  </si>
  <si>
    <t>potrubí do obvodu 1890 mm (22 % tvarovek)</t>
  </si>
  <si>
    <t>potrubí do obvodu 2630 mm (28 % tvarovek)</t>
  </si>
  <si>
    <t>potrubí do obvodu 3500 mm (85 % tvarovek)</t>
  </si>
  <si>
    <t>potrubí do obvodu 4000 mm (36 % tvarovek)</t>
  </si>
  <si>
    <r>
      <t xml:space="preserve">Potrubí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  <charset val="238"/>
      </rPr>
      <t xml:space="preserve"> 225 mm</t>
    </r>
  </si>
  <si>
    <r>
      <t xml:space="preserve">Oblouk segmentový 90°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  <charset val="238"/>
      </rPr>
      <t xml:space="preserve"> 225 mm</t>
    </r>
  </si>
  <si>
    <r>
      <t xml:space="preserve">nerezový kuchyňský zákryt (digestoř), rozměr 2750x1000x465 mm, dvě hrdla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  <charset val="238"/>
      </rPr>
      <t xml:space="preserve"> 225 mm z horní strany, tukové filtry (3 ks), vestavěné osvětlení, okapnička pro záchyt kondenzátu s odvodněním </t>
    </r>
  </si>
  <si>
    <t xml:space="preserve">nerezový kuchyňský zákryt (digestoř), rozměr 2750x2200x465 mm, dvě hrdla 400x315 mm z horní strany, tukové filtry (10 ks), vestavěné osvětlení, okapnička pro záchyt kondenzátu s odvodněním </t>
  </si>
  <si>
    <t xml:space="preserve">nerezový kuchyňský zákryt (digestoř), rozměr 2250x1000x465 mm, jedno hrdlo 315x250 mm z horní strany, tukové filtry (3 ks), vestavěné osvětlení, okapnička pro záchyt kondenzátu s odvodněním </t>
  </si>
  <si>
    <r>
      <t xml:space="preserve">nerezový kuchyňský zákryt (digestoř), rozměr 1250x1400x465 mm, jedno hrdlo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  <charset val="238"/>
      </rPr>
      <t xml:space="preserve"> 200 mm z horní strany, okapnička pro záchyt kondenzátu s odvodněním </t>
    </r>
  </si>
  <si>
    <r>
      <t xml:space="preserve">nerezový kuchyňský zákryt (digestoř), rozměr 1000x1000x465 mm, jedno hrdlo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  <charset val="238"/>
      </rPr>
      <t xml:space="preserve"> 200 mm z horní strany, okapnička pro záchyt kondenzátu s odvodněním </t>
    </r>
  </si>
  <si>
    <t>krycí mřížka z pozinkovaného plechu (síto), rozměr 1000x800 mm, včetně upevňovacího rámu do potrubí</t>
  </si>
  <si>
    <t>Dvouřadá vyústka 500x200 mm s regulací</t>
  </si>
  <si>
    <t>dvouřadá vyústka z pozinkovaného plechu na čtyřhranné potrubí, rozměr 500x200 mm, regulace R1, upínání pomocí šroubů, přívod vzduchu</t>
  </si>
  <si>
    <t>Modulární podpůrný systém na ploché střechy</t>
  </si>
  <si>
    <t>D.1.4.2-2,5</t>
  </si>
  <si>
    <t>Modulární podpůrný systém na ploché střechy, podstavce s neklouzavou antivibrační podložkou vyrobené z gumy (předpoklad 24 ks), včetně kovových profilů "H - sady" pro uchycení potrubí a spojovacího a těsnícího materiálu</t>
  </si>
  <si>
    <t>VĚTRÁNÍ SOCIÁLNÍCH ZAŘÍZENÍ A SPRCH (ZAŘÍZENÍ č. 2)</t>
  </si>
  <si>
    <r>
      <t xml:space="preserve">ultra tichý diagonální ventilátor do potrubí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  <charset val="238"/>
      </rPr>
      <t xml:space="preserve"> 160 mm, skříň z plastu včetně montážní konzoly a protihlukového absorbéru, plastové diagonální oběžné kolo, indukční motor s izolaci třídy B a tepelnou pojistkou proti přetížení, kuličková ložiska s tukovou náplní na dobu životnosti, krytí motoru IP44, svorkovnice na skříni ventilátoru, nastavitelný doběh 1 až 30 minut, V = 360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/h, </t>
    </r>
    <r>
      <rPr>
        <sz val="10"/>
        <rFont val="GreekC"/>
        <charset val="238"/>
      </rPr>
      <t>D</t>
    </r>
    <r>
      <rPr>
        <sz val="10"/>
        <rFont val="Arial"/>
        <family val="2"/>
        <charset val="238"/>
      </rPr>
      <t xml:space="preserve">p = 160 Pa (230 V, 59 W, 0,26 A), včetně 2 ks pružných spojovacích manžet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  <charset val="238"/>
      </rPr>
      <t xml:space="preserve"> 160 mm</t>
    </r>
  </si>
  <si>
    <r>
      <t xml:space="preserve">ultra tichý diagonální ventilátor do potrubí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  <charset val="238"/>
      </rPr>
      <t xml:space="preserve"> 125 mm, skříň z plastu včetně montážní konzoly a protihlukového absorbéru, plastové diagonální oběžné kolo, indukční motor s izolaci třídy B a tepelnou pojistkou proti přetížení, kuličková ložiska s tukovou náplní na dobu životnosti, krytí motoru IP44, svorkovnice na skříni ventilátoru, V = 150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/h, </t>
    </r>
    <r>
      <rPr>
        <sz val="10"/>
        <rFont val="GreekC"/>
        <charset val="238"/>
      </rPr>
      <t>D</t>
    </r>
    <r>
      <rPr>
        <sz val="10"/>
        <rFont val="Arial"/>
        <family val="2"/>
        <charset val="238"/>
      </rPr>
      <t xml:space="preserve">p = 80 Pa (230 V, 27 W, 0,12 A), včetně 2 ks pružných spojovacích manžet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  <charset val="238"/>
      </rPr>
      <t xml:space="preserve"> 125 mm</t>
    </r>
  </si>
  <si>
    <r>
      <t xml:space="preserve">ultra tichý diagonální ventilátor do potrubí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  <charset val="238"/>
      </rPr>
      <t xml:space="preserve"> 125 mm, skříň z plastu včetně montážní konzoly a protihlukového absorbéru, plastové diagonální oběžné kolo, indukční motor s izolaci třídy B a tepelnou pojistkou proti přetížení, kuličková ložiska s tukovou náplní na dobu životnosti, krytí motoru IP44, svorkovnice na skříni ventilátoru, nastavitelný doběh 1 až 30 minut, V = 100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/h, </t>
    </r>
    <r>
      <rPr>
        <sz val="10"/>
        <rFont val="GreekC"/>
        <charset val="238"/>
      </rPr>
      <t>D</t>
    </r>
    <r>
      <rPr>
        <sz val="10"/>
        <rFont val="Arial"/>
        <family val="2"/>
        <charset val="238"/>
      </rPr>
      <t xml:space="preserve">p = 90 Pa (230 V, 27 W, 0,12 A), včetně 2 ks pružných spojovacích manžet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  <charset val="238"/>
      </rPr>
      <t xml:space="preserve"> 125 mm</t>
    </r>
  </si>
  <si>
    <r>
      <t xml:space="preserve">Samočinná žaluziová klapka </t>
    </r>
    <r>
      <rPr>
        <b/>
        <sz val="10"/>
        <rFont val="Symbol"/>
        <family val="1"/>
        <charset val="2"/>
      </rPr>
      <t>Æ</t>
    </r>
    <r>
      <rPr>
        <b/>
        <sz val="10"/>
        <rFont val="Arial"/>
        <family val="2"/>
        <charset val="238"/>
      </rPr>
      <t xml:space="preserve"> 125 mm</t>
    </r>
  </si>
  <si>
    <r>
      <t xml:space="preserve">plastová samočinná (přetlaková) klapka na potrubí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</rPr>
      <t xml:space="preserve"> 125 mm</t>
    </r>
  </si>
  <si>
    <t>2.08</t>
  </si>
  <si>
    <r>
      <t xml:space="preserve">Talířový ventil </t>
    </r>
    <r>
      <rPr>
        <b/>
        <sz val="10"/>
        <rFont val="Symbol"/>
        <family val="1"/>
        <charset val="2"/>
      </rPr>
      <t>Æ</t>
    </r>
    <r>
      <rPr>
        <b/>
        <sz val="10"/>
        <rFont val="Arial"/>
        <family val="2"/>
        <charset val="238"/>
      </rPr>
      <t xml:space="preserve"> 160 mm </t>
    </r>
  </si>
  <si>
    <r>
      <t xml:space="preserve">plastový talířový ventil pro přívod vzduchu,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</rPr>
      <t xml:space="preserve"> 160 mm, včetně montážního kroužku s těsněním</t>
    </r>
  </si>
  <si>
    <t>D.1.4.2-2</t>
  </si>
  <si>
    <t>ZDROJ TEPLA A CHLADU PRO VZDUCHOTECHNICKÉ JEDNOTKY (ZAŘÍZENÍ č. 3)</t>
  </si>
  <si>
    <t xml:space="preserve">kondenzační klimatizační jednotka ke vzduchotechnické jednotce, tepelné čerpadlo s inverterovým řízením, Qchl = 28,0 kW, Qtop = 31,5 kW, chladivo R410A (400 V, 7,7 kW), včetně sady s expanzním ventilem, řídicí skříňky (0-10 V), kabelového ovladače a kompletní náplně chladiva  </t>
  </si>
  <si>
    <t>KJ-1
KJ-2</t>
  </si>
  <si>
    <r>
      <t xml:space="preserve">Potrubí </t>
    </r>
    <r>
      <rPr>
        <sz val="10"/>
        <rFont val="Symbol"/>
        <family val="1"/>
        <charset val="2"/>
      </rPr>
      <t xml:space="preserve">Æ  </t>
    </r>
    <r>
      <rPr>
        <sz val="10"/>
        <rFont val="Arial"/>
        <family val="2"/>
        <charset val="238"/>
      </rPr>
      <t>22,2</t>
    </r>
    <r>
      <rPr>
        <sz val="10"/>
        <color indexed="8"/>
        <rFont val="Arial"/>
        <family val="2"/>
        <charset val="238"/>
      </rPr>
      <t xml:space="preserve"> mm</t>
    </r>
  </si>
  <si>
    <r>
      <t>Přibližný rozsah demontáží:
- vzduchotechnické jednotky VJ 7000 (2 kpl), VJ 2000 (1 kpl)
- protidešťové žaluzie 1000x355 mm (2 ks), 800x280 mm (1 ks)
- tlumiče hluku 710x500 mm (2 ks), 1400x500 mm (1 ks)
- digestoře cca 1500x1500 (1 ks) a cca 600x600 (3 ks)
- čtyřhranné ocelové potrubí, včetně regulačních prvků a vyústí (cca 160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)
- spiro potrubí od digestoří průměru cca 250 - 315 mm (cca 10 m)</t>
    </r>
  </si>
  <si>
    <t>VÝKAZ VÝMĚR</t>
  </si>
  <si>
    <t>1.29</t>
  </si>
  <si>
    <t>1.30</t>
  </si>
  <si>
    <t>Dvouřadá vyústka 200x100 mm s regulací</t>
  </si>
  <si>
    <t>dvouřadá vyústka z pozinkovaného plechu na čtyřhranné potrubí, rozměr 200x100 mm, regulace R1, upínání pomocí šroubů, přívod vzduchu</t>
  </si>
  <si>
    <t>3.01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</si>
</sst>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.0"/>
    <numFmt numFmtId="166" formatCode="#,##0.0\ &quot;Kč&quot;"/>
    <numFmt numFmtId="167" formatCode="#,##0.0\ _K_č"/>
  </numFmts>
  <fonts count="29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7.5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sz val="10"/>
      <name val="Helv"/>
      <family val="2"/>
    </font>
    <font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vertAlign val="superscript"/>
      <sz val="10"/>
      <name val="Arial"/>
      <family val="2"/>
      <charset val="238"/>
    </font>
    <font>
      <sz val="7.5"/>
      <name val="Arial"/>
      <family val="2"/>
      <charset val="238"/>
    </font>
    <font>
      <sz val="10"/>
      <name val="GreekC"/>
      <charset val="238"/>
    </font>
    <font>
      <sz val="10"/>
      <name val="Symbol"/>
      <family val="1"/>
      <charset val="2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Symbol"/>
      <family val="1"/>
      <charset val="2"/>
    </font>
    <font>
      <sz val="10"/>
      <name val="GreekS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</borders>
  <cellStyleXfs count="6">
    <xf numFmtId="0" fontId="0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11" fillId="0" borderId="0"/>
  </cellStyleXfs>
  <cellXfs count="24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4" applyNumberFormat="1" applyFont="1" applyFill="1" applyBorder="1" applyAlignment="1" applyProtection="1">
      <alignment horizontal="center" vertical="center" wrapText="1"/>
    </xf>
    <xf numFmtId="165" fontId="8" fillId="0" borderId="1" xfId="1" applyNumberFormat="1" applyFont="1" applyFill="1" applyBorder="1" applyAlignment="1" applyProtection="1">
      <alignment horizontal="center" vertical="center" wrapText="1"/>
    </xf>
    <xf numFmtId="165" fontId="8" fillId="0" borderId="3" xfId="1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vertical="center" wrapText="1"/>
    </xf>
    <xf numFmtId="49" fontId="8" fillId="0" borderId="3" xfId="2" applyNumberFormat="1" applyFont="1" applyFill="1" applyBorder="1" applyAlignment="1" applyProtection="1">
      <alignment horizontal="left" vertical="center" wrapText="1"/>
    </xf>
    <xf numFmtId="49" fontId="3" fillId="0" borderId="3" xfId="2" applyNumberFormat="1" applyFont="1" applyFill="1" applyBorder="1" applyAlignment="1" applyProtection="1">
      <alignment horizontal="left" vertical="center" wrapText="1"/>
    </xf>
    <xf numFmtId="166" fontId="0" fillId="0" borderId="0" xfId="0" applyNumberFormat="1" applyAlignment="1">
      <alignment horizontal="right" vertical="center"/>
    </xf>
    <xf numFmtId="166" fontId="0" fillId="0" borderId="0" xfId="0" applyNumberFormat="1" applyAlignment="1">
      <alignment vertical="center"/>
    </xf>
    <xf numFmtId="49" fontId="15" fillId="0" borderId="3" xfId="2" applyNumberFormat="1" applyFont="1" applyFill="1" applyBorder="1" applyAlignment="1" applyProtection="1">
      <alignment horizontal="left" vertical="center" wrapText="1"/>
    </xf>
    <xf numFmtId="49" fontId="16" fillId="5" borderId="19" xfId="3" applyNumberFormat="1" applyFont="1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 indent="15"/>
    </xf>
    <xf numFmtId="4" fontId="0" fillId="0" borderId="0" xfId="0" applyNumberFormat="1" applyAlignment="1">
      <alignment horizontal="center" vertical="center"/>
    </xf>
    <xf numFmtId="0" fontId="0" fillId="0" borderId="0" xfId="0" applyBorder="1" applyAlignment="1">
      <alignment vertical="center"/>
    </xf>
    <xf numFmtId="0" fontId="20" fillId="5" borderId="26" xfId="0" applyFont="1" applyFill="1" applyBorder="1" applyAlignment="1">
      <alignment horizontal="center" vertical="center"/>
    </xf>
    <xf numFmtId="165" fontId="8" fillId="0" borderId="23" xfId="1" applyNumberFormat="1" applyFont="1" applyFill="1" applyBorder="1" applyAlignment="1" applyProtection="1">
      <alignment horizontal="center" vertical="center" wrapText="1"/>
    </xf>
    <xf numFmtId="0" fontId="23" fillId="0" borderId="22" xfId="0" applyFont="1" applyBorder="1" applyAlignment="1">
      <alignment horizontal="left" vertical="center" wrapText="1"/>
    </xf>
    <xf numFmtId="0" fontId="24" fillId="6" borderId="22" xfId="0" applyFont="1" applyFill="1" applyBorder="1" applyAlignment="1">
      <alignment horizontal="left" vertical="center" wrapText="1"/>
    </xf>
    <xf numFmtId="0" fontId="24" fillId="7" borderId="22" xfId="0" applyFont="1" applyFill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top" wrapText="1"/>
    </xf>
    <xf numFmtId="0" fontId="25" fillId="0" borderId="44" xfId="0" applyFont="1" applyBorder="1" applyAlignment="1">
      <alignment horizontal="left" vertical="top" wrapText="1"/>
    </xf>
    <xf numFmtId="0" fontId="25" fillId="0" borderId="0" xfId="0" applyFont="1" applyBorder="1" applyAlignment="1">
      <alignment horizontal="left" vertical="center" wrapText="1"/>
    </xf>
    <xf numFmtId="0" fontId="25" fillId="0" borderId="22" xfId="0" applyFont="1" applyBorder="1" applyAlignment="1">
      <alignment horizontal="left" vertical="center" wrapText="1"/>
    </xf>
    <xf numFmtId="0" fontId="25" fillId="0" borderId="44" xfId="0" applyFont="1" applyBorder="1" applyAlignment="1">
      <alignment horizontal="left" vertical="center" wrapText="1"/>
    </xf>
    <xf numFmtId="0" fontId="24" fillId="0" borderId="22" xfId="0" applyFont="1" applyBorder="1" applyAlignment="1">
      <alignment horizontal="left" vertical="center" wrapText="1"/>
    </xf>
    <xf numFmtId="0" fontId="25" fillId="0" borderId="0" xfId="0" applyFont="1" applyBorder="1" applyAlignment="1">
      <alignment horizontal="left" vertical="top" wrapText="1"/>
    </xf>
    <xf numFmtId="0" fontId="25" fillId="0" borderId="22" xfId="0" applyNumberFormat="1" applyFont="1" applyBorder="1" applyAlignment="1">
      <alignment horizontal="center" vertical="top" wrapText="1"/>
    </xf>
    <xf numFmtId="0" fontId="25" fillId="0" borderId="45" xfId="0" applyFont="1" applyBorder="1" applyAlignment="1">
      <alignment horizontal="center" vertical="top" wrapText="1"/>
    </xf>
    <xf numFmtId="0" fontId="25" fillId="0" borderId="32" xfId="0" applyFont="1" applyBorder="1" applyAlignment="1">
      <alignment horizontal="left" vertical="top" wrapText="1"/>
    </xf>
    <xf numFmtId="0" fontId="25" fillId="0" borderId="33" xfId="0" applyFont="1" applyBorder="1" applyAlignment="1">
      <alignment horizontal="left" vertical="top" wrapText="1"/>
    </xf>
    <xf numFmtId="49" fontId="1" fillId="0" borderId="3" xfId="2" applyNumberFormat="1" applyFont="1" applyFill="1" applyBorder="1" applyAlignment="1" applyProtection="1">
      <alignment horizontal="left" vertical="center" wrapText="1"/>
    </xf>
    <xf numFmtId="49" fontId="1" fillId="0" borderId="1" xfId="4" applyNumberFormat="1" applyFont="1" applyFill="1" applyBorder="1" applyAlignment="1" applyProtection="1">
      <alignment horizontal="center" vertical="center" wrapText="1"/>
    </xf>
    <xf numFmtId="167" fontId="8" fillId="0" borderId="1" xfId="1" applyNumberFormat="1" applyFont="1" applyFill="1" applyBorder="1" applyAlignment="1" applyProtection="1">
      <alignment horizontal="right" vertical="center" wrapText="1"/>
      <protection locked="0"/>
    </xf>
    <xf numFmtId="49" fontId="1" fillId="0" borderId="2" xfId="2" applyNumberFormat="1" applyFont="1" applyFill="1" applyBorder="1" applyAlignment="1" applyProtection="1">
      <alignment horizontal="left" vertical="center" wrapText="1"/>
    </xf>
    <xf numFmtId="1" fontId="8" fillId="0" borderId="2" xfId="0" applyNumberFormat="1" applyFont="1" applyFill="1" applyBorder="1" applyAlignment="1" applyProtection="1">
      <alignment horizontal="center" vertical="center" wrapText="1"/>
    </xf>
    <xf numFmtId="165" fontId="1" fillId="0" borderId="1" xfId="1" applyNumberFormat="1" applyFont="1" applyFill="1" applyBorder="1" applyAlignment="1" applyProtection="1">
      <alignment horizontal="center" vertical="center" wrapText="1"/>
    </xf>
    <xf numFmtId="49" fontId="25" fillId="0" borderId="23" xfId="2" applyNumberFormat="1" applyFont="1" applyFill="1" applyBorder="1" applyAlignment="1" applyProtection="1">
      <alignment horizontal="left" vertical="center" wrapText="1"/>
    </xf>
    <xf numFmtId="0" fontId="5" fillId="5" borderId="39" xfId="0" applyFont="1" applyFill="1" applyBorder="1" applyAlignment="1">
      <alignment horizontal="center" vertical="center" wrapText="1"/>
    </xf>
    <xf numFmtId="0" fontId="5" fillId="5" borderId="40" xfId="0" applyFont="1" applyFill="1" applyBorder="1" applyAlignment="1">
      <alignment horizontal="center" vertical="center"/>
    </xf>
    <xf numFmtId="0" fontId="5" fillId="5" borderId="41" xfId="0" applyFont="1" applyFill="1" applyBorder="1" applyAlignment="1">
      <alignment horizontal="center" vertical="center"/>
    </xf>
    <xf numFmtId="166" fontId="8" fillId="5" borderId="34" xfId="0" applyNumberFormat="1" applyFont="1" applyFill="1" applyBorder="1" applyAlignment="1">
      <alignment horizontal="center" vertical="center" wrapText="1"/>
    </xf>
    <xf numFmtId="166" fontId="8" fillId="5" borderId="35" xfId="0" applyNumberFormat="1" applyFont="1" applyFill="1" applyBorder="1" applyAlignment="1">
      <alignment horizontal="center" vertical="center"/>
    </xf>
    <xf numFmtId="0" fontId="6" fillId="5" borderId="36" xfId="0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/>
    </xf>
    <xf numFmtId="4" fontId="4" fillId="5" borderId="38" xfId="0" applyNumberFormat="1" applyFont="1" applyFill="1" applyBorder="1" applyAlignment="1">
      <alignment horizontal="center" vertical="center" wrapText="1"/>
    </xf>
    <xf numFmtId="0" fontId="0" fillId="5" borderId="37" xfId="0" applyFill="1" applyBorder="1" applyAlignment="1">
      <alignment horizontal="center" vertical="center" wrapText="1"/>
    </xf>
    <xf numFmtId="166" fontId="14" fillId="5" borderId="30" xfId="0" applyNumberFormat="1" applyFont="1" applyFill="1" applyBorder="1" applyAlignment="1">
      <alignment horizontal="center" vertical="center"/>
    </xf>
    <xf numFmtId="166" fontId="14" fillId="5" borderId="31" xfId="0" applyNumberFormat="1" applyFont="1" applyFill="1" applyBorder="1" applyAlignment="1">
      <alignment horizontal="center" vertical="center"/>
    </xf>
    <xf numFmtId="166" fontId="14" fillId="5" borderId="32" xfId="0" applyNumberFormat="1" applyFont="1" applyFill="1" applyBorder="1" applyAlignment="1">
      <alignment horizontal="center" vertical="center"/>
    </xf>
    <xf numFmtId="166" fontId="14" fillId="5" borderId="33" xfId="0" applyNumberFormat="1" applyFont="1" applyFill="1" applyBorder="1" applyAlignment="1">
      <alignment horizontal="center" vertical="center"/>
    </xf>
    <xf numFmtId="0" fontId="0" fillId="5" borderId="37" xfId="0" applyFill="1" applyBorder="1" applyAlignment="1">
      <alignment horizontal="center" vertical="center"/>
    </xf>
    <xf numFmtId="0" fontId="0" fillId="5" borderId="32" xfId="0" applyFill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0" fontId="25" fillId="0" borderId="0" xfId="0" applyFont="1" applyBorder="1" applyAlignment="1">
      <alignment horizontal="left" vertical="top" wrapText="1"/>
    </xf>
    <xf numFmtId="0" fontId="25" fillId="0" borderId="44" xfId="0" applyFont="1" applyBorder="1" applyAlignment="1">
      <alignment horizontal="left" vertical="top" wrapText="1"/>
    </xf>
    <xf numFmtId="0" fontId="24" fillId="6" borderId="46" xfId="0" applyNumberFormat="1" applyFont="1" applyFill="1" applyBorder="1" applyAlignment="1">
      <alignment horizontal="left" vertical="center" wrapText="1"/>
    </xf>
    <xf numFmtId="0" fontId="24" fillId="6" borderId="47" xfId="0" applyNumberFormat="1" applyFont="1" applyFill="1" applyBorder="1" applyAlignment="1">
      <alignment horizontal="left" vertical="center" wrapText="1"/>
    </xf>
    <xf numFmtId="0" fontId="24" fillId="7" borderId="0" xfId="0" applyNumberFormat="1" applyFont="1" applyFill="1" applyBorder="1" applyAlignment="1">
      <alignment horizontal="left" vertical="center" wrapText="1"/>
    </xf>
    <xf numFmtId="0" fontId="24" fillId="7" borderId="44" xfId="0" applyNumberFormat="1" applyFont="1" applyFill="1" applyBorder="1" applyAlignment="1">
      <alignment horizontal="left" vertical="center" wrapText="1"/>
    </xf>
    <xf numFmtId="0" fontId="25" fillId="0" borderId="22" xfId="0" applyFont="1" applyBorder="1" applyAlignment="1">
      <alignment horizontal="center" vertical="top" wrapText="1"/>
    </xf>
    <xf numFmtId="0" fontId="25" fillId="0" borderId="0" xfId="0" applyFont="1" applyBorder="1" applyAlignment="1">
      <alignment horizontal="left" vertical="center" wrapText="1"/>
    </xf>
    <xf numFmtId="0" fontId="25" fillId="0" borderId="44" xfId="0" applyFont="1" applyBorder="1" applyAlignment="1">
      <alignment horizontal="left" vertical="center" wrapText="1"/>
    </xf>
    <xf numFmtId="0" fontId="26" fillId="7" borderId="0" xfId="0" applyFont="1" applyFill="1" applyBorder="1" applyAlignment="1">
      <alignment horizontal="left" vertical="center" wrapText="1"/>
    </xf>
    <xf numFmtId="0" fontId="26" fillId="7" borderId="44" xfId="0" applyFont="1" applyFill="1" applyBorder="1" applyAlignment="1">
      <alignment horizontal="left" vertical="center" wrapText="1"/>
    </xf>
    <xf numFmtId="49" fontId="16" fillId="5" borderId="19" xfId="3" applyNumberFormat="1" applyFont="1" applyFill="1" applyBorder="1" applyAlignment="1" applyProtection="1">
      <alignment horizontal="center" vertical="center" wrapText="1"/>
    </xf>
    <xf numFmtId="0" fontId="5" fillId="5" borderId="39" xfId="0" applyFont="1" applyFill="1" applyBorder="1" applyAlignment="1" applyProtection="1">
      <alignment horizontal="center" vertical="center" wrapText="1"/>
    </xf>
    <xf numFmtId="0" fontId="5" fillId="5" borderId="40" xfId="0" applyFont="1" applyFill="1" applyBorder="1" applyAlignment="1" applyProtection="1">
      <alignment horizontal="center" vertical="center"/>
    </xf>
    <xf numFmtId="0" fontId="5" fillId="5" borderId="41" xfId="0" applyFont="1" applyFill="1" applyBorder="1" applyAlignment="1" applyProtection="1">
      <alignment horizontal="center" vertical="center"/>
    </xf>
    <xf numFmtId="0" fontId="20" fillId="5" borderId="26" xfId="0" applyFont="1" applyFill="1" applyBorder="1" applyAlignment="1" applyProtection="1">
      <alignment horizontal="center" vertical="center"/>
    </xf>
    <xf numFmtId="166" fontId="1" fillId="5" borderId="34" xfId="0" applyNumberFormat="1" applyFont="1" applyFill="1" applyBorder="1" applyAlignment="1" applyProtection="1">
      <alignment horizontal="center" vertical="center" wrapText="1"/>
    </xf>
    <xf numFmtId="166" fontId="8" fillId="5" borderId="35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0" fillId="5" borderId="20" xfId="0" applyFill="1" applyBorder="1" applyAlignment="1" applyProtection="1">
      <alignment horizontal="center" vertical="center" wrapText="1"/>
    </xf>
    <xf numFmtId="0" fontId="6" fillId="5" borderId="36" xfId="0" applyFont="1" applyFill="1" applyBorder="1" applyAlignment="1" applyProtection="1">
      <alignment horizontal="center" vertical="center" wrapText="1"/>
    </xf>
    <xf numFmtId="0" fontId="6" fillId="5" borderId="0" xfId="0" applyFont="1" applyFill="1" applyBorder="1" applyAlignment="1" applyProtection="1">
      <alignment horizontal="center" vertical="center"/>
    </xf>
    <xf numFmtId="4" fontId="4" fillId="5" borderId="38" xfId="0" applyNumberFormat="1" applyFont="1" applyFill="1" applyBorder="1" applyAlignment="1" applyProtection="1">
      <alignment horizontal="center" vertical="center" wrapText="1"/>
    </xf>
    <xf numFmtId="166" fontId="14" fillId="5" borderId="30" xfId="0" applyNumberFormat="1" applyFont="1" applyFill="1" applyBorder="1" applyAlignment="1" applyProtection="1">
      <alignment horizontal="center" vertical="center"/>
    </xf>
    <xf numFmtId="166" fontId="14" fillId="5" borderId="31" xfId="0" applyNumberFormat="1" applyFont="1" applyFill="1" applyBorder="1" applyAlignment="1" applyProtection="1">
      <alignment horizontal="center" vertical="center"/>
    </xf>
    <xf numFmtId="0" fontId="0" fillId="5" borderId="21" xfId="0" applyFill="1" applyBorder="1" applyAlignment="1" applyProtection="1">
      <alignment horizontal="center" vertical="center" wrapText="1"/>
    </xf>
    <xf numFmtId="0" fontId="1" fillId="5" borderId="37" xfId="0" applyFont="1" applyFill="1" applyBorder="1" applyAlignment="1" applyProtection="1">
      <alignment horizontal="center" vertical="center"/>
    </xf>
    <xf numFmtId="0" fontId="0" fillId="5" borderId="32" xfId="0" applyFill="1" applyBorder="1" applyAlignment="1" applyProtection="1">
      <alignment horizontal="center" vertical="center"/>
    </xf>
    <xf numFmtId="0" fontId="0" fillId="5" borderId="37" xfId="0" applyFill="1" applyBorder="1" applyAlignment="1" applyProtection="1">
      <alignment horizontal="center" vertical="center" wrapText="1"/>
    </xf>
    <xf numFmtId="166" fontId="14" fillId="5" borderId="32" xfId="0" applyNumberFormat="1" applyFont="1" applyFill="1" applyBorder="1" applyAlignment="1" applyProtection="1">
      <alignment horizontal="center" vertical="center"/>
    </xf>
    <xf numFmtId="166" fontId="14" fillId="5" borderId="33" xfId="0" applyNumberFormat="1" applyFont="1" applyFill="1" applyBorder="1" applyAlignment="1" applyProtection="1">
      <alignment horizontal="center" vertical="center"/>
    </xf>
    <xf numFmtId="49" fontId="18" fillId="5" borderId="22" xfId="0" applyNumberFormat="1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4" fontId="2" fillId="5" borderId="23" xfId="0" applyNumberFormat="1" applyFont="1" applyFill="1" applyBorder="1" applyAlignment="1" applyProtection="1">
      <alignment horizontal="center" vertical="center" wrapText="1"/>
    </xf>
    <xf numFmtId="166" fontId="2" fillId="5" borderId="23" xfId="0" applyNumberFormat="1" applyFont="1" applyFill="1" applyBorder="1" applyAlignment="1" applyProtection="1">
      <alignment horizontal="center" vertical="center" wrapText="1"/>
    </xf>
    <xf numFmtId="166" fontId="2" fillId="5" borderId="24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49" fontId="3" fillId="0" borderId="27" xfId="0" applyNumberFormat="1" applyFont="1" applyBorder="1" applyAlignment="1" applyProtection="1">
      <alignment horizontal="center" vertical="center" wrapText="1"/>
    </xf>
    <xf numFmtId="49" fontId="3" fillId="0" borderId="28" xfId="0" applyNumberFormat="1" applyFont="1" applyBorder="1" applyAlignment="1" applyProtection="1">
      <alignment horizontal="center" vertical="center" wrapText="1"/>
    </xf>
    <xf numFmtId="49" fontId="3" fillId="0" borderId="29" xfId="0" applyNumberFormat="1" applyFont="1" applyBorder="1" applyAlignment="1" applyProtection="1">
      <alignment horizontal="center" vertical="center" wrapText="1"/>
    </xf>
    <xf numFmtId="0" fontId="6" fillId="5" borderId="15" xfId="0" applyFont="1" applyFill="1" applyBorder="1" applyAlignment="1" applyProtection="1">
      <alignment horizontal="left" vertical="center" wrapText="1" indent="5"/>
    </xf>
    <xf numFmtId="0" fontId="6" fillId="5" borderId="42" xfId="0" applyFont="1" applyFill="1" applyBorder="1" applyAlignment="1" applyProtection="1">
      <alignment horizontal="left" vertical="center" wrapText="1" indent="5"/>
    </xf>
    <xf numFmtId="0" fontId="6" fillId="5" borderId="43" xfId="0" applyFont="1" applyFill="1" applyBorder="1" applyAlignment="1" applyProtection="1">
      <alignment horizontal="left" vertical="center" wrapText="1" indent="5"/>
    </xf>
    <xf numFmtId="49" fontId="3" fillId="0" borderId="7" xfId="0" applyNumberFormat="1" applyFont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left" vertical="center" wrapText="1"/>
    </xf>
    <xf numFmtId="0" fontId="8" fillId="0" borderId="1" xfId="1" applyFont="1" applyFill="1" applyBorder="1" applyAlignment="1" applyProtection="1">
      <alignment horizontal="left" vertical="center" wrapText="1" indent="15"/>
    </xf>
    <xf numFmtId="0" fontId="8" fillId="0" borderId="1" xfId="0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center" vertical="center" wrapText="1"/>
    </xf>
    <xf numFmtId="167" fontId="8" fillId="0" borderId="1" xfId="0" applyNumberFormat="1" applyFont="1" applyBorder="1" applyAlignment="1" applyProtection="1">
      <alignment horizontal="right" vertical="center" wrapText="1"/>
    </xf>
    <xf numFmtId="167" fontId="8" fillId="0" borderId="12" xfId="0" applyNumberFormat="1" applyFont="1" applyBorder="1" applyAlignment="1" applyProtection="1">
      <alignment vertical="center" wrapText="1"/>
    </xf>
    <xf numFmtId="0" fontId="3" fillId="0" borderId="25" xfId="1" applyFont="1" applyFill="1" applyBorder="1" applyAlignment="1" applyProtection="1">
      <alignment horizontal="center" vertical="center" wrapText="1"/>
    </xf>
    <xf numFmtId="167" fontId="3" fillId="0" borderId="12" xfId="0" applyNumberFormat="1" applyFont="1" applyBorder="1" applyAlignment="1" applyProtection="1">
      <alignment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3" fillId="0" borderId="7" xfId="1" applyFont="1" applyFill="1" applyBorder="1" applyAlignment="1" applyProtection="1">
      <alignment horizontal="center" vertical="center" wrapText="1"/>
    </xf>
    <xf numFmtId="0" fontId="8" fillId="0" borderId="1" xfId="1" applyFont="1" applyFill="1" applyBorder="1" applyAlignment="1" applyProtection="1">
      <alignment horizontal="left" vertical="center" wrapText="1"/>
    </xf>
    <xf numFmtId="164" fontId="0" fillId="0" borderId="0" xfId="0" applyNumberForma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center" wrapText="1"/>
    </xf>
    <xf numFmtId="0" fontId="8" fillId="0" borderId="2" xfId="0" applyFont="1" applyBorder="1" applyAlignment="1" applyProtection="1">
      <alignment horizontal="left" vertical="center" wrapText="1" indent="15"/>
    </xf>
    <xf numFmtId="0" fontId="8" fillId="0" borderId="2" xfId="0" applyFont="1" applyBorder="1" applyAlignment="1" applyProtection="1">
      <alignment horizontal="center" vertical="center" wrapText="1"/>
    </xf>
    <xf numFmtId="4" fontId="8" fillId="0" borderId="2" xfId="0" applyNumberFormat="1" applyFont="1" applyBorder="1" applyAlignment="1" applyProtection="1">
      <alignment horizontal="center" vertical="center" wrapText="1"/>
    </xf>
    <xf numFmtId="167" fontId="8" fillId="0" borderId="2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vertical="center" wrapText="1"/>
    </xf>
    <xf numFmtId="49" fontId="8" fillId="0" borderId="8" xfId="0" applyNumberFormat="1" applyFont="1" applyBorder="1" applyAlignment="1" applyProtection="1">
      <alignment horizontal="center" vertical="center" wrapText="1"/>
    </xf>
    <xf numFmtId="49" fontId="3" fillId="0" borderId="8" xfId="0" applyNumberFormat="1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vertical="center" wrapText="1"/>
    </xf>
    <xf numFmtId="0" fontId="0" fillId="0" borderId="2" xfId="0" applyBorder="1" applyAlignment="1" applyProtection="1">
      <alignment horizontal="center" vertical="center" wrapText="1"/>
    </xf>
    <xf numFmtId="4" fontId="0" fillId="0" borderId="2" xfId="0" applyNumberFormat="1" applyBorder="1" applyAlignment="1" applyProtection="1">
      <alignment horizontal="center" vertical="center" wrapText="1"/>
    </xf>
    <xf numFmtId="167" fontId="0" fillId="0" borderId="2" xfId="0" applyNumberFormat="1" applyBorder="1" applyAlignment="1" applyProtection="1">
      <alignment horizontal="right" vertical="center" wrapText="1"/>
    </xf>
    <xf numFmtId="49" fontId="3" fillId="0" borderId="9" xfId="0" applyNumberFormat="1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 wrapText="1"/>
    </xf>
    <xf numFmtId="0" fontId="8" fillId="0" borderId="4" xfId="0" applyFont="1" applyBorder="1" applyAlignment="1" applyProtection="1">
      <alignment horizontal="left" vertical="center" wrapText="1" indent="15"/>
    </xf>
    <xf numFmtId="0" fontId="0" fillId="0" borderId="4" xfId="0" applyBorder="1" applyAlignment="1" applyProtection="1">
      <alignment horizontal="center" vertical="center" wrapText="1"/>
    </xf>
    <xf numFmtId="4" fontId="0" fillId="0" borderId="4" xfId="0" applyNumberFormat="1" applyBorder="1" applyAlignment="1" applyProtection="1">
      <alignment horizontal="center" vertical="center" wrapText="1"/>
    </xf>
    <xf numFmtId="167" fontId="0" fillId="0" borderId="4" xfId="0" applyNumberFormat="1" applyBorder="1" applyAlignment="1" applyProtection="1">
      <alignment horizontal="right" vertical="center" wrapText="1"/>
    </xf>
    <xf numFmtId="167" fontId="0" fillId="0" borderId="13" xfId="0" applyNumberFormat="1" applyBorder="1" applyAlignment="1" applyProtection="1">
      <alignment vertical="center" wrapText="1"/>
    </xf>
    <xf numFmtId="0" fontId="3" fillId="3" borderId="15" xfId="1" applyFont="1" applyFill="1" applyBorder="1" applyAlignment="1" applyProtection="1">
      <alignment horizontal="center" vertical="center" wrapText="1"/>
    </xf>
    <xf numFmtId="0" fontId="3" fillId="3" borderId="5" xfId="1" applyFont="1" applyFill="1" applyBorder="1" applyAlignment="1" applyProtection="1">
      <alignment horizontal="left" vertical="center" wrapText="1"/>
    </xf>
    <xf numFmtId="0" fontId="8" fillId="3" borderId="5" xfId="1" applyFont="1" applyFill="1" applyBorder="1" applyAlignment="1" applyProtection="1">
      <alignment horizontal="left" vertical="center" wrapText="1" indent="15"/>
    </xf>
    <xf numFmtId="49" fontId="3" fillId="3" borderId="5" xfId="1" applyNumberFormat="1" applyFont="1" applyFill="1" applyBorder="1" applyAlignment="1" applyProtection="1">
      <alignment horizontal="center" vertical="center" wrapText="1"/>
    </xf>
    <xf numFmtId="1" fontId="3" fillId="3" borderId="5" xfId="1" applyNumberFormat="1" applyFont="1" applyFill="1" applyBorder="1" applyAlignment="1" applyProtection="1">
      <alignment horizontal="center" vertical="center" wrapText="1"/>
    </xf>
    <xf numFmtId="167" fontId="3" fillId="3" borderId="5" xfId="1" applyNumberFormat="1" applyFont="1" applyFill="1" applyBorder="1" applyAlignment="1" applyProtection="1">
      <alignment horizontal="right" vertical="center" wrapText="1"/>
    </xf>
    <xf numFmtId="167" fontId="3" fillId="3" borderId="14" xfId="1" applyNumberFormat="1" applyFont="1" applyFill="1" applyBorder="1" applyAlignment="1" applyProtection="1">
      <alignment horizontal="center" vertical="center" wrapText="1"/>
    </xf>
    <xf numFmtId="0" fontId="8" fillId="0" borderId="0" xfId="1" applyFont="1" applyBorder="1" applyAlignment="1" applyProtection="1">
      <alignment vertical="center" wrapText="1"/>
    </xf>
    <xf numFmtId="0" fontId="10" fillId="0" borderId="3" xfId="0" applyFont="1" applyFill="1" applyBorder="1" applyAlignment="1" applyProtection="1">
      <alignment horizontal="left" vertical="center" wrapText="1"/>
    </xf>
    <xf numFmtId="3" fontId="0" fillId="0" borderId="3" xfId="0" applyNumberFormat="1" applyBorder="1" applyAlignment="1" applyProtection="1">
      <alignment horizontal="center" vertical="center" wrapText="1"/>
    </xf>
    <xf numFmtId="167" fontId="0" fillId="0" borderId="1" xfId="0" applyNumberFormat="1" applyBorder="1" applyAlignment="1" applyProtection="1">
      <alignment horizontal="right" vertical="center" wrapText="1"/>
    </xf>
    <xf numFmtId="167" fontId="0" fillId="0" borderId="11" xfId="0" applyNumberFormat="1" applyBorder="1" applyAlignment="1" applyProtection="1">
      <alignment vertical="center" wrapText="1"/>
    </xf>
    <xf numFmtId="49" fontId="3" fillId="4" borderId="16" xfId="0" applyNumberFormat="1" applyFont="1" applyFill="1" applyBorder="1" applyAlignment="1" applyProtection="1">
      <alignment horizontal="center" vertical="center" wrapText="1"/>
    </xf>
    <xf numFmtId="0" fontId="3" fillId="4" borderId="17" xfId="0" applyFont="1" applyFill="1" applyBorder="1" applyAlignment="1" applyProtection="1">
      <alignment vertical="center" wrapText="1"/>
    </xf>
    <xf numFmtId="0" fontId="8" fillId="4" borderId="17" xfId="0" applyFont="1" applyFill="1" applyBorder="1" applyAlignment="1" applyProtection="1">
      <alignment horizontal="left" vertical="center" wrapText="1" indent="15"/>
    </xf>
    <xf numFmtId="0" fontId="0" fillId="4" borderId="17" xfId="0" applyFill="1" applyBorder="1" applyAlignment="1" applyProtection="1">
      <alignment horizontal="center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167" fontId="0" fillId="4" borderId="17" xfId="0" applyNumberFormat="1" applyFill="1" applyBorder="1" applyAlignment="1" applyProtection="1">
      <alignment horizontal="right" vertical="center" wrapText="1"/>
    </xf>
    <xf numFmtId="167" fontId="0" fillId="4" borderId="18" xfId="0" applyNumberFormat="1" applyFill="1" applyBorder="1" applyAlignment="1" applyProtection="1">
      <alignment vertical="center" wrapText="1"/>
    </xf>
    <xf numFmtId="0" fontId="0" fillId="0" borderId="1" xfId="0" applyBorder="1" applyAlignment="1" applyProtection="1">
      <alignment horizontal="center" vertical="center" wrapText="1"/>
    </xf>
    <xf numFmtId="3" fontId="0" fillId="0" borderId="1" xfId="0" applyNumberFormat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49" fontId="1" fillId="0" borderId="8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3" fontId="0" fillId="0" borderId="2" xfId="0" applyNumberFormat="1" applyBorder="1" applyAlignment="1" applyProtection="1">
      <alignment horizontal="center" vertical="center" wrapText="1"/>
    </xf>
    <xf numFmtId="167" fontId="10" fillId="0" borderId="2" xfId="0" applyNumberFormat="1" applyFont="1" applyBorder="1" applyAlignment="1" applyProtection="1">
      <alignment horizontal="right" vertical="center" wrapText="1"/>
    </xf>
    <xf numFmtId="167" fontId="0" fillId="0" borderId="48" xfId="0" applyNumberFormat="1" applyBorder="1" applyAlignment="1" applyProtection="1">
      <alignment vertical="center" wrapText="1"/>
    </xf>
    <xf numFmtId="49" fontId="1" fillId="0" borderId="20" xfId="0" applyNumberFormat="1" applyFont="1" applyBorder="1" applyAlignment="1" applyProtection="1">
      <alignment horizontal="center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0" fontId="0" fillId="0" borderId="23" xfId="0" applyBorder="1" applyAlignment="1" applyProtection="1">
      <alignment horizontal="center" vertical="center" wrapText="1"/>
    </xf>
    <xf numFmtId="3" fontId="0" fillId="0" borderId="23" xfId="0" applyNumberFormat="1" applyBorder="1" applyAlignment="1" applyProtection="1">
      <alignment horizontal="center" vertical="center" wrapText="1"/>
    </xf>
    <xf numFmtId="167" fontId="0" fillId="0" borderId="23" xfId="0" applyNumberFormat="1" applyFill="1" applyBorder="1" applyAlignment="1" applyProtection="1">
      <alignment horizontal="right" vertical="center" wrapText="1"/>
    </xf>
    <xf numFmtId="167" fontId="0" fillId="0" borderId="24" xfId="0" applyNumberFormat="1" applyBorder="1" applyAlignment="1" applyProtection="1">
      <alignment vertical="center" wrapText="1"/>
    </xf>
    <xf numFmtId="49" fontId="3" fillId="0" borderId="6" xfId="0" applyNumberFormat="1" applyFont="1" applyBorder="1" applyAlignment="1" applyProtection="1">
      <alignment horizontal="center" vertical="center" wrapText="1"/>
    </xf>
    <xf numFmtId="3" fontId="8" fillId="0" borderId="3" xfId="0" applyNumberFormat="1" applyFont="1" applyFill="1" applyBorder="1" applyAlignment="1" applyProtection="1">
      <alignment horizontal="center" vertical="center" wrapText="1"/>
    </xf>
    <xf numFmtId="167" fontId="0" fillId="0" borderId="3" xfId="0" applyNumberFormat="1" applyBorder="1" applyAlignment="1" applyProtection="1">
      <alignment horizontal="right" vertical="center" wrapText="1"/>
    </xf>
    <xf numFmtId="167" fontId="0" fillId="0" borderId="0" xfId="0" applyNumberFormat="1" applyBorder="1" applyAlignment="1" applyProtection="1">
      <alignment horizontal="center" vertical="center" wrapText="1"/>
    </xf>
    <xf numFmtId="3" fontId="8" fillId="0" borderId="1" xfId="0" applyNumberFormat="1" applyFont="1" applyFill="1" applyBorder="1" applyAlignment="1" applyProtection="1">
      <alignment horizontal="center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left" vertical="center" wrapText="1"/>
    </xf>
    <xf numFmtId="167" fontId="0" fillId="0" borderId="3" xfId="0" applyNumberFormat="1" applyFill="1" applyBorder="1" applyAlignment="1" applyProtection="1">
      <alignment horizontal="right" vertical="center" wrapText="1"/>
    </xf>
    <xf numFmtId="49" fontId="3" fillId="0" borderId="3" xfId="0" applyNumberFormat="1" applyFont="1" applyBorder="1" applyAlignment="1" applyProtection="1">
      <alignment vertical="center" wrapText="1"/>
    </xf>
    <xf numFmtId="0" fontId="3" fillId="0" borderId="3" xfId="0" applyFont="1" applyBorder="1" applyAlignment="1" applyProtection="1">
      <alignment horizontal="left" vertical="center" wrapText="1"/>
    </xf>
    <xf numFmtId="49" fontId="1" fillId="0" borderId="1" xfId="4" applyNumberFormat="1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49" fontId="8" fillId="0" borderId="7" xfId="0" applyNumberFormat="1" applyFont="1" applyBorder="1" applyAlignment="1" applyProtection="1">
      <alignment horizontal="center" vertical="center" wrapText="1"/>
    </xf>
    <xf numFmtId="0" fontId="10" fillId="0" borderId="3" xfId="0" applyFont="1" applyFill="1" applyBorder="1" applyAlignment="1" applyProtection="1">
      <alignment horizontal="left" vertical="center" wrapText="1" indent="15"/>
    </xf>
    <xf numFmtId="49" fontId="3" fillId="0" borderId="22" xfId="0" applyNumberFormat="1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vertical="center" wrapText="1"/>
    </xf>
    <xf numFmtId="3" fontId="1" fillId="0" borderId="1" xfId="0" applyNumberFormat="1" applyFont="1" applyFill="1" applyBorder="1" applyAlignment="1" applyProtection="1">
      <alignment horizontal="center" vertical="center" wrapText="1"/>
    </xf>
    <xf numFmtId="0" fontId="10" fillId="0" borderId="6" xfId="0" applyNumberFormat="1" applyFont="1" applyBorder="1" applyAlignment="1" applyProtection="1">
      <alignment horizontal="center" vertical="center" wrapText="1"/>
    </xf>
    <xf numFmtId="0" fontId="1" fillId="0" borderId="1" xfId="1" applyFont="1" applyFill="1" applyBorder="1" applyAlignment="1" applyProtection="1">
      <alignment horizontal="left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" fillId="0" borderId="2" xfId="1" applyFont="1" applyFill="1" applyBorder="1" applyAlignment="1" applyProtection="1">
      <alignment horizontal="left" vertical="center" wrapText="1"/>
    </xf>
    <xf numFmtId="0" fontId="10" fillId="0" borderId="2" xfId="0" applyFont="1" applyFill="1" applyBorder="1" applyAlignment="1" applyProtection="1">
      <alignment horizontal="left" vertical="center" wrapText="1" indent="15"/>
    </xf>
    <xf numFmtId="3" fontId="1" fillId="0" borderId="2" xfId="0" applyNumberFormat="1" applyFont="1" applyFill="1" applyBorder="1" applyAlignment="1" applyProtection="1">
      <alignment horizontal="center" vertical="center" wrapText="1"/>
    </xf>
    <xf numFmtId="0" fontId="8" fillId="0" borderId="0" xfId="1" applyFont="1" applyBorder="1" applyAlignment="1" applyProtection="1">
      <alignment horizontal="center" vertical="center" wrapText="1"/>
    </xf>
    <xf numFmtId="0" fontId="8" fillId="0" borderId="7" xfId="1" applyNumberFormat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vertical="center" wrapText="1"/>
    </xf>
    <xf numFmtId="167" fontId="8" fillId="0" borderId="1" xfId="1" applyNumberFormat="1" applyFont="1" applyFill="1" applyBorder="1" applyAlignment="1" applyProtection="1">
      <alignment horizontal="center" vertical="center" wrapText="1"/>
    </xf>
    <xf numFmtId="0" fontId="8" fillId="0" borderId="7" xfId="1" applyNumberFormat="1" applyFont="1" applyFill="1" applyBorder="1" applyAlignment="1" applyProtection="1">
      <alignment horizontal="left" vertical="center" wrapText="1"/>
    </xf>
    <xf numFmtId="49" fontId="8" fillId="0" borderId="1" xfId="1" applyNumberFormat="1" applyFont="1" applyFill="1" applyBorder="1" applyAlignment="1" applyProtection="1">
      <alignment horizontal="left" vertical="center" wrapText="1"/>
    </xf>
    <xf numFmtId="49" fontId="8" fillId="0" borderId="1" xfId="1" applyNumberFormat="1" applyFont="1" applyFill="1" applyBorder="1" applyAlignment="1" applyProtection="1">
      <alignment horizontal="left" vertical="center" wrapText="1" indent="15"/>
    </xf>
    <xf numFmtId="49" fontId="8" fillId="0" borderId="7" xfId="1" applyNumberFormat="1" applyFont="1" applyFill="1" applyBorder="1" applyAlignment="1" applyProtection="1">
      <alignment horizontal="left" vertical="center" wrapText="1"/>
    </xf>
    <xf numFmtId="0" fontId="8" fillId="0" borderId="1" xfId="1" applyFont="1" applyFill="1" applyBorder="1" applyAlignment="1" applyProtection="1">
      <alignment horizontal="left" vertical="center"/>
    </xf>
    <xf numFmtId="0" fontId="8" fillId="0" borderId="1" xfId="1" applyFont="1" applyFill="1" applyBorder="1" applyAlignment="1" applyProtection="1">
      <alignment horizontal="left" vertical="center" indent="15"/>
    </xf>
    <xf numFmtId="164" fontId="0" fillId="0" borderId="0" xfId="0" applyNumberFormat="1" applyBorder="1" applyAlignment="1" applyProtection="1">
      <alignment vertical="center" wrapText="1"/>
    </xf>
    <xf numFmtId="49" fontId="0" fillId="0" borderId="1" xfId="0" applyNumberFormat="1" applyBorder="1" applyAlignment="1" applyProtection="1">
      <alignment horizontal="left" vertical="center" wrapText="1"/>
    </xf>
    <xf numFmtId="49" fontId="13" fillId="0" borderId="2" xfId="0" applyNumberFormat="1" applyFont="1" applyBorder="1" applyAlignment="1" applyProtection="1">
      <alignment horizontal="left" vertical="center" wrapText="1" indent="15"/>
    </xf>
    <xf numFmtId="4" fontId="0" fillId="0" borderId="1" xfId="0" applyNumberFormat="1" applyBorder="1" applyAlignment="1" applyProtection="1">
      <alignment horizontal="center" vertical="center" wrapText="1"/>
    </xf>
    <xf numFmtId="49" fontId="8" fillId="0" borderId="2" xfId="0" applyNumberFormat="1" applyFont="1" applyBorder="1" applyAlignment="1" applyProtection="1">
      <alignment horizontal="left" vertical="center" wrapText="1"/>
    </xf>
    <xf numFmtId="167" fontId="0" fillId="0" borderId="23" xfId="0" applyNumberFormat="1" applyBorder="1" applyAlignment="1" applyProtection="1">
      <alignment horizontal="right" vertical="center" wrapText="1"/>
    </xf>
    <xf numFmtId="49" fontId="0" fillId="0" borderId="2" xfId="0" applyNumberFormat="1" applyBorder="1" applyAlignment="1" applyProtection="1">
      <alignment horizontal="left" vertical="center" wrapText="1"/>
    </xf>
    <xf numFmtId="165" fontId="13" fillId="0" borderId="2" xfId="0" applyNumberFormat="1" applyFont="1" applyBorder="1" applyAlignment="1" applyProtection="1">
      <alignment horizontal="center" vertical="center" wrapText="1"/>
    </xf>
    <xf numFmtId="0" fontId="9" fillId="0" borderId="4" xfId="0" quotePrefix="1" applyFont="1" applyBorder="1" applyAlignment="1" applyProtection="1">
      <alignment vertical="center" wrapText="1"/>
    </xf>
    <xf numFmtId="0" fontId="9" fillId="0" borderId="4" xfId="0" quotePrefix="1" applyFont="1" applyBorder="1" applyAlignment="1" applyProtection="1">
      <alignment horizontal="left" vertical="center" wrapText="1" indent="15"/>
    </xf>
    <xf numFmtId="0" fontId="9" fillId="0" borderId="4" xfId="0" applyFont="1" applyBorder="1" applyAlignment="1" applyProtection="1">
      <alignment horizontal="center" vertical="center" wrapText="1"/>
    </xf>
    <xf numFmtId="165" fontId="1" fillId="0" borderId="4" xfId="0" applyNumberFormat="1" applyFont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vertical="center" wrapText="1"/>
    </xf>
    <xf numFmtId="0" fontId="3" fillId="2" borderId="5" xfId="0" applyFont="1" applyFill="1" applyBorder="1" applyAlignment="1" applyProtection="1">
      <alignment vertical="center" wrapText="1"/>
    </xf>
    <xf numFmtId="0" fontId="14" fillId="2" borderId="5" xfId="0" applyFont="1" applyFill="1" applyBorder="1" applyAlignment="1" applyProtection="1">
      <alignment horizontal="left" vertical="center" wrapText="1" indent="15"/>
    </xf>
    <xf numFmtId="0" fontId="14" fillId="2" borderId="5" xfId="0" applyFont="1" applyFill="1" applyBorder="1" applyAlignment="1" applyProtection="1">
      <alignment horizontal="center" vertical="center" wrapText="1"/>
    </xf>
    <xf numFmtId="4" fontId="14" fillId="2" borderId="5" xfId="0" applyNumberFormat="1" applyFont="1" applyFill="1" applyBorder="1" applyAlignment="1" applyProtection="1">
      <alignment horizontal="center" vertical="center" wrapText="1"/>
    </xf>
    <xf numFmtId="167" fontId="14" fillId="2" borderId="5" xfId="0" applyNumberFormat="1" applyFont="1" applyFill="1" applyBorder="1" applyAlignment="1" applyProtection="1">
      <alignment horizontal="right" vertical="center" wrapText="1"/>
    </xf>
    <xf numFmtId="167" fontId="3" fillId="2" borderId="14" xfId="0" applyNumberFormat="1" applyFont="1" applyFill="1" applyBorder="1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horizontal="left" vertical="center" indent="15"/>
    </xf>
    <xf numFmtId="0" fontId="0" fillId="0" borderId="0" xfId="0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center"/>
    </xf>
    <xf numFmtId="166" fontId="0" fillId="0" borderId="0" xfId="0" applyNumberFormat="1" applyAlignment="1" applyProtection="1">
      <alignment horizontal="right" vertical="center"/>
    </xf>
    <xf numFmtId="166" fontId="0" fillId="0" borderId="0" xfId="0" applyNumberFormat="1" applyAlignment="1" applyProtection="1">
      <alignment vertical="center"/>
    </xf>
    <xf numFmtId="0" fontId="0" fillId="0" borderId="0" xfId="0" applyBorder="1" applyAlignment="1" applyProtection="1">
      <alignment horizontal="center" vertical="center"/>
    </xf>
    <xf numFmtId="167" fontId="10" fillId="0" borderId="1" xfId="0" applyNumberFormat="1" applyFont="1" applyBorder="1" applyAlignment="1" applyProtection="1">
      <alignment horizontal="right" vertical="center" wrapText="1"/>
      <protection locked="0"/>
    </xf>
    <xf numFmtId="167" fontId="0" fillId="0" borderId="1" xfId="0" applyNumberFormat="1" applyBorder="1" applyAlignment="1" applyProtection="1">
      <alignment horizontal="right" vertical="center" wrapText="1"/>
      <protection locked="0"/>
    </xf>
    <xf numFmtId="167" fontId="0" fillId="0" borderId="3" xfId="0" applyNumberFormat="1" applyFill="1" applyBorder="1" applyAlignment="1" applyProtection="1">
      <alignment horizontal="right" vertical="center" wrapText="1"/>
      <protection locked="0"/>
    </xf>
    <xf numFmtId="167" fontId="0" fillId="0" borderId="3" xfId="0" applyNumberFormat="1" applyBorder="1" applyAlignment="1" applyProtection="1">
      <alignment horizontal="right" vertical="center" wrapText="1"/>
      <protection locked="0"/>
    </xf>
    <xf numFmtId="167" fontId="0" fillId="0" borderId="1" xfId="0" applyNumberFormat="1" applyFill="1" applyBorder="1" applyAlignment="1" applyProtection="1">
      <alignment horizontal="right" vertical="center" wrapText="1"/>
      <protection locked="0"/>
    </xf>
  </cellXfs>
  <cellStyles count="6">
    <cellStyle name="Normální" xfId="0" builtinId="0"/>
    <cellStyle name="normální_6VX01" xfId="1"/>
    <cellStyle name="normální_6WX01" xfId="2"/>
    <cellStyle name="normální_AS2-TP1-II-4B-price summary-20040609" xfId="3"/>
    <cellStyle name="normální_VIZA-FoT-template" xfId="4"/>
    <cellStyle name="Styl 1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J81"/>
  <sheetViews>
    <sheetView showGridLines="0" view="pageBreakPreview" zoomScaleNormal="100" zoomScaleSheetLayoutView="100" workbookViewId="0">
      <selection activeCell="B8" sqref="B8:G8"/>
    </sheetView>
  </sheetViews>
  <sheetFormatPr defaultRowHeight="12.75"/>
  <cols>
    <col min="1" max="1" width="7.140625" style="3" customWidth="1"/>
    <col min="2" max="2" width="67.42578125" style="1" customWidth="1"/>
    <col min="3" max="3" width="10.28515625" style="17" customWidth="1"/>
    <col min="4" max="4" width="7.42578125" style="2" customWidth="1"/>
    <col min="5" max="5" width="8.5703125" style="18" customWidth="1"/>
    <col min="6" max="6" width="12.7109375" style="11" customWidth="1"/>
    <col min="7" max="7" width="17.42578125" style="12" customWidth="1"/>
    <col min="8" max="9" width="13.7109375" style="19" bestFit="1" customWidth="1"/>
    <col min="10" max="16384" width="9.140625" style="19"/>
  </cols>
  <sheetData>
    <row r="1" spans="1:140" ht="30" customHeight="1">
      <c r="A1" s="14"/>
      <c r="B1" s="43" t="str">
        <f>Položky!B1</f>
        <v>VÝKAZ VÝMĚR</v>
      </c>
      <c r="C1" s="44"/>
      <c r="D1" s="45"/>
      <c r="E1" s="20" t="s">
        <v>34</v>
      </c>
      <c r="F1" s="46" t="str">
        <f>Položky!F1</f>
        <v>Statutární město Ostrava,
městský obvod Ostrava – Jih</v>
      </c>
      <c r="G1" s="47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</row>
    <row r="2" spans="1:140" ht="15" customHeight="1">
      <c r="A2" s="15"/>
      <c r="B2" s="48" t="str">
        <f>Položky!B2</f>
        <v>Oprava školní kuchyně, včetně pořízení vybavení a VZT ZŠ Srbská</v>
      </c>
      <c r="C2" s="49"/>
      <c r="D2" s="49"/>
      <c r="E2" s="50" t="s">
        <v>5</v>
      </c>
      <c r="F2" s="52" t="str">
        <f>Položky!F2</f>
        <v>D.1.4.2-7</v>
      </c>
      <c r="G2" s="53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</row>
    <row r="3" spans="1:140" ht="15" customHeight="1" thickBot="1">
      <c r="A3" s="16"/>
      <c r="B3" s="56" t="str">
        <f>Položky!B3</f>
        <v>D.1.4.2 Vzduchotechnika</v>
      </c>
      <c r="C3" s="57"/>
      <c r="D3" s="57"/>
      <c r="E3" s="51"/>
      <c r="F3" s="54"/>
      <c r="G3" s="55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</row>
    <row r="4" spans="1:140" s="8" customFormat="1">
      <c r="A4" s="58"/>
      <c r="B4" s="59"/>
      <c r="C4" s="59"/>
      <c r="D4" s="59"/>
      <c r="E4" s="59"/>
      <c r="F4" s="59"/>
      <c r="G4" s="60"/>
    </row>
    <row r="5" spans="1:140" s="8" customFormat="1" ht="16.5">
      <c r="A5" s="23"/>
      <c r="B5" s="63" t="s">
        <v>100</v>
      </c>
      <c r="C5" s="63"/>
      <c r="D5" s="63"/>
      <c r="E5" s="63"/>
      <c r="F5" s="63"/>
      <c r="G5" s="64"/>
    </row>
    <row r="6" spans="1:140" s="8" customFormat="1" ht="16.5">
      <c r="A6" s="24" t="s">
        <v>6</v>
      </c>
      <c r="B6" s="65" t="s">
        <v>83</v>
      </c>
      <c r="C6" s="65"/>
      <c r="D6" s="65"/>
      <c r="E6" s="65"/>
      <c r="F6" s="65"/>
      <c r="G6" s="66"/>
    </row>
    <row r="7" spans="1:140" s="8" customFormat="1" ht="32.25" customHeight="1">
      <c r="A7" s="25" t="s">
        <v>38</v>
      </c>
      <c r="B7" s="61" t="s">
        <v>39</v>
      </c>
      <c r="C7" s="61"/>
      <c r="D7" s="61"/>
      <c r="E7" s="61"/>
      <c r="F7" s="61"/>
      <c r="G7" s="62"/>
    </row>
    <row r="8" spans="1:140" s="8" customFormat="1" ht="8.25" customHeight="1">
      <c r="A8" s="28"/>
      <c r="B8" s="61"/>
      <c r="C8" s="61"/>
      <c r="D8" s="61"/>
      <c r="E8" s="61"/>
      <c r="F8" s="61"/>
      <c r="G8" s="62"/>
    </row>
    <row r="9" spans="1:140" s="8" customFormat="1" ht="33.75" customHeight="1">
      <c r="A9" s="25" t="s">
        <v>40</v>
      </c>
      <c r="B9" s="61" t="s">
        <v>86</v>
      </c>
      <c r="C9" s="61"/>
      <c r="D9" s="61"/>
      <c r="E9" s="61"/>
      <c r="F9" s="61"/>
      <c r="G9" s="62"/>
    </row>
    <row r="10" spans="1:140" s="8" customFormat="1" ht="8.25" customHeight="1">
      <c r="A10" s="28"/>
      <c r="B10" s="61"/>
      <c r="C10" s="61"/>
      <c r="D10" s="61"/>
      <c r="E10" s="61"/>
      <c r="F10" s="61"/>
      <c r="G10" s="62"/>
    </row>
    <row r="11" spans="1:140" s="8" customFormat="1" ht="49.5" customHeight="1">
      <c r="A11" s="25" t="s">
        <v>41</v>
      </c>
      <c r="B11" s="61" t="s">
        <v>87</v>
      </c>
      <c r="C11" s="61"/>
      <c r="D11" s="61"/>
      <c r="E11" s="61"/>
      <c r="F11" s="61"/>
      <c r="G11" s="62"/>
    </row>
    <row r="12" spans="1:140" s="8" customFormat="1" ht="9.75" customHeight="1">
      <c r="A12" s="28"/>
      <c r="B12" s="61"/>
      <c r="C12" s="61"/>
      <c r="D12" s="61"/>
      <c r="E12" s="61"/>
      <c r="F12" s="61"/>
      <c r="G12" s="62"/>
    </row>
    <row r="13" spans="1:140" s="8" customFormat="1" ht="15.75">
      <c r="A13" s="25" t="s">
        <v>42</v>
      </c>
      <c r="B13" s="61" t="s">
        <v>43</v>
      </c>
      <c r="C13" s="61"/>
      <c r="D13" s="61"/>
      <c r="E13" s="61"/>
      <c r="F13" s="61"/>
      <c r="G13" s="62"/>
    </row>
    <row r="14" spans="1:140" s="8" customFormat="1" ht="10.5" customHeight="1">
      <c r="A14" s="28"/>
      <c r="B14" s="61"/>
      <c r="C14" s="61"/>
      <c r="D14" s="61"/>
      <c r="E14" s="61"/>
      <c r="F14" s="61"/>
      <c r="G14" s="62"/>
    </row>
    <row r="15" spans="1:140" s="8" customFormat="1" ht="15.75">
      <c r="A15" s="25" t="s">
        <v>44</v>
      </c>
      <c r="B15" s="61" t="s">
        <v>45</v>
      </c>
      <c r="C15" s="61"/>
      <c r="D15" s="61"/>
      <c r="E15" s="61"/>
      <c r="F15" s="61"/>
      <c r="G15" s="62"/>
    </row>
    <row r="16" spans="1:140" s="8" customFormat="1" ht="15.75">
      <c r="A16" s="25"/>
      <c r="B16" s="31"/>
      <c r="C16" s="31"/>
      <c r="D16" s="31"/>
      <c r="E16" s="31"/>
      <c r="F16" s="31"/>
      <c r="G16" s="26"/>
    </row>
    <row r="17" spans="1:7" s="8" customFormat="1" ht="78.75" customHeight="1">
      <c r="A17" s="25" t="s">
        <v>47</v>
      </c>
      <c r="B17" s="61" t="s">
        <v>102</v>
      </c>
      <c r="C17" s="61"/>
      <c r="D17" s="61"/>
      <c r="E17" s="61"/>
      <c r="F17" s="61"/>
      <c r="G17" s="62"/>
    </row>
    <row r="18" spans="1:7" s="8" customFormat="1" ht="15.75">
      <c r="A18" s="25"/>
      <c r="B18" s="31"/>
      <c r="C18" s="31"/>
      <c r="D18" s="31"/>
      <c r="E18" s="31"/>
      <c r="F18" s="31"/>
      <c r="G18" s="26"/>
    </row>
    <row r="19" spans="1:7" s="8" customFormat="1" ht="47.25" customHeight="1">
      <c r="A19" s="25" t="s">
        <v>56</v>
      </c>
      <c r="B19" s="61" t="s">
        <v>103</v>
      </c>
      <c r="C19" s="61"/>
      <c r="D19" s="61"/>
      <c r="E19" s="61"/>
      <c r="F19" s="61"/>
      <c r="G19" s="62"/>
    </row>
    <row r="20" spans="1:7" s="8" customFormat="1" ht="15.75">
      <c r="A20" s="25"/>
      <c r="B20" s="31"/>
      <c r="C20" s="31"/>
      <c r="D20" s="31"/>
      <c r="E20" s="31"/>
      <c r="F20" s="31"/>
      <c r="G20" s="26"/>
    </row>
    <row r="21" spans="1:7" s="8" customFormat="1" ht="15.75">
      <c r="A21" s="32" t="s">
        <v>58</v>
      </c>
      <c r="B21" s="61" t="s">
        <v>46</v>
      </c>
      <c r="C21" s="61"/>
      <c r="D21" s="61"/>
      <c r="E21" s="61"/>
      <c r="F21" s="61"/>
      <c r="G21" s="62"/>
    </row>
    <row r="22" spans="1:7" s="8" customFormat="1" ht="29.25" customHeight="1">
      <c r="A22" s="67"/>
      <c r="B22" s="68" t="s">
        <v>101</v>
      </c>
      <c r="C22" s="68"/>
      <c r="D22" s="68"/>
      <c r="E22" s="68"/>
      <c r="F22" s="68"/>
      <c r="G22" s="69"/>
    </row>
    <row r="23" spans="1:7" s="8" customFormat="1" ht="15.75">
      <c r="A23" s="67"/>
      <c r="B23" s="68" t="s">
        <v>88</v>
      </c>
      <c r="C23" s="68"/>
      <c r="D23" s="68"/>
      <c r="E23" s="68"/>
      <c r="F23" s="68"/>
      <c r="G23" s="69"/>
    </row>
    <row r="24" spans="1:7" s="8" customFormat="1" ht="15.75">
      <c r="A24" s="67"/>
      <c r="B24" s="68" t="s">
        <v>48</v>
      </c>
      <c r="C24" s="68"/>
      <c r="D24" s="68"/>
      <c r="E24" s="68"/>
      <c r="F24" s="68"/>
      <c r="G24" s="69"/>
    </row>
    <row r="25" spans="1:7" s="8" customFormat="1" ht="15.75">
      <c r="A25" s="67"/>
      <c r="B25" s="68" t="s">
        <v>49</v>
      </c>
      <c r="C25" s="68"/>
      <c r="D25" s="68"/>
      <c r="E25" s="68"/>
      <c r="F25" s="68"/>
      <c r="G25" s="69"/>
    </row>
    <row r="26" spans="1:7" s="8" customFormat="1" ht="15.75">
      <c r="A26" s="67"/>
      <c r="B26" s="68" t="s">
        <v>50</v>
      </c>
      <c r="C26" s="68"/>
      <c r="D26" s="68"/>
      <c r="E26" s="68"/>
      <c r="F26" s="68"/>
      <c r="G26" s="69"/>
    </row>
    <row r="27" spans="1:7" s="8" customFormat="1" ht="29.25" customHeight="1">
      <c r="A27" s="67"/>
      <c r="B27" s="68" t="s">
        <v>51</v>
      </c>
      <c r="C27" s="68"/>
      <c r="D27" s="68"/>
      <c r="E27" s="68"/>
      <c r="F27" s="68"/>
      <c r="G27" s="69"/>
    </row>
    <row r="28" spans="1:7" s="8" customFormat="1" ht="15.75">
      <c r="A28" s="67"/>
      <c r="B28" s="68" t="s">
        <v>52</v>
      </c>
      <c r="C28" s="68"/>
      <c r="D28" s="68"/>
      <c r="E28" s="68"/>
      <c r="F28" s="68"/>
      <c r="G28" s="69"/>
    </row>
    <row r="29" spans="1:7" s="8" customFormat="1" ht="15.75">
      <c r="A29" s="67"/>
      <c r="B29" s="68" t="s">
        <v>53</v>
      </c>
      <c r="C29" s="68"/>
      <c r="D29" s="68"/>
      <c r="E29" s="68"/>
      <c r="F29" s="68"/>
      <c r="G29" s="69"/>
    </row>
    <row r="30" spans="1:7" s="8" customFormat="1" ht="15.75">
      <c r="A30" s="67"/>
      <c r="B30" s="68" t="s">
        <v>54</v>
      </c>
      <c r="C30" s="68"/>
      <c r="D30" s="68"/>
      <c r="E30" s="68"/>
      <c r="F30" s="68"/>
      <c r="G30" s="69"/>
    </row>
    <row r="31" spans="1:7" s="8" customFormat="1" ht="15.75">
      <c r="A31" s="67"/>
      <c r="B31" s="68" t="s">
        <v>89</v>
      </c>
      <c r="C31" s="68"/>
      <c r="D31" s="68"/>
      <c r="E31" s="68"/>
      <c r="F31" s="68"/>
      <c r="G31" s="69"/>
    </row>
    <row r="32" spans="1:7" s="8" customFormat="1" ht="15.75">
      <c r="A32" s="67"/>
      <c r="B32" s="68" t="s">
        <v>55</v>
      </c>
      <c r="C32" s="68"/>
      <c r="D32" s="68"/>
      <c r="E32" s="68"/>
      <c r="F32" s="68"/>
      <c r="G32" s="69"/>
    </row>
    <row r="33" spans="1:7" s="8" customFormat="1" ht="15.75">
      <c r="A33" s="67"/>
      <c r="B33" s="68" t="s">
        <v>90</v>
      </c>
      <c r="C33" s="68"/>
      <c r="D33" s="68"/>
      <c r="E33" s="68"/>
      <c r="F33" s="68"/>
      <c r="G33" s="69"/>
    </row>
    <row r="34" spans="1:7" s="8" customFormat="1" ht="15.75">
      <c r="A34" s="67"/>
      <c r="B34" s="68" t="s">
        <v>91</v>
      </c>
      <c r="C34" s="68"/>
      <c r="D34" s="68"/>
      <c r="E34" s="68"/>
      <c r="F34" s="68"/>
      <c r="G34" s="69"/>
    </row>
    <row r="35" spans="1:7" s="8" customFormat="1" ht="15.75">
      <c r="A35" s="28"/>
      <c r="B35" s="68"/>
      <c r="C35" s="68"/>
      <c r="D35" s="68"/>
      <c r="E35" s="68"/>
      <c r="F35" s="68"/>
      <c r="G35" s="69"/>
    </row>
    <row r="36" spans="1:7" s="8" customFormat="1" ht="77.25" customHeight="1">
      <c r="A36" s="25" t="s">
        <v>60</v>
      </c>
      <c r="B36" s="68" t="s">
        <v>57</v>
      </c>
      <c r="C36" s="68"/>
      <c r="D36" s="68"/>
      <c r="E36" s="68"/>
      <c r="F36" s="68"/>
      <c r="G36" s="69"/>
    </row>
    <row r="37" spans="1:7" s="8" customFormat="1" ht="15.75">
      <c r="A37" s="28"/>
      <c r="B37" s="68"/>
      <c r="C37" s="68"/>
      <c r="D37" s="68"/>
      <c r="E37" s="68"/>
      <c r="F37" s="68"/>
      <c r="G37" s="69"/>
    </row>
    <row r="38" spans="1:7" s="8" customFormat="1" ht="35.25" customHeight="1">
      <c r="A38" s="25" t="s">
        <v>62</v>
      </c>
      <c r="B38" s="68" t="s">
        <v>59</v>
      </c>
      <c r="C38" s="68"/>
      <c r="D38" s="68"/>
      <c r="E38" s="68"/>
      <c r="F38" s="68"/>
      <c r="G38" s="69"/>
    </row>
    <row r="39" spans="1:7" s="8" customFormat="1" ht="15.75">
      <c r="A39" s="28"/>
      <c r="B39" s="68"/>
      <c r="C39" s="68"/>
      <c r="D39" s="68"/>
      <c r="E39" s="68"/>
      <c r="F39" s="68"/>
      <c r="G39" s="69"/>
    </row>
    <row r="40" spans="1:7" s="8" customFormat="1" ht="67.5" customHeight="1">
      <c r="A40" s="25" t="s">
        <v>64</v>
      </c>
      <c r="B40" s="68" t="s">
        <v>61</v>
      </c>
      <c r="C40" s="68"/>
      <c r="D40" s="68"/>
      <c r="E40" s="68"/>
      <c r="F40" s="68"/>
      <c r="G40" s="69"/>
    </row>
    <row r="41" spans="1:7" s="8" customFormat="1" ht="15.75">
      <c r="A41" s="28"/>
      <c r="B41" s="68"/>
      <c r="C41" s="68"/>
      <c r="D41" s="68"/>
      <c r="E41" s="68"/>
      <c r="F41" s="68"/>
      <c r="G41" s="69"/>
    </row>
    <row r="42" spans="1:7" s="8" customFormat="1" ht="15.75">
      <c r="A42" s="25" t="s">
        <v>65</v>
      </c>
      <c r="B42" s="68" t="s">
        <v>63</v>
      </c>
      <c r="C42" s="68"/>
      <c r="D42" s="68"/>
      <c r="E42" s="68"/>
      <c r="F42" s="68"/>
      <c r="G42" s="69"/>
    </row>
    <row r="43" spans="1:7" s="8" customFormat="1" ht="15.75">
      <c r="A43" s="28"/>
      <c r="B43" s="68"/>
      <c r="C43" s="68"/>
      <c r="D43" s="68"/>
      <c r="E43" s="68"/>
      <c r="F43" s="68"/>
      <c r="G43" s="69"/>
    </row>
    <row r="44" spans="1:7" s="8" customFormat="1" ht="15.75">
      <c r="A44" s="25" t="s">
        <v>66</v>
      </c>
      <c r="B44" s="68" t="s">
        <v>92</v>
      </c>
      <c r="C44" s="68"/>
      <c r="D44" s="68"/>
      <c r="E44" s="68"/>
      <c r="F44" s="68"/>
      <c r="G44" s="69"/>
    </row>
    <row r="45" spans="1:7" s="8" customFormat="1" ht="15.75">
      <c r="A45" s="28"/>
      <c r="B45" s="68"/>
      <c r="C45" s="68"/>
      <c r="D45" s="68"/>
      <c r="E45" s="68"/>
      <c r="F45" s="68"/>
      <c r="G45" s="69"/>
    </row>
    <row r="46" spans="1:7" s="8" customFormat="1" ht="15.75">
      <c r="A46" s="25" t="s">
        <v>68</v>
      </c>
      <c r="B46" s="68" t="s">
        <v>93</v>
      </c>
      <c r="C46" s="68"/>
      <c r="D46" s="68"/>
      <c r="E46" s="68"/>
      <c r="F46" s="68"/>
      <c r="G46" s="69"/>
    </row>
    <row r="47" spans="1:7" s="8" customFormat="1" ht="15.75">
      <c r="A47" s="28"/>
      <c r="B47" s="68"/>
      <c r="C47" s="68"/>
      <c r="D47" s="68"/>
      <c r="E47" s="68"/>
      <c r="F47" s="68"/>
      <c r="G47" s="69"/>
    </row>
    <row r="48" spans="1:7" s="8" customFormat="1" ht="32.25" customHeight="1">
      <c r="A48" s="25" t="s">
        <v>70</v>
      </c>
      <c r="B48" s="68" t="s">
        <v>67</v>
      </c>
      <c r="C48" s="68"/>
      <c r="D48" s="68"/>
      <c r="E48" s="68"/>
      <c r="F48" s="68"/>
      <c r="G48" s="69"/>
    </row>
    <row r="49" spans="1:7" s="8" customFormat="1" ht="15.75">
      <c r="A49" s="28"/>
      <c r="B49" s="68"/>
      <c r="C49" s="68"/>
      <c r="D49" s="68"/>
      <c r="E49" s="68"/>
      <c r="F49" s="68"/>
      <c r="G49" s="69"/>
    </row>
    <row r="50" spans="1:7" s="8" customFormat="1" ht="15.75">
      <c r="A50" s="25" t="s">
        <v>71</v>
      </c>
      <c r="B50" s="68" t="s">
        <v>69</v>
      </c>
      <c r="C50" s="68"/>
      <c r="D50" s="68"/>
      <c r="E50" s="68"/>
      <c r="F50" s="68"/>
      <c r="G50" s="69"/>
    </row>
    <row r="51" spans="1:7" s="8" customFormat="1" ht="15.75">
      <c r="A51" s="28"/>
      <c r="B51" s="68"/>
      <c r="C51" s="68"/>
      <c r="D51" s="68"/>
      <c r="E51" s="68"/>
      <c r="F51" s="68"/>
      <c r="G51" s="69"/>
    </row>
    <row r="52" spans="1:7" s="8" customFormat="1" ht="62.25" customHeight="1">
      <c r="A52" s="25" t="s">
        <v>72</v>
      </c>
      <c r="B52" s="68" t="s">
        <v>94</v>
      </c>
      <c r="C52" s="68"/>
      <c r="D52" s="68"/>
      <c r="E52" s="68"/>
      <c r="F52" s="68"/>
      <c r="G52" s="69"/>
    </row>
    <row r="53" spans="1:7" s="8" customFormat="1" ht="15.75">
      <c r="A53" s="28"/>
      <c r="B53" s="68"/>
      <c r="C53" s="68"/>
      <c r="D53" s="68"/>
      <c r="E53" s="68"/>
      <c r="F53" s="68"/>
      <c r="G53" s="69"/>
    </row>
    <row r="54" spans="1:7" s="8" customFormat="1" ht="15.75">
      <c r="A54" s="25" t="s">
        <v>104</v>
      </c>
      <c r="B54" s="68" t="s">
        <v>95</v>
      </c>
      <c r="C54" s="68"/>
      <c r="D54" s="68"/>
      <c r="E54" s="68"/>
      <c r="F54" s="68"/>
      <c r="G54" s="69"/>
    </row>
    <row r="55" spans="1:7" s="8" customFormat="1" ht="15.75">
      <c r="A55" s="28"/>
      <c r="B55" s="68"/>
      <c r="C55" s="68"/>
      <c r="D55" s="68"/>
      <c r="E55" s="68"/>
      <c r="F55" s="68"/>
      <c r="G55" s="69"/>
    </row>
    <row r="56" spans="1:7" s="8" customFormat="1" ht="15.75">
      <c r="A56" s="25" t="s">
        <v>105</v>
      </c>
      <c r="B56" s="68" t="s">
        <v>73</v>
      </c>
      <c r="C56" s="68"/>
      <c r="D56" s="68"/>
      <c r="E56" s="68"/>
      <c r="F56" s="68"/>
      <c r="G56" s="69"/>
    </row>
    <row r="57" spans="1:7" s="8" customFormat="1" ht="16.5">
      <c r="A57" s="30"/>
      <c r="B57" s="68"/>
      <c r="C57" s="68"/>
      <c r="D57" s="68"/>
      <c r="E57" s="68"/>
      <c r="F57" s="68"/>
      <c r="G57" s="69"/>
    </row>
    <row r="58" spans="1:7" s="8" customFormat="1" ht="16.5">
      <c r="A58" s="24" t="s">
        <v>7</v>
      </c>
      <c r="B58" s="70" t="s">
        <v>85</v>
      </c>
      <c r="C58" s="70"/>
      <c r="D58" s="70"/>
      <c r="E58" s="70"/>
      <c r="F58" s="70"/>
      <c r="G58" s="71"/>
    </row>
    <row r="59" spans="1:7" s="8" customFormat="1" ht="31.5" customHeight="1">
      <c r="A59" s="67" t="s">
        <v>74</v>
      </c>
      <c r="B59" s="68" t="s">
        <v>96</v>
      </c>
      <c r="C59" s="68"/>
      <c r="D59" s="68"/>
      <c r="E59" s="68"/>
      <c r="F59" s="68"/>
      <c r="G59" s="69"/>
    </row>
    <row r="60" spans="1:7" s="8" customFormat="1" ht="27.75" customHeight="1">
      <c r="A60" s="67"/>
      <c r="B60" s="68" t="s">
        <v>97</v>
      </c>
      <c r="C60" s="68"/>
      <c r="D60" s="68"/>
      <c r="E60" s="68"/>
      <c r="F60" s="68"/>
      <c r="G60" s="69"/>
    </row>
    <row r="61" spans="1:7" s="8" customFormat="1" ht="15.75">
      <c r="A61" s="67"/>
      <c r="B61" s="68" t="s">
        <v>75</v>
      </c>
      <c r="C61" s="68"/>
      <c r="D61" s="68"/>
      <c r="E61" s="68"/>
      <c r="F61" s="68"/>
      <c r="G61" s="69"/>
    </row>
    <row r="62" spans="1:7" s="8" customFormat="1" ht="15.75">
      <c r="A62" s="28"/>
      <c r="B62" s="68"/>
      <c r="C62" s="68"/>
      <c r="D62" s="68"/>
      <c r="E62" s="68"/>
      <c r="F62" s="68"/>
      <c r="G62" s="69"/>
    </row>
    <row r="63" spans="1:7" s="8" customFormat="1" ht="15.75">
      <c r="A63" s="25" t="s">
        <v>76</v>
      </c>
      <c r="B63" s="68" t="s">
        <v>77</v>
      </c>
      <c r="C63" s="68"/>
      <c r="D63" s="68"/>
      <c r="E63" s="68"/>
      <c r="F63" s="68"/>
      <c r="G63" s="69"/>
    </row>
    <row r="64" spans="1:7" s="8" customFormat="1" ht="16.5">
      <c r="A64" s="30"/>
      <c r="B64" s="68"/>
      <c r="C64" s="68"/>
      <c r="D64" s="68"/>
      <c r="E64" s="68"/>
      <c r="F64" s="68"/>
      <c r="G64" s="69"/>
    </row>
    <row r="65" spans="1:7" s="8" customFormat="1" ht="30" customHeight="1">
      <c r="A65" s="25" t="s">
        <v>78</v>
      </c>
      <c r="B65" s="68" t="s">
        <v>98</v>
      </c>
      <c r="C65" s="68"/>
      <c r="D65" s="68"/>
      <c r="E65" s="68"/>
      <c r="F65" s="68"/>
      <c r="G65" s="69"/>
    </row>
    <row r="66" spans="1:7" s="8" customFormat="1" ht="15.75">
      <c r="A66" s="28"/>
      <c r="B66" s="68"/>
      <c r="C66" s="68"/>
      <c r="D66" s="68"/>
      <c r="E66" s="68"/>
      <c r="F66" s="68"/>
      <c r="G66" s="69"/>
    </row>
    <row r="67" spans="1:7" s="8" customFormat="1" ht="28.5" customHeight="1">
      <c r="A67" s="25" t="s">
        <v>79</v>
      </c>
      <c r="B67" s="68" t="s">
        <v>80</v>
      </c>
      <c r="C67" s="68"/>
      <c r="D67" s="68"/>
      <c r="E67" s="68"/>
      <c r="F67" s="68"/>
      <c r="G67" s="69"/>
    </row>
    <row r="68" spans="1:7" s="8" customFormat="1" ht="16.5">
      <c r="A68" s="22"/>
      <c r="B68" s="68"/>
      <c r="C68" s="68"/>
      <c r="D68" s="68"/>
      <c r="E68" s="68"/>
      <c r="F68" s="68"/>
      <c r="G68" s="69"/>
    </row>
    <row r="69" spans="1:7" s="8" customFormat="1" ht="16.5">
      <c r="A69" s="24" t="s">
        <v>8</v>
      </c>
      <c r="B69" s="70" t="s">
        <v>84</v>
      </c>
      <c r="C69" s="70"/>
      <c r="D69" s="70"/>
      <c r="E69" s="70"/>
      <c r="F69" s="70"/>
      <c r="G69" s="71"/>
    </row>
    <row r="70" spans="1:7" s="8" customFormat="1" ht="35.25" customHeight="1">
      <c r="A70" s="28"/>
      <c r="B70" s="68" t="s">
        <v>81</v>
      </c>
      <c r="C70" s="68"/>
      <c r="D70" s="68"/>
      <c r="E70" s="68"/>
      <c r="F70" s="68"/>
      <c r="G70" s="69"/>
    </row>
    <row r="71" spans="1:7" s="8" customFormat="1" ht="16.5">
      <c r="A71" s="22"/>
      <c r="B71" s="68"/>
      <c r="C71" s="68"/>
      <c r="D71" s="68"/>
      <c r="E71" s="68"/>
      <c r="F71" s="68"/>
      <c r="G71" s="69"/>
    </row>
    <row r="72" spans="1:7" s="8" customFormat="1" ht="16.5">
      <c r="A72" s="22"/>
      <c r="B72" s="27"/>
      <c r="C72" s="27"/>
      <c r="D72" s="27"/>
      <c r="E72" s="27"/>
      <c r="F72" s="27"/>
      <c r="G72" s="29"/>
    </row>
    <row r="73" spans="1:7" s="8" customFormat="1" ht="16.5">
      <c r="A73" s="22"/>
      <c r="B73" s="27"/>
      <c r="C73" s="27"/>
      <c r="D73" s="27"/>
      <c r="E73" s="27"/>
      <c r="F73" s="27"/>
      <c r="G73" s="29"/>
    </row>
    <row r="74" spans="1:7" s="8" customFormat="1" ht="16.5">
      <c r="A74" s="22"/>
      <c r="B74" s="27"/>
      <c r="C74" s="27"/>
      <c r="D74" s="27"/>
      <c r="E74" s="27"/>
      <c r="F74" s="27"/>
      <c r="G74" s="29"/>
    </row>
    <row r="75" spans="1:7" s="8" customFormat="1" ht="16.5">
      <c r="A75" s="22"/>
      <c r="B75" s="27"/>
      <c r="C75" s="27"/>
      <c r="D75" s="27"/>
      <c r="E75" s="27"/>
      <c r="F75" s="27"/>
      <c r="G75" s="29"/>
    </row>
    <row r="76" spans="1:7" s="8" customFormat="1" ht="16.5">
      <c r="A76" s="22"/>
      <c r="B76" s="68"/>
      <c r="C76" s="68"/>
      <c r="D76" s="68"/>
      <c r="E76" s="68"/>
      <c r="F76" s="68"/>
      <c r="G76" s="69"/>
    </row>
    <row r="77" spans="1:7" s="8" customFormat="1" ht="16.5">
      <c r="A77" s="22"/>
      <c r="B77" s="68" t="s">
        <v>82</v>
      </c>
      <c r="C77" s="68"/>
      <c r="D77" s="68"/>
      <c r="E77" s="68"/>
      <c r="F77" s="68"/>
      <c r="G77" s="69"/>
    </row>
    <row r="78" spans="1:7" s="8" customFormat="1" ht="16.5">
      <c r="A78" s="22"/>
      <c r="B78" s="68"/>
      <c r="C78" s="68"/>
      <c r="D78" s="68"/>
      <c r="E78" s="68"/>
      <c r="F78" s="68"/>
      <c r="G78" s="69"/>
    </row>
    <row r="79" spans="1:7" s="8" customFormat="1" ht="16.5">
      <c r="A79" s="22"/>
      <c r="B79" s="68" t="s">
        <v>99</v>
      </c>
      <c r="C79" s="68"/>
      <c r="D79" s="68"/>
      <c r="E79" s="68"/>
      <c r="F79" s="68"/>
      <c r="G79" s="69"/>
    </row>
    <row r="80" spans="1:7" s="8" customFormat="1" ht="16.5">
      <c r="A80" s="22"/>
      <c r="B80" s="27"/>
      <c r="C80" s="27"/>
      <c r="D80" s="27"/>
      <c r="E80" s="27"/>
      <c r="F80" s="27"/>
      <c r="G80" s="29"/>
    </row>
    <row r="81" spans="1:7" s="8" customFormat="1" ht="16.5" thickBot="1">
      <c r="A81" s="33"/>
      <c r="B81" s="34"/>
      <c r="C81" s="34"/>
      <c r="D81" s="34"/>
      <c r="E81" s="34"/>
      <c r="F81" s="34"/>
      <c r="G81" s="35"/>
    </row>
  </sheetData>
  <mergeCells count="77">
    <mergeCell ref="B77:G77"/>
    <mergeCell ref="B78:G78"/>
    <mergeCell ref="B79:G79"/>
    <mergeCell ref="B17:G17"/>
    <mergeCell ref="B19:G19"/>
    <mergeCell ref="B67:G67"/>
    <mergeCell ref="B68:G68"/>
    <mergeCell ref="B69:G69"/>
    <mergeCell ref="B70:G70"/>
    <mergeCell ref="B71:G71"/>
    <mergeCell ref="B76:G76"/>
    <mergeCell ref="B63:G63"/>
    <mergeCell ref="B64:G64"/>
    <mergeCell ref="B65:G65"/>
    <mergeCell ref="B66:G66"/>
    <mergeCell ref="B58:G58"/>
    <mergeCell ref="B59:G59"/>
    <mergeCell ref="B60:G60"/>
    <mergeCell ref="B61:G61"/>
    <mergeCell ref="B62:G62"/>
    <mergeCell ref="B52:G52"/>
    <mergeCell ref="B53:G53"/>
    <mergeCell ref="B54:G54"/>
    <mergeCell ref="B55:G55"/>
    <mergeCell ref="B56:G56"/>
    <mergeCell ref="B57:G57"/>
    <mergeCell ref="B51:G51"/>
    <mergeCell ref="B40:G40"/>
    <mergeCell ref="B41:G41"/>
    <mergeCell ref="B42:G42"/>
    <mergeCell ref="B43:G43"/>
    <mergeCell ref="B44:G44"/>
    <mergeCell ref="B45:G45"/>
    <mergeCell ref="B46:G46"/>
    <mergeCell ref="B47:G47"/>
    <mergeCell ref="B48:G48"/>
    <mergeCell ref="B49:G49"/>
    <mergeCell ref="B50:G50"/>
    <mergeCell ref="B34:G34"/>
    <mergeCell ref="B35:G35"/>
    <mergeCell ref="B36:G36"/>
    <mergeCell ref="B37:G37"/>
    <mergeCell ref="B38:G38"/>
    <mergeCell ref="A22:A34"/>
    <mergeCell ref="A59:A61"/>
    <mergeCell ref="B21:G21"/>
    <mergeCell ref="B22:G22"/>
    <mergeCell ref="B23:G23"/>
    <mergeCell ref="B24:G24"/>
    <mergeCell ref="B25:G25"/>
    <mergeCell ref="B26:G26"/>
    <mergeCell ref="B27:G27"/>
    <mergeCell ref="B39:G39"/>
    <mergeCell ref="B28:G28"/>
    <mergeCell ref="B29:G29"/>
    <mergeCell ref="B30:G30"/>
    <mergeCell ref="B31:G31"/>
    <mergeCell ref="B32:G32"/>
    <mergeCell ref="B33:G33"/>
    <mergeCell ref="A4:G4"/>
    <mergeCell ref="B12:G12"/>
    <mergeCell ref="B13:G13"/>
    <mergeCell ref="B14:G14"/>
    <mergeCell ref="B15:G15"/>
    <mergeCell ref="B5:G5"/>
    <mergeCell ref="B6:G6"/>
    <mergeCell ref="B7:G7"/>
    <mergeCell ref="B9:G9"/>
    <mergeCell ref="B10:G10"/>
    <mergeCell ref="B8:G8"/>
    <mergeCell ref="B11:G11"/>
    <mergeCell ref="B1:D1"/>
    <mergeCell ref="F1:G1"/>
    <mergeCell ref="B2:D2"/>
    <mergeCell ref="E2:E3"/>
    <mergeCell ref="F2:G3"/>
    <mergeCell ref="B3:D3"/>
  </mergeCells>
  <printOptions horizontalCentered="1"/>
  <pageMargins left="0.19685039370078741" right="0.19685039370078741" top="0.78740157480314965" bottom="0.78740157480314965" header="0.51181102362204722" footer="0.31496062992125984"/>
  <pageSetup paperSize="9" scale="76" firstPageNumber="2" fitToHeight="19" orientation="portrait" useFirstPageNumber="1" r:id="rId1"/>
  <headerFooter alignWithMargins="0">
    <oddFooter>&amp;C&amp;P&amp;RD.1.4.2-7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J218"/>
  <sheetViews>
    <sheetView showGridLines="0" tabSelected="1" view="pageBreakPreview" topLeftCell="A166" zoomScale="115" zoomScaleNormal="100" zoomScaleSheetLayoutView="115" workbookViewId="0">
      <selection activeCell="F202" sqref="F202:F208"/>
    </sheetView>
  </sheetViews>
  <sheetFormatPr defaultRowHeight="12.75"/>
  <cols>
    <col min="1" max="1" width="6.42578125" style="229" customWidth="1"/>
    <col min="2" max="2" width="72.85546875" style="230" customWidth="1"/>
    <col min="3" max="3" width="15.42578125" style="231" customWidth="1"/>
    <col min="4" max="4" width="6.85546875" style="232" customWidth="1"/>
    <col min="5" max="5" width="7" style="233" customWidth="1"/>
    <col min="6" max="6" width="12.42578125" style="234" bestFit="1" customWidth="1"/>
    <col min="7" max="7" width="13.5703125" style="235" bestFit="1" customWidth="1"/>
    <col min="8" max="8" width="13.7109375" style="81" bestFit="1" customWidth="1"/>
    <col min="9" max="9" width="13.7109375" style="236" bestFit="1" customWidth="1"/>
    <col min="10" max="16384" width="9.140625" style="81"/>
  </cols>
  <sheetData>
    <row r="1" spans="1:140" ht="30" customHeight="1">
      <c r="A1" s="72"/>
      <c r="B1" s="73" t="s">
        <v>264</v>
      </c>
      <c r="C1" s="74"/>
      <c r="D1" s="75"/>
      <c r="E1" s="76" t="s">
        <v>127</v>
      </c>
      <c r="F1" s="77" t="s">
        <v>157</v>
      </c>
      <c r="G1" s="78"/>
      <c r="H1" s="79"/>
      <c r="I1" s="80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79"/>
      <c r="AK1" s="79"/>
      <c r="AL1" s="79"/>
      <c r="AM1" s="79"/>
      <c r="AN1" s="79"/>
      <c r="AO1" s="79"/>
      <c r="AP1" s="79"/>
      <c r="AQ1" s="79"/>
      <c r="AR1" s="79"/>
      <c r="AS1" s="79"/>
      <c r="AT1" s="79"/>
      <c r="AU1" s="79"/>
      <c r="AV1" s="79"/>
      <c r="AW1" s="79"/>
      <c r="AX1" s="79"/>
      <c r="AY1" s="79"/>
      <c r="AZ1" s="79"/>
      <c r="BA1" s="79"/>
      <c r="BB1" s="79"/>
      <c r="BC1" s="79"/>
      <c r="BD1" s="79"/>
      <c r="BE1" s="79"/>
      <c r="BF1" s="79"/>
      <c r="BG1" s="79"/>
      <c r="BH1" s="79"/>
      <c r="BI1" s="79"/>
      <c r="BJ1" s="79"/>
      <c r="BK1" s="79"/>
      <c r="BL1" s="79"/>
      <c r="BM1" s="79"/>
      <c r="BN1" s="79"/>
      <c r="BO1" s="79"/>
      <c r="BP1" s="79"/>
      <c r="BQ1" s="79"/>
      <c r="BR1" s="79"/>
      <c r="BS1" s="79"/>
      <c r="BT1" s="79"/>
      <c r="BU1" s="79"/>
      <c r="BV1" s="79"/>
      <c r="BW1" s="79"/>
      <c r="BX1" s="79"/>
      <c r="BY1" s="79"/>
      <c r="BZ1" s="79"/>
      <c r="CA1" s="79"/>
      <c r="CB1" s="79"/>
      <c r="CC1" s="79"/>
      <c r="CD1" s="79"/>
      <c r="CE1" s="79"/>
      <c r="CF1" s="79"/>
      <c r="CG1" s="79"/>
      <c r="CH1" s="79"/>
      <c r="CI1" s="79"/>
      <c r="CJ1" s="79"/>
      <c r="CK1" s="79"/>
      <c r="CL1" s="79"/>
      <c r="CM1" s="79"/>
      <c r="CN1" s="79"/>
      <c r="CO1" s="79"/>
      <c r="CP1" s="79"/>
      <c r="CQ1" s="79"/>
      <c r="CR1" s="79"/>
      <c r="CS1" s="79"/>
      <c r="CT1" s="79"/>
      <c r="CU1" s="79"/>
      <c r="CV1" s="79"/>
      <c r="CW1" s="79"/>
      <c r="CX1" s="79"/>
      <c r="CY1" s="79"/>
      <c r="CZ1" s="79"/>
      <c r="DA1" s="79"/>
      <c r="DB1" s="79"/>
      <c r="DC1" s="79"/>
      <c r="DD1" s="79"/>
      <c r="DE1" s="79"/>
      <c r="DF1" s="79"/>
      <c r="DG1" s="79"/>
      <c r="DH1" s="79"/>
      <c r="DI1" s="79"/>
      <c r="DJ1" s="79"/>
      <c r="DK1" s="79"/>
      <c r="DL1" s="79"/>
      <c r="DM1" s="79"/>
      <c r="DN1" s="79"/>
      <c r="DO1" s="79"/>
      <c r="DP1" s="79"/>
      <c r="DQ1" s="79"/>
      <c r="DR1" s="79"/>
      <c r="DS1" s="79"/>
      <c r="DT1" s="79"/>
      <c r="DU1" s="79"/>
      <c r="DV1" s="79"/>
      <c r="DW1" s="79"/>
      <c r="DX1" s="79"/>
      <c r="DY1" s="79"/>
      <c r="DZ1" s="79"/>
      <c r="EA1" s="79"/>
      <c r="EB1" s="79"/>
      <c r="EC1" s="79"/>
      <c r="ED1" s="79"/>
      <c r="EE1" s="79"/>
      <c r="EF1" s="79"/>
      <c r="EG1" s="79"/>
      <c r="EH1" s="79"/>
      <c r="EI1" s="79"/>
      <c r="EJ1" s="79"/>
    </row>
    <row r="2" spans="1:140" ht="15">
      <c r="A2" s="82"/>
      <c r="B2" s="83" t="s">
        <v>155</v>
      </c>
      <c r="C2" s="84"/>
      <c r="D2" s="84"/>
      <c r="E2" s="85" t="s">
        <v>5</v>
      </c>
      <c r="F2" s="86" t="s">
        <v>158</v>
      </c>
      <c r="G2" s="87"/>
      <c r="H2" s="79"/>
      <c r="I2" s="80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  <c r="BM2" s="79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79"/>
      <c r="CX2" s="79"/>
      <c r="CY2" s="79"/>
      <c r="CZ2" s="79"/>
      <c r="DA2" s="79"/>
      <c r="DB2" s="79"/>
      <c r="DC2" s="79"/>
      <c r="DD2" s="79"/>
      <c r="DE2" s="79"/>
      <c r="DF2" s="79"/>
      <c r="DG2" s="79"/>
      <c r="DH2" s="79"/>
      <c r="DI2" s="79"/>
      <c r="DJ2" s="79"/>
      <c r="DK2" s="79"/>
      <c r="DL2" s="79"/>
      <c r="DM2" s="79"/>
      <c r="DN2" s="79"/>
      <c r="DO2" s="79"/>
      <c r="DP2" s="79"/>
      <c r="DQ2" s="79"/>
      <c r="DR2" s="79"/>
      <c r="DS2" s="79"/>
      <c r="DT2" s="79"/>
      <c r="DU2" s="79"/>
      <c r="DV2" s="79"/>
      <c r="DW2" s="79"/>
      <c r="DX2" s="79"/>
      <c r="DY2" s="79"/>
      <c r="DZ2" s="79"/>
      <c r="EA2" s="79"/>
      <c r="EB2" s="79"/>
      <c r="EC2" s="79"/>
      <c r="ED2" s="79"/>
      <c r="EE2" s="79"/>
      <c r="EF2" s="79"/>
      <c r="EG2" s="79"/>
      <c r="EH2" s="79"/>
      <c r="EI2" s="79"/>
      <c r="EJ2" s="79"/>
    </row>
    <row r="3" spans="1:140" ht="15" customHeight="1" thickBot="1">
      <c r="A3" s="88"/>
      <c r="B3" s="89" t="s">
        <v>156</v>
      </c>
      <c r="C3" s="90"/>
      <c r="D3" s="90"/>
      <c r="E3" s="91"/>
      <c r="F3" s="92"/>
      <c r="G3" s="93"/>
      <c r="H3" s="79"/>
      <c r="I3" s="80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  <c r="BM3" s="79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79"/>
      <c r="CX3" s="79"/>
      <c r="CY3" s="79"/>
      <c r="CZ3" s="79"/>
      <c r="DA3" s="79"/>
      <c r="DB3" s="79"/>
      <c r="DC3" s="79"/>
      <c r="DD3" s="79"/>
      <c r="DE3" s="79"/>
      <c r="DF3" s="79"/>
      <c r="DG3" s="79"/>
      <c r="DH3" s="79"/>
      <c r="DI3" s="79"/>
      <c r="DJ3" s="79"/>
      <c r="DK3" s="79"/>
      <c r="DL3" s="79"/>
      <c r="DM3" s="79"/>
      <c r="DN3" s="79"/>
      <c r="DO3" s="79"/>
      <c r="DP3" s="79"/>
      <c r="DQ3" s="79"/>
      <c r="DR3" s="79"/>
      <c r="DS3" s="79"/>
      <c r="DT3" s="79"/>
      <c r="DU3" s="79"/>
      <c r="DV3" s="79"/>
      <c r="DW3" s="79"/>
      <c r="DX3" s="79"/>
      <c r="DY3" s="79"/>
      <c r="DZ3" s="79"/>
      <c r="EA3" s="79"/>
      <c r="EB3" s="79"/>
      <c r="EC3" s="79"/>
      <c r="ED3" s="79"/>
      <c r="EE3" s="79"/>
      <c r="EF3" s="79"/>
      <c r="EG3" s="79"/>
      <c r="EH3" s="79"/>
      <c r="EI3" s="79"/>
      <c r="EJ3" s="79"/>
    </row>
    <row r="4" spans="1:140" s="99" customFormat="1" ht="23.25" thickBot="1">
      <c r="A4" s="94" t="s">
        <v>27</v>
      </c>
      <c r="B4" s="95" t="s">
        <v>0</v>
      </c>
      <c r="C4" s="95" t="s">
        <v>125</v>
      </c>
      <c r="D4" s="95" t="s">
        <v>1</v>
      </c>
      <c r="E4" s="96" t="s">
        <v>2</v>
      </c>
      <c r="F4" s="97" t="s">
        <v>3</v>
      </c>
      <c r="G4" s="98" t="s">
        <v>4</v>
      </c>
      <c r="H4" s="79"/>
      <c r="I4" s="80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79"/>
      <c r="CX4" s="79"/>
      <c r="CY4" s="79"/>
      <c r="CZ4" s="79"/>
      <c r="DA4" s="79"/>
      <c r="DB4" s="79"/>
      <c r="DC4" s="79"/>
      <c r="DD4" s="79"/>
      <c r="DE4" s="79"/>
      <c r="DF4" s="79"/>
      <c r="DG4" s="79"/>
      <c r="DH4" s="79"/>
      <c r="DI4" s="79"/>
      <c r="DJ4" s="79"/>
      <c r="DK4" s="79"/>
      <c r="DL4" s="79"/>
      <c r="DM4" s="79"/>
      <c r="DN4" s="79"/>
      <c r="DO4" s="79"/>
      <c r="DP4" s="79"/>
      <c r="DQ4" s="79"/>
      <c r="DR4" s="79"/>
      <c r="DS4" s="79"/>
      <c r="DT4" s="79"/>
      <c r="DU4" s="79"/>
      <c r="DV4" s="79"/>
      <c r="DW4" s="79"/>
      <c r="DX4" s="79"/>
      <c r="DY4" s="79"/>
      <c r="DZ4" s="79"/>
      <c r="EA4" s="79"/>
      <c r="EB4" s="79"/>
      <c r="EC4" s="79"/>
      <c r="ED4" s="79"/>
      <c r="EE4" s="79"/>
      <c r="EF4" s="79"/>
      <c r="EG4" s="79"/>
      <c r="EH4" s="79"/>
      <c r="EI4" s="79"/>
      <c r="EJ4" s="79"/>
    </row>
    <row r="5" spans="1:140" s="79" customFormat="1" ht="13.5" thickBot="1">
      <c r="A5" s="100"/>
      <c r="B5" s="101"/>
      <c r="C5" s="101"/>
      <c r="D5" s="101"/>
      <c r="E5" s="101"/>
      <c r="F5" s="101"/>
      <c r="G5" s="102"/>
      <c r="I5" s="80"/>
    </row>
    <row r="6" spans="1:140" s="79" customFormat="1" ht="26.1" customHeight="1" thickBot="1">
      <c r="A6" s="103" t="s">
        <v>29</v>
      </c>
      <c r="B6" s="104"/>
      <c r="C6" s="104"/>
      <c r="D6" s="104"/>
      <c r="E6" s="104"/>
      <c r="F6" s="104"/>
      <c r="G6" s="105"/>
      <c r="I6" s="80"/>
    </row>
    <row r="7" spans="1:140" s="79" customFormat="1" ht="15" customHeight="1">
      <c r="A7" s="106"/>
      <c r="B7" s="107"/>
      <c r="C7" s="108"/>
      <c r="D7" s="109"/>
      <c r="E7" s="110"/>
      <c r="F7" s="111"/>
      <c r="G7" s="112"/>
      <c r="I7" s="80"/>
    </row>
    <row r="8" spans="1:140" s="115" customFormat="1" ht="15" customHeight="1">
      <c r="A8" s="113" t="str">
        <f>A23</f>
        <v>1.</v>
      </c>
      <c r="B8" s="107" t="str">
        <f>B23</f>
        <v>DODÁVKA ZAŘÍZENÍ</v>
      </c>
      <c r="C8" s="108"/>
      <c r="D8" s="109"/>
      <c r="E8" s="110"/>
      <c r="F8" s="111"/>
      <c r="G8" s="114" t="str">
        <f>IF(SUM(G25:G187)=0,"  ",SUM(G9:G11))</f>
        <v xml:space="preserve">  </v>
      </c>
      <c r="H8" s="79"/>
      <c r="I8" s="80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79"/>
      <c r="BC8" s="79"/>
      <c r="BD8" s="79"/>
      <c r="BE8" s="79"/>
      <c r="BF8" s="79"/>
      <c r="BG8" s="79"/>
      <c r="BH8" s="79"/>
      <c r="BI8" s="79"/>
      <c r="BJ8" s="79"/>
      <c r="BK8" s="79"/>
      <c r="BL8" s="79"/>
      <c r="BM8" s="79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79"/>
      <c r="CX8" s="79"/>
      <c r="CY8" s="79"/>
      <c r="CZ8" s="79"/>
      <c r="DA8" s="79"/>
      <c r="DB8" s="79"/>
      <c r="DC8" s="79"/>
      <c r="DD8" s="79"/>
      <c r="DE8" s="79"/>
      <c r="DF8" s="79"/>
      <c r="DG8" s="79"/>
      <c r="DH8" s="79"/>
      <c r="DI8" s="79"/>
      <c r="DJ8" s="79"/>
      <c r="DK8" s="79"/>
      <c r="DL8" s="79"/>
      <c r="DM8" s="79"/>
      <c r="DN8" s="79"/>
      <c r="DO8" s="79"/>
      <c r="DP8" s="79"/>
      <c r="DQ8" s="79"/>
      <c r="DR8" s="79"/>
      <c r="DS8" s="79"/>
      <c r="DT8" s="79"/>
      <c r="DU8" s="79"/>
      <c r="DV8" s="79"/>
      <c r="DW8" s="79"/>
      <c r="DX8" s="79"/>
      <c r="DY8" s="79"/>
      <c r="DZ8" s="79"/>
      <c r="EA8" s="79"/>
      <c r="EB8" s="79"/>
      <c r="EC8" s="79"/>
      <c r="ED8" s="79"/>
      <c r="EE8" s="79"/>
      <c r="EF8" s="79"/>
      <c r="EG8" s="79"/>
      <c r="EH8" s="79"/>
      <c r="EI8" s="79"/>
      <c r="EJ8" s="79"/>
    </row>
    <row r="9" spans="1:140" s="115" customFormat="1">
      <c r="A9" s="116"/>
      <c r="B9" s="117" t="str">
        <f>$B$25</f>
        <v>VĚTRÁNÍ KUCHYNĚ (ZAŘÍZENÍ č. 1)</v>
      </c>
      <c r="C9" s="108"/>
      <c r="D9" s="109"/>
      <c r="E9" s="110"/>
      <c r="F9" s="111"/>
      <c r="G9" s="112" t="str">
        <f>IF(SUM(G25:G144)=0,"  ",SUM(G25:G144))</f>
        <v xml:space="preserve">  </v>
      </c>
      <c r="H9" s="79"/>
      <c r="I9" s="118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/>
      <c r="AW9" s="79"/>
      <c r="AX9" s="79"/>
      <c r="AY9" s="79"/>
      <c r="AZ9" s="79"/>
      <c r="BA9" s="79"/>
      <c r="BB9" s="79"/>
      <c r="BC9" s="79"/>
      <c r="BD9" s="79"/>
      <c r="BE9" s="79"/>
      <c r="BF9" s="79"/>
      <c r="BG9" s="79"/>
      <c r="BH9" s="79"/>
      <c r="BI9" s="79"/>
      <c r="BJ9" s="79"/>
      <c r="BK9" s="79"/>
      <c r="BL9" s="79"/>
      <c r="BM9" s="79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79"/>
      <c r="CX9" s="79"/>
      <c r="CY9" s="79"/>
      <c r="CZ9" s="79"/>
      <c r="DA9" s="79"/>
      <c r="DB9" s="79"/>
      <c r="DC9" s="79"/>
      <c r="DD9" s="79"/>
      <c r="DE9" s="79"/>
      <c r="DF9" s="79"/>
      <c r="DG9" s="79"/>
      <c r="DH9" s="79"/>
      <c r="DI9" s="79"/>
      <c r="DJ9" s="79"/>
      <c r="DK9" s="79"/>
      <c r="DL9" s="79"/>
      <c r="DM9" s="79"/>
      <c r="DN9" s="79"/>
      <c r="DO9" s="79"/>
      <c r="DP9" s="79"/>
      <c r="DQ9" s="79"/>
      <c r="DR9" s="79"/>
      <c r="DS9" s="79"/>
      <c r="DT9" s="79"/>
      <c r="DU9" s="79"/>
      <c r="DV9" s="79"/>
      <c r="DW9" s="79"/>
      <c r="DX9" s="79"/>
      <c r="DY9" s="79"/>
      <c r="DZ9" s="79"/>
      <c r="EA9" s="79"/>
      <c r="EB9" s="79"/>
      <c r="EC9" s="79"/>
      <c r="ED9" s="79"/>
      <c r="EE9" s="79"/>
      <c r="EF9" s="79"/>
      <c r="EG9" s="79"/>
      <c r="EH9" s="79"/>
      <c r="EI9" s="79"/>
      <c r="EJ9" s="79"/>
    </row>
    <row r="10" spans="1:140" s="115" customFormat="1">
      <c r="A10" s="116"/>
      <c r="B10" s="117" t="str">
        <f>$B$145</f>
        <v>VĚTRÁNÍ SOCIÁLNÍCH ZAŘÍZENÍ A SPRCH (ZAŘÍZENÍ č. 2)</v>
      </c>
      <c r="C10" s="108"/>
      <c r="D10" s="109"/>
      <c r="E10" s="110"/>
      <c r="F10" s="111"/>
      <c r="G10" s="112" t="str">
        <f>IF(SUM(G145:G178)=0,"  ",SUM(G145:G178))</f>
        <v xml:space="preserve">  </v>
      </c>
      <c r="H10" s="79"/>
      <c r="I10" s="118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  <c r="CU10" s="79"/>
      <c r="CV10" s="79"/>
      <c r="CW10" s="79"/>
      <c r="CX10" s="79"/>
      <c r="CY10" s="79"/>
      <c r="CZ10" s="79"/>
      <c r="DA10" s="79"/>
      <c r="DB10" s="79"/>
      <c r="DC10" s="79"/>
      <c r="DD10" s="79"/>
      <c r="DE10" s="79"/>
      <c r="DF10" s="79"/>
      <c r="DG10" s="79"/>
      <c r="DH10" s="79"/>
      <c r="DI10" s="79"/>
      <c r="DJ10" s="79"/>
      <c r="DK10" s="79"/>
      <c r="DL10" s="79"/>
      <c r="DM10" s="79"/>
      <c r="DN10" s="79"/>
      <c r="DO10" s="79"/>
      <c r="DP10" s="79"/>
      <c r="DQ10" s="79"/>
      <c r="DR10" s="79"/>
      <c r="DS10" s="79"/>
      <c r="DT10" s="79"/>
      <c r="DU10" s="79"/>
      <c r="DV10" s="79"/>
      <c r="DW10" s="79"/>
      <c r="DX10" s="79"/>
      <c r="DY10" s="79"/>
      <c r="DZ10" s="79"/>
      <c r="EA10" s="79"/>
      <c r="EB10" s="79"/>
      <c r="EC10" s="79"/>
      <c r="ED10" s="79"/>
      <c r="EE10" s="79"/>
      <c r="EF10" s="79"/>
      <c r="EG10" s="79"/>
      <c r="EH10" s="79"/>
      <c r="EI10" s="79"/>
      <c r="EJ10" s="79"/>
    </row>
    <row r="11" spans="1:140" s="115" customFormat="1" ht="12.75" customHeight="1">
      <c r="A11" s="116"/>
      <c r="B11" s="117" t="str">
        <f>$B$179</f>
        <v>ZDROJ TEPLA A CHLADU PRO VZDUCHOTECHNICKÉ JEDNOTKY (ZAŘÍZENÍ č. 3)</v>
      </c>
      <c r="C11" s="108"/>
      <c r="D11" s="109"/>
      <c r="E11" s="110"/>
      <c r="F11" s="111"/>
      <c r="G11" s="112" t="str">
        <f>IF(SUM(G179:G187)=0,"  ",SUM(G179:G187))</f>
        <v xml:space="preserve">  </v>
      </c>
      <c r="H11" s="79"/>
      <c r="I11" s="118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79"/>
      <c r="AH11" s="79"/>
      <c r="AI11" s="79"/>
      <c r="AJ11" s="79"/>
      <c r="AK11" s="79"/>
      <c r="AL11" s="79"/>
      <c r="AM11" s="79"/>
      <c r="AN11" s="79"/>
      <c r="AO11" s="79"/>
      <c r="AP11" s="79"/>
      <c r="AQ11" s="79"/>
      <c r="AR11" s="79"/>
      <c r="AS11" s="79"/>
      <c r="AT11" s="79"/>
      <c r="AU11" s="79"/>
      <c r="AV11" s="79"/>
      <c r="AW11" s="79"/>
      <c r="AX11" s="79"/>
      <c r="AY11" s="79"/>
      <c r="AZ11" s="79"/>
      <c r="BA11" s="79"/>
      <c r="BB11" s="79"/>
      <c r="BC11" s="79"/>
      <c r="BD11" s="79"/>
      <c r="BE11" s="79"/>
      <c r="BF11" s="79"/>
      <c r="BG11" s="79"/>
      <c r="BH11" s="79"/>
      <c r="BI11" s="79"/>
      <c r="BJ11" s="79"/>
      <c r="BK11" s="79"/>
      <c r="BL11" s="79"/>
      <c r="BM11" s="79"/>
      <c r="BN11" s="79"/>
      <c r="BO11" s="79"/>
      <c r="BP11" s="79"/>
      <c r="BQ11" s="79"/>
      <c r="BR11" s="79"/>
      <c r="BS11" s="79"/>
      <c r="BT11" s="79"/>
      <c r="BU11" s="79"/>
      <c r="BV11" s="79"/>
      <c r="BW11" s="79"/>
      <c r="BX11" s="79"/>
      <c r="BY11" s="79"/>
      <c r="BZ11" s="79"/>
      <c r="CA11" s="79"/>
      <c r="CB11" s="79"/>
      <c r="CC11" s="79"/>
      <c r="CD11" s="79"/>
      <c r="CE11" s="79"/>
      <c r="CF11" s="79"/>
      <c r="CG11" s="79"/>
      <c r="CH11" s="79"/>
      <c r="CI11" s="79"/>
      <c r="CJ11" s="79"/>
      <c r="CK11" s="79"/>
      <c r="CL11" s="79"/>
      <c r="CM11" s="79"/>
      <c r="CN11" s="79"/>
      <c r="CO11" s="79"/>
      <c r="CP11" s="79"/>
      <c r="CQ11" s="79"/>
      <c r="CR11" s="79"/>
      <c r="CS11" s="79"/>
      <c r="CT11" s="79"/>
      <c r="CU11" s="79"/>
      <c r="CV11" s="79"/>
      <c r="CW11" s="79"/>
      <c r="CX11" s="79"/>
      <c r="CY11" s="79"/>
      <c r="CZ11" s="79"/>
      <c r="DA11" s="79"/>
      <c r="DB11" s="79"/>
      <c r="DC11" s="79"/>
      <c r="DD11" s="79"/>
      <c r="DE11" s="79"/>
      <c r="DF11" s="79"/>
      <c r="DG11" s="79"/>
      <c r="DH11" s="79"/>
      <c r="DI11" s="79"/>
      <c r="DJ11" s="79"/>
      <c r="DK11" s="79"/>
      <c r="DL11" s="79"/>
      <c r="DM11" s="79"/>
      <c r="DN11" s="79"/>
      <c r="DO11" s="79"/>
      <c r="DP11" s="79"/>
      <c r="DQ11" s="79"/>
      <c r="DR11" s="79"/>
      <c r="DS11" s="79"/>
      <c r="DT11" s="79"/>
      <c r="DU11" s="79"/>
      <c r="DV11" s="79"/>
      <c r="DW11" s="79"/>
      <c r="DX11" s="79"/>
      <c r="DY11" s="79"/>
      <c r="DZ11" s="79"/>
      <c r="EA11" s="79"/>
      <c r="EB11" s="79"/>
      <c r="EC11" s="79"/>
      <c r="ED11" s="79"/>
      <c r="EE11" s="79"/>
      <c r="EF11" s="79"/>
      <c r="EG11" s="79"/>
      <c r="EH11" s="79"/>
      <c r="EI11" s="79"/>
      <c r="EJ11" s="79"/>
    </row>
    <row r="12" spans="1:140" s="115" customFormat="1" ht="15" customHeight="1">
      <c r="A12" s="113" t="str">
        <f>A188</f>
        <v>2.</v>
      </c>
      <c r="B12" s="107" t="str">
        <f>B188</f>
        <v>MONTÁŽ NOVÉHO ZAŘÍZENÍ</v>
      </c>
      <c r="C12" s="108"/>
      <c r="D12" s="109"/>
      <c r="E12" s="110"/>
      <c r="F12" s="111"/>
      <c r="G12" s="114" t="str">
        <f>IF(SUM(G25:G187)=0,"  ",SUM(G13:G15))</f>
        <v xml:space="preserve">  </v>
      </c>
      <c r="H12" s="79"/>
      <c r="I12" s="80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D12" s="79"/>
      <c r="AE12" s="79"/>
      <c r="AF12" s="79"/>
      <c r="AG12" s="79"/>
      <c r="AH12" s="79"/>
      <c r="AI12" s="79"/>
      <c r="AJ12" s="79"/>
      <c r="AK12" s="79"/>
      <c r="AL12" s="79"/>
      <c r="AM12" s="79"/>
      <c r="AN12" s="79"/>
      <c r="AO12" s="79"/>
      <c r="AP12" s="79"/>
      <c r="AQ12" s="79"/>
      <c r="AR12" s="79"/>
      <c r="AS12" s="79"/>
      <c r="AT12" s="79"/>
      <c r="AU12" s="79"/>
      <c r="AV12" s="79"/>
      <c r="AW12" s="79"/>
      <c r="AX12" s="79"/>
      <c r="AY12" s="79"/>
      <c r="AZ12" s="79"/>
      <c r="BA12" s="79"/>
      <c r="BB12" s="79"/>
      <c r="BC12" s="79"/>
      <c r="BD12" s="79"/>
      <c r="BE12" s="79"/>
      <c r="BF12" s="79"/>
      <c r="BG12" s="79"/>
      <c r="BH12" s="79"/>
      <c r="BI12" s="79"/>
      <c r="BJ12" s="79"/>
      <c r="BK12" s="79"/>
      <c r="BL12" s="79"/>
      <c r="BM12" s="79"/>
      <c r="BN12" s="79"/>
      <c r="BO12" s="79"/>
      <c r="BP12" s="79"/>
      <c r="BQ12" s="79"/>
      <c r="BR12" s="79"/>
      <c r="BS12" s="79"/>
      <c r="BT12" s="79"/>
      <c r="BU12" s="79"/>
      <c r="BV12" s="79"/>
      <c r="BW12" s="79"/>
      <c r="BX12" s="79"/>
      <c r="BY12" s="79"/>
      <c r="BZ12" s="79"/>
      <c r="CA12" s="79"/>
      <c r="CB12" s="79"/>
      <c r="CC12" s="79"/>
      <c r="CD12" s="79"/>
      <c r="CE12" s="79"/>
      <c r="CF12" s="79"/>
      <c r="CG12" s="79"/>
      <c r="CH12" s="79"/>
      <c r="CI12" s="79"/>
      <c r="CJ12" s="79"/>
      <c r="CK12" s="79"/>
      <c r="CL12" s="79"/>
      <c r="CM12" s="79"/>
      <c r="CN12" s="79"/>
      <c r="CO12" s="79"/>
      <c r="CP12" s="79"/>
      <c r="CQ12" s="79"/>
      <c r="CR12" s="79"/>
      <c r="CS12" s="79"/>
      <c r="CT12" s="79"/>
      <c r="CU12" s="79"/>
      <c r="CV12" s="79"/>
      <c r="CW12" s="79"/>
      <c r="CX12" s="79"/>
      <c r="CY12" s="79"/>
      <c r="CZ12" s="79"/>
      <c r="DA12" s="79"/>
      <c r="DB12" s="79"/>
      <c r="DC12" s="79"/>
      <c r="DD12" s="79"/>
      <c r="DE12" s="79"/>
      <c r="DF12" s="79"/>
      <c r="DG12" s="79"/>
      <c r="DH12" s="79"/>
      <c r="DI12" s="79"/>
      <c r="DJ12" s="79"/>
      <c r="DK12" s="79"/>
      <c r="DL12" s="79"/>
      <c r="DM12" s="79"/>
      <c r="DN12" s="79"/>
      <c r="DO12" s="79"/>
      <c r="DP12" s="79"/>
      <c r="DQ12" s="79"/>
      <c r="DR12" s="79"/>
      <c r="DS12" s="79"/>
      <c r="DT12" s="79"/>
      <c r="DU12" s="79"/>
      <c r="DV12" s="79"/>
      <c r="DW12" s="79"/>
      <c r="DX12" s="79"/>
      <c r="DY12" s="79"/>
      <c r="DZ12" s="79"/>
      <c r="EA12" s="79"/>
      <c r="EB12" s="79"/>
      <c r="EC12" s="79"/>
      <c r="ED12" s="79"/>
      <c r="EE12" s="79"/>
      <c r="EF12" s="79"/>
      <c r="EG12" s="79"/>
      <c r="EH12" s="79"/>
      <c r="EI12" s="79"/>
      <c r="EJ12" s="79"/>
    </row>
    <row r="13" spans="1:140" s="115" customFormat="1">
      <c r="A13" s="113"/>
      <c r="B13" s="117" t="str">
        <f>$B$25</f>
        <v>VĚTRÁNÍ KUCHYNĚ (ZAŘÍZENÍ č. 1)</v>
      </c>
      <c r="C13" s="108"/>
      <c r="D13" s="109"/>
      <c r="E13" s="110"/>
      <c r="F13" s="111"/>
      <c r="G13" s="112" t="str">
        <f>IF(SUM(G25:G144)=0,"  ",G191)</f>
        <v xml:space="preserve">  </v>
      </c>
      <c r="H13" s="79"/>
      <c r="I13" s="80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79"/>
      <c r="AU13" s="79"/>
      <c r="AV13" s="79"/>
      <c r="AW13" s="79"/>
      <c r="AX13" s="79"/>
      <c r="AY13" s="79"/>
      <c r="AZ13" s="79"/>
      <c r="BA13" s="79"/>
      <c r="BB13" s="79"/>
      <c r="BC13" s="79"/>
      <c r="BD13" s="79"/>
      <c r="BE13" s="79"/>
      <c r="BF13" s="79"/>
      <c r="BG13" s="79"/>
      <c r="BH13" s="79"/>
      <c r="BI13" s="79"/>
      <c r="BJ13" s="79"/>
      <c r="BK13" s="79"/>
      <c r="BL13" s="79"/>
      <c r="BM13" s="79"/>
      <c r="BN13" s="79"/>
      <c r="BO13" s="79"/>
      <c r="BP13" s="79"/>
      <c r="BQ13" s="79"/>
      <c r="BR13" s="79"/>
      <c r="BS13" s="79"/>
      <c r="BT13" s="79"/>
      <c r="BU13" s="79"/>
      <c r="BV13" s="79"/>
      <c r="BW13" s="79"/>
      <c r="BX13" s="79"/>
      <c r="BY13" s="79"/>
      <c r="BZ13" s="79"/>
      <c r="CA13" s="79"/>
      <c r="CB13" s="79"/>
      <c r="CC13" s="79"/>
      <c r="CD13" s="79"/>
      <c r="CE13" s="79"/>
      <c r="CF13" s="79"/>
      <c r="CG13" s="79"/>
      <c r="CH13" s="79"/>
      <c r="CI13" s="79"/>
      <c r="CJ13" s="79"/>
      <c r="CK13" s="79"/>
      <c r="CL13" s="79"/>
      <c r="CM13" s="79"/>
      <c r="CN13" s="79"/>
      <c r="CO13" s="79"/>
      <c r="CP13" s="79"/>
      <c r="CQ13" s="79"/>
      <c r="CR13" s="79"/>
      <c r="CS13" s="79"/>
      <c r="CT13" s="79"/>
      <c r="CU13" s="79"/>
      <c r="CV13" s="79"/>
      <c r="CW13" s="79"/>
      <c r="CX13" s="79"/>
      <c r="CY13" s="79"/>
      <c r="CZ13" s="79"/>
      <c r="DA13" s="79"/>
      <c r="DB13" s="79"/>
      <c r="DC13" s="79"/>
      <c r="DD13" s="79"/>
      <c r="DE13" s="79"/>
      <c r="DF13" s="79"/>
      <c r="DG13" s="79"/>
      <c r="DH13" s="79"/>
      <c r="DI13" s="79"/>
      <c r="DJ13" s="79"/>
      <c r="DK13" s="79"/>
      <c r="DL13" s="79"/>
      <c r="DM13" s="79"/>
      <c r="DN13" s="79"/>
      <c r="DO13" s="79"/>
      <c r="DP13" s="79"/>
      <c r="DQ13" s="79"/>
      <c r="DR13" s="79"/>
      <c r="DS13" s="79"/>
      <c r="DT13" s="79"/>
      <c r="DU13" s="79"/>
      <c r="DV13" s="79"/>
      <c r="DW13" s="79"/>
      <c r="DX13" s="79"/>
      <c r="DY13" s="79"/>
      <c r="DZ13" s="79"/>
      <c r="EA13" s="79"/>
      <c r="EB13" s="79"/>
      <c r="EC13" s="79"/>
      <c r="ED13" s="79"/>
      <c r="EE13" s="79"/>
      <c r="EF13" s="79"/>
      <c r="EG13" s="79"/>
      <c r="EH13" s="79"/>
      <c r="EI13" s="79"/>
      <c r="EJ13" s="79"/>
    </row>
    <row r="14" spans="1:140" s="115" customFormat="1">
      <c r="A14" s="113"/>
      <c r="B14" s="117" t="str">
        <f>$B$145</f>
        <v>VĚTRÁNÍ SOCIÁLNÍCH ZAŘÍZENÍ A SPRCH (ZAŘÍZENÍ č. 2)</v>
      </c>
      <c r="C14" s="108"/>
      <c r="D14" s="109"/>
      <c r="E14" s="110"/>
      <c r="F14" s="111"/>
      <c r="G14" s="112" t="str">
        <f>IF(SUM(G145:G177)=0,"  ",G192)</f>
        <v xml:space="preserve">  </v>
      </c>
      <c r="H14" s="79"/>
      <c r="I14" s="80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  <c r="BR14" s="79"/>
      <c r="BS14" s="79"/>
      <c r="BT14" s="79"/>
      <c r="BU14" s="79"/>
      <c r="BV14" s="79"/>
      <c r="BW14" s="79"/>
      <c r="BX14" s="79"/>
      <c r="BY14" s="79"/>
      <c r="BZ14" s="79"/>
      <c r="CA14" s="79"/>
      <c r="CB14" s="79"/>
      <c r="CC14" s="79"/>
      <c r="CD14" s="79"/>
      <c r="CE14" s="79"/>
      <c r="CF14" s="79"/>
      <c r="CG14" s="79"/>
      <c r="CH14" s="79"/>
      <c r="CI14" s="79"/>
      <c r="CJ14" s="79"/>
      <c r="CK14" s="79"/>
      <c r="CL14" s="79"/>
      <c r="CM14" s="79"/>
      <c r="CN14" s="79"/>
      <c r="CO14" s="79"/>
      <c r="CP14" s="79"/>
      <c r="CQ14" s="79"/>
      <c r="CR14" s="79"/>
      <c r="CS14" s="79"/>
      <c r="CT14" s="79"/>
      <c r="CU14" s="79"/>
      <c r="CV14" s="79"/>
      <c r="CW14" s="79"/>
      <c r="CX14" s="79"/>
      <c r="CY14" s="79"/>
      <c r="CZ14" s="79"/>
      <c r="DA14" s="79"/>
      <c r="DB14" s="79"/>
      <c r="DC14" s="79"/>
      <c r="DD14" s="79"/>
      <c r="DE14" s="79"/>
      <c r="DF14" s="79"/>
      <c r="DG14" s="79"/>
      <c r="DH14" s="79"/>
      <c r="DI14" s="79"/>
      <c r="DJ14" s="79"/>
      <c r="DK14" s="79"/>
      <c r="DL14" s="79"/>
      <c r="DM14" s="79"/>
      <c r="DN14" s="79"/>
      <c r="DO14" s="79"/>
      <c r="DP14" s="79"/>
      <c r="DQ14" s="79"/>
      <c r="DR14" s="79"/>
      <c r="DS14" s="79"/>
      <c r="DT14" s="79"/>
      <c r="DU14" s="79"/>
      <c r="DV14" s="79"/>
      <c r="DW14" s="79"/>
      <c r="DX14" s="79"/>
      <c r="DY14" s="79"/>
      <c r="DZ14" s="79"/>
      <c r="EA14" s="79"/>
      <c r="EB14" s="79"/>
      <c r="EC14" s="79"/>
      <c r="ED14" s="79"/>
      <c r="EE14" s="79"/>
      <c r="EF14" s="79"/>
      <c r="EG14" s="79"/>
      <c r="EH14" s="79"/>
      <c r="EI14" s="79"/>
      <c r="EJ14" s="79"/>
    </row>
    <row r="15" spans="1:140" s="115" customFormat="1" ht="12.75" customHeight="1">
      <c r="A15" s="113"/>
      <c r="B15" s="117" t="str">
        <f>$B$179</f>
        <v>ZDROJ TEPLA A CHLADU PRO VZDUCHOTECHNICKÉ JEDNOTKY (ZAŘÍZENÍ č. 3)</v>
      </c>
      <c r="C15" s="108"/>
      <c r="D15" s="109"/>
      <c r="E15" s="110"/>
      <c r="F15" s="111"/>
      <c r="G15" s="112" t="str">
        <f>IF(SUM(G179:G186)=0,"  ",G193)</f>
        <v xml:space="preserve">  </v>
      </c>
      <c r="H15" s="79"/>
      <c r="I15" s="80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H15" s="79"/>
      <c r="AI15" s="79"/>
      <c r="AJ15" s="79"/>
      <c r="AK15" s="79"/>
      <c r="AL15" s="79"/>
      <c r="AM15" s="79"/>
      <c r="AN15" s="79"/>
      <c r="AO15" s="79"/>
      <c r="AP15" s="79"/>
      <c r="AQ15" s="79"/>
      <c r="AR15" s="79"/>
      <c r="AS15" s="79"/>
      <c r="AT15" s="79"/>
      <c r="AU15" s="79"/>
      <c r="AV15" s="79"/>
      <c r="AW15" s="79"/>
      <c r="AX15" s="79"/>
      <c r="AY15" s="79"/>
      <c r="AZ15" s="79"/>
      <c r="BA15" s="79"/>
      <c r="BB15" s="79"/>
      <c r="BC15" s="79"/>
      <c r="BD15" s="79"/>
      <c r="BE15" s="79"/>
      <c r="BF15" s="79"/>
      <c r="BG15" s="79"/>
      <c r="BH15" s="79"/>
      <c r="BI15" s="79"/>
      <c r="BJ15" s="79"/>
      <c r="BK15" s="79"/>
      <c r="BL15" s="79"/>
      <c r="BM15" s="79"/>
      <c r="BN15" s="79"/>
      <c r="BO15" s="79"/>
      <c r="BP15" s="79"/>
      <c r="BQ15" s="79"/>
      <c r="BR15" s="79"/>
      <c r="BS15" s="79"/>
      <c r="BT15" s="79"/>
      <c r="BU15" s="79"/>
      <c r="BV15" s="79"/>
      <c r="BW15" s="79"/>
      <c r="BX15" s="79"/>
      <c r="BY15" s="79"/>
      <c r="BZ15" s="79"/>
      <c r="CA15" s="79"/>
      <c r="CB15" s="79"/>
      <c r="CC15" s="79"/>
      <c r="CD15" s="79"/>
      <c r="CE15" s="79"/>
      <c r="CF15" s="79"/>
      <c r="CG15" s="79"/>
      <c r="CH15" s="79"/>
      <c r="CI15" s="79"/>
      <c r="CJ15" s="79"/>
      <c r="CK15" s="79"/>
      <c r="CL15" s="79"/>
      <c r="CM15" s="79"/>
      <c r="CN15" s="79"/>
      <c r="CO15" s="79"/>
      <c r="CP15" s="79"/>
      <c r="CQ15" s="79"/>
      <c r="CR15" s="79"/>
      <c r="CS15" s="79"/>
      <c r="CT15" s="79"/>
      <c r="CU15" s="79"/>
      <c r="CV15" s="79"/>
      <c r="CW15" s="79"/>
      <c r="CX15" s="79"/>
      <c r="CY15" s="79"/>
      <c r="CZ15" s="79"/>
      <c r="DA15" s="79"/>
      <c r="DB15" s="79"/>
      <c r="DC15" s="79"/>
      <c r="DD15" s="79"/>
      <c r="DE15" s="79"/>
      <c r="DF15" s="79"/>
      <c r="DG15" s="79"/>
      <c r="DH15" s="79"/>
      <c r="DI15" s="79"/>
      <c r="DJ15" s="79"/>
      <c r="DK15" s="79"/>
      <c r="DL15" s="79"/>
      <c r="DM15" s="79"/>
      <c r="DN15" s="79"/>
      <c r="DO15" s="79"/>
      <c r="DP15" s="79"/>
      <c r="DQ15" s="79"/>
      <c r="DR15" s="79"/>
      <c r="DS15" s="79"/>
      <c r="DT15" s="79"/>
      <c r="DU15" s="79"/>
      <c r="DV15" s="79"/>
      <c r="DW15" s="79"/>
      <c r="DX15" s="79"/>
      <c r="DY15" s="79"/>
      <c r="DZ15" s="79"/>
      <c r="EA15" s="79"/>
      <c r="EB15" s="79"/>
      <c r="EC15" s="79"/>
      <c r="ED15" s="79"/>
      <c r="EE15" s="79"/>
      <c r="EF15" s="79"/>
      <c r="EG15" s="79"/>
      <c r="EH15" s="79"/>
      <c r="EI15" s="79"/>
      <c r="EJ15" s="79"/>
    </row>
    <row r="16" spans="1:140" s="115" customFormat="1">
      <c r="A16" s="113" t="str">
        <f>A195</f>
        <v>3.</v>
      </c>
      <c r="B16" s="107" t="str">
        <f>B195</f>
        <v>DEMONTÁŽ STÁVAJÍCÍHO ZAŘÍZENÍ</v>
      </c>
      <c r="C16" s="108"/>
      <c r="D16" s="109"/>
      <c r="E16" s="110"/>
      <c r="F16" s="111"/>
      <c r="G16" s="114" t="str">
        <f>IF(G197=0,"  ",G197)</f>
        <v xml:space="preserve">  </v>
      </c>
      <c r="H16" s="79"/>
      <c r="I16" s="80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  <c r="AC16" s="79"/>
      <c r="AD16" s="79"/>
      <c r="AE16" s="79"/>
      <c r="AF16" s="79"/>
      <c r="AG16" s="79"/>
      <c r="AH16" s="79"/>
      <c r="AI16" s="79"/>
      <c r="AJ16" s="79"/>
      <c r="AK16" s="79"/>
      <c r="AL16" s="79"/>
      <c r="AM16" s="79"/>
      <c r="AN16" s="79"/>
      <c r="AO16" s="79"/>
      <c r="AP16" s="79"/>
      <c r="AQ16" s="79"/>
      <c r="AR16" s="79"/>
      <c r="AS16" s="79"/>
      <c r="AT16" s="79"/>
      <c r="AU16" s="79"/>
      <c r="AV16" s="79"/>
      <c r="AW16" s="79"/>
      <c r="AX16" s="79"/>
      <c r="AY16" s="79"/>
      <c r="AZ16" s="79"/>
      <c r="BA16" s="79"/>
      <c r="BB16" s="79"/>
      <c r="BC16" s="79"/>
      <c r="BD16" s="79"/>
      <c r="BE16" s="79"/>
      <c r="BF16" s="79"/>
      <c r="BG16" s="79"/>
      <c r="BH16" s="79"/>
      <c r="BI16" s="79"/>
      <c r="BJ16" s="79"/>
      <c r="BK16" s="79"/>
      <c r="BL16" s="79"/>
      <c r="BM16" s="79"/>
      <c r="BN16" s="79"/>
      <c r="BO16" s="79"/>
      <c r="BP16" s="79"/>
      <c r="BQ16" s="79"/>
      <c r="BR16" s="79"/>
      <c r="BS16" s="79"/>
      <c r="BT16" s="79"/>
      <c r="BU16" s="79"/>
      <c r="BV16" s="79"/>
      <c r="BW16" s="79"/>
      <c r="BX16" s="79"/>
      <c r="BY16" s="79"/>
      <c r="BZ16" s="79"/>
      <c r="CA16" s="79"/>
      <c r="CB16" s="79"/>
      <c r="CC16" s="79"/>
      <c r="CD16" s="79"/>
      <c r="CE16" s="79"/>
      <c r="CF16" s="79"/>
      <c r="CG16" s="79"/>
      <c r="CH16" s="79"/>
      <c r="CI16" s="79"/>
      <c r="CJ16" s="79"/>
      <c r="CK16" s="79"/>
      <c r="CL16" s="79"/>
      <c r="CM16" s="79"/>
      <c r="CN16" s="79"/>
      <c r="CO16" s="79"/>
      <c r="CP16" s="79"/>
      <c r="CQ16" s="79"/>
      <c r="CR16" s="79"/>
      <c r="CS16" s="79"/>
      <c r="CT16" s="79"/>
      <c r="CU16" s="79"/>
      <c r="CV16" s="79"/>
      <c r="CW16" s="79"/>
      <c r="CX16" s="79"/>
      <c r="CY16" s="79"/>
      <c r="CZ16" s="79"/>
      <c r="DA16" s="79"/>
      <c r="DB16" s="79"/>
      <c r="DC16" s="79"/>
      <c r="DD16" s="79"/>
      <c r="DE16" s="79"/>
      <c r="DF16" s="79"/>
      <c r="DG16" s="79"/>
      <c r="DH16" s="79"/>
      <c r="DI16" s="79"/>
      <c r="DJ16" s="79"/>
      <c r="DK16" s="79"/>
      <c r="DL16" s="79"/>
      <c r="DM16" s="79"/>
      <c r="DN16" s="79"/>
      <c r="DO16" s="79"/>
      <c r="DP16" s="79"/>
      <c r="DQ16" s="79"/>
      <c r="DR16" s="79"/>
      <c r="DS16" s="79"/>
      <c r="DT16" s="79"/>
      <c r="DU16" s="79"/>
      <c r="DV16" s="79"/>
      <c r="DW16" s="79"/>
      <c r="DX16" s="79"/>
      <c r="DY16" s="79"/>
      <c r="DZ16" s="79"/>
      <c r="EA16" s="79"/>
      <c r="EB16" s="79"/>
      <c r="EC16" s="79"/>
      <c r="ED16" s="79"/>
      <c r="EE16" s="79"/>
      <c r="EF16" s="79"/>
      <c r="EG16" s="79"/>
      <c r="EH16" s="79"/>
      <c r="EI16" s="79"/>
      <c r="EJ16" s="79"/>
    </row>
    <row r="17" spans="1:140" s="119" customFormat="1" ht="15" customHeight="1">
      <c r="A17" s="113" t="str">
        <f>A200</f>
        <v>4.</v>
      </c>
      <c r="B17" s="107" t="str">
        <f>B200</f>
        <v>HODINOVÉ ZÚČTOVACÍ SAZBY</v>
      </c>
      <c r="C17" s="108"/>
      <c r="D17" s="109"/>
      <c r="E17" s="110"/>
      <c r="F17" s="111"/>
      <c r="G17" s="114" t="str">
        <f>IF(SUM(G201:G209)=0,"  ",SUM(G201:G209))</f>
        <v xml:space="preserve">  </v>
      </c>
      <c r="H17" s="79"/>
      <c r="I17" s="80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79"/>
      <c r="AU17" s="79"/>
      <c r="AV17" s="79"/>
      <c r="AW17" s="79"/>
      <c r="AX17" s="79"/>
      <c r="AY17" s="79"/>
      <c r="AZ17" s="79"/>
      <c r="BA17" s="79"/>
      <c r="BB17" s="79"/>
      <c r="BC17" s="79"/>
      <c r="BD17" s="79"/>
      <c r="BE17" s="79"/>
      <c r="BF17" s="79"/>
      <c r="BG17" s="79"/>
      <c r="BH17" s="79"/>
      <c r="BI17" s="79"/>
      <c r="BJ17" s="79"/>
      <c r="BK17" s="79"/>
      <c r="BL17" s="79"/>
      <c r="BM17" s="79"/>
      <c r="BN17" s="79"/>
      <c r="BO17" s="79"/>
      <c r="BP17" s="79"/>
      <c r="BQ17" s="79"/>
      <c r="BR17" s="79"/>
      <c r="BS17" s="79"/>
      <c r="BT17" s="79"/>
      <c r="BU17" s="79"/>
      <c r="BV17" s="79"/>
      <c r="BW17" s="79"/>
      <c r="BX17" s="79"/>
      <c r="BY17" s="79"/>
      <c r="BZ17" s="79"/>
      <c r="CA17" s="79"/>
      <c r="CB17" s="79"/>
      <c r="CC17" s="79"/>
      <c r="CD17" s="79"/>
      <c r="CE17" s="79"/>
      <c r="CF17" s="79"/>
      <c r="CG17" s="79"/>
      <c r="CH17" s="79"/>
      <c r="CI17" s="79"/>
      <c r="CJ17" s="79"/>
      <c r="CK17" s="79"/>
      <c r="CL17" s="79"/>
      <c r="CM17" s="79"/>
      <c r="CN17" s="79"/>
      <c r="CO17" s="79"/>
      <c r="CP17" s="79"/>
      <c r="CQ17" s="79"/>
      <c r="CR17" s="79"/>
      <c r="CS17" s="79"/>
      <c r="CT17" s="79"/>
      <c r="CU17" s="79"/>
      <c r="CV17" s="79"/>
      <c r="CW17" s="79"/>
      <c r="CX17" s="79"/>
      <c r="CY17" s="79"/>
      <c r="CZ17" s="79"/>
      <c r="DA17" s="79"/>
      <c r="DB17" s="79"/>
      <c r="DC17" s="79"/>
      <c r="DD17" s="79"/>
      <c r="DE17" s="79"/>
      <c r="DF17" s="79"/>
      <c r="DG17" s="79"/>
      <c r="DH17" s="79"/>
      <c r="DI17" s="79"/>
      <c r="DJ17" s="79"/>
      <c r="DK17" s="79"/>
      <c r="DL17" s="79"/>
      <c r="DM17" s="79"/>
      <c r="DN17" s="79"/>
      <c r="DO17" s="79"/>
      <c r="DP17" s="79"/>
      <c r="DQ17" s="79"/>
      <c r="DR17" s="79"/>
      <c r="DS17" s="79"/>
      <c r="DT17" s="79"/>
      <c r="DU17" s="79"/>
      <c r="DV17" s="79"/>
      <c r="DW17" s="79"/>
      <c r="DX17" s="79"/>
      <c r="DY17" s="79"/>
      <c r="DZ17" s="79"/>
      <c r="EA17" s="79"/>
      <c r="EB17" s="79"/>
      <c r="EC17" s="79"/>
      <c r="ED17" s="79"/>
      <c r="EE17" s="79"/>
      <c r="EF17" s="79"/>
      <c r="EG17" s="79"/>
      <c r="EH17" s="79"/>
      <c r="EI17" s="79"/>
      <c r="EJ17" s="79"/>
    </row>
    <row r="18" spans="1:140" s="119" customFormat="1" ht="15" customHeight="1">
      <c r="A18" s="113" t="str">
        <f>A210</f>
        <v>5.</v>
      </c>
      <c r="B18" s="120" t="str">
        <f>B210</f>
        <v>VEDLEJŠÍ ROZPOČTOVÉ NÁKLADY</v>
      </c>
      <c r="C18" s="121"/>
      <c r="D18" s="122"/>
      <c r="E18" s="123"/>
      <c r="F18" s="124"/>
      <c r="G18" s="114" t="str">
        <f>IF(SUM(G211:G213)=0,"  ",SUM(G211:G213))</f>
        <v xml:space="preserve">  </v>
      </c>
      <c r="H18" s="79"/>
      <c r="I18" s="80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  <c r="AC18" s="79"/>
      <c r="AD18" s="79"/>
      <c r="AE18" s="79"/>
      <c r="AF18" s="79"/>
      <c r="AG18" s="79"/>
      <c r="AH18" s="79"/>
      <c r="AI18" s="79"/>
      <c r="AJ18" s="79"/>
      <c r="AK18" s="79"/>
      <c r="AL18" s="79"/>
      <c r="AM18" s="79"/>
      <c r="AN18" s="79"/>
      <c r="AO18" s="79"/>
      <c r="AP18" s="79"/>
      <c r="AQ18" s="79"/>
      <c r="AR18" s="79"/>
      <c r="AS18" s="79"/>
      <c r="AT18" s="79"/>
      <c r="AU18" s="79"/>
      <c r="AV18" s="79"/>
      <c r="AW18" s="79"/>
      <c r="AX18" s="79"/>
      <c r="AY18" s="79"/>
      <c r="AZ18" s="79"/>
      <c r="BA18" s="79"/>
      <c r="BB18" s="79"/>
      <c r="BC18" s="79"/>
      <c r="BD18" s="79"/>
      <c r="BE18" s="79"/>
      <c r="BF18" s="79"/>
      <c r="BG18" s="79"/>
      <c r="BH18" s="79"/>
      <c r="BI18" s="79"/>
      <c r="BJ18" s="79"/>
      <c r="BK18" s="79"/>
      <c r="BL18" s="79"/>
      <c r="BM18" s="79"/>
      <c r="BN18" s="79"/>
      <c r="BO18" s="79"/>
      <c r="BP18" s="79"/>
      <c r="BQ18" s="79"/>
      <c r="BR18" s="79"/>
      <c r="BS18" s="79"/>
      <c r="BT18" s="79"/>
      <c r="BU18" s="79"/>
      <c r="BV18" s="79"/>
      <c r="BW18" s="79"/>
      <c r="BX18" s="79"/>
      <c r="BY18" s="79"/>
      <c r="BZ18" s="79"/>
      <c r="CA18" s="79"/>
      <c r="CB18" s="79"/>
      <c r="CC18" s="79"/>
      <c r="CD18" s="79"/>
      <c r="CE18" s="79"/>
      <c r="CF18" s="79"/>
      <c r="CG18" s="79"/>
      <c r="CH18" s="79"/>
      <c r="CI18" s="79"/>
      <c r="CJ18" s="79"/>
      <c r="CK18" s="79"/>
      <c r="CL18" s="79"/>
      <c r="CM18" s="79"/>
      <c r="CN18" s="79"/>
      <c r="CO18" s="79"/>
      <c r="CP18" s="79"/>
      <c r="CQ18" s="79"/>
      <c r="CR18" s="79"/>
      <c r="CS18" s="79"/>
      <c r="CT18" s="79"/>
      <c r="CU18" s="79"/>
      <c r="CV18" s="79"/>
      <c r="CW18" s="79"/>
      <c r="CX18" s="79"/>
      <c r="CY18" s="79"/>
      <c r="CZ18" s="79"/>
      <c r="DA18" s="79"/>
      <c r="DB18" s="79"/>
      <c r="DC18" s="79"/>
      <c r="DD18" s="79"/>
      <c r="DE18" s="79"/>
      <c r="DF18" s="79"/>
      <c r="DG18" s="79"/>
      <c r="DH18" s="79"/>
      <c r="DI18" s="79"/>
      <c r="DJ18" s="79"/>
      <c r="DK18" s="79"/>
      <c r="DL18" s="79"/>
      <c r="DM18" s="79"/>
      <c r="DN18" s="79"/>
      <c r="DO18" s="79"/>
      <c r="DP18" s="79"/>
      <c r="DQ18" s="79"/>
      <c r="DR18" s="79"/>
      <c r="DS18" s="79"/>
      <c r="DT18" s="79"/>
      <c r="DU18" s="79"/>
      <c r="DV18" s="79"/>
      <c r="DW18" s="79"/>
      <c r="DX18" s="79"/>
      <c r="DY18" s="79"/>
      <c r="DZ18" s="79"/>
      <c r="EA18" s="79"/>
      <c r="EB18" s="79"/>
      <c r="EC18" s="79"/>
      <c r="ED18" s="79"/>
      <c r="EE18" s="79"/>
      <c r="EF18" s="79"/>
      <c r="EG18" s="79"/>
      <c r="EH18" s="79"/>
      <c r="EI18" s="79"/>
      <c r="EJ18" s="79"/>
    </row>
    <row r="19" spans="1:140" s="119" customFormat="1" ht="15" customHeight="1">
      <c r="A19" s="113" t="str">
        <f>A216</f>
        <v>6.</v>
      </c>
      <c r="B19" s="125" t="str">
        <f>B216</f>
        <v>DPH</v>
      </c>
      <c r="C19" s="121"/>
      <c r="D19" s="122"/>
      <c r="E19" s="123"/>
      <c r="F19" s="124"/>
      <c r="G19" s="114" t="str">
        <f>IF(G216=0,"  ",G216)</f>
        <v xml:space="preserve">  </v>
      </c>
      <c r="H19" s="79"/>
      <c r="I19" s="80"/>
      <c r="J19" s="79"/>
      <c r="K19" s="79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  <c r="AC19" s="79"/>
      <c r="AD19" s="79"/>
      <c r="AE19" s="79"/>
      <c r="AF19" s="79"/>
      <c r="AG19" s="79"/>
      <c r="AH19" s="79"/>
      <c r="AI19" s="79"/>
      <c r="AJ19" s="79"/>
      <c r="AK19" s="79"/>
      <c r="AL19" s="79"/>
      <c r="AM19" s="79"/>
      <c r="AN19" s="79"/>
      <c r="AO19" s="79"/>
      <c r="AP19" s="79"/>
      <c r="AQ19" s="79"/>
      <c r="AR19" s="79"/>
      <c r="AS19" s="79"/>
      <c r="AT19" s="79"/>
      <c r="AU19" s="79"/>
      <c r="AV19" s="79"/>
      <c r="AW19" s="79"/>
      <c r="AX19" s="79"/>
      <c r="AY19" s="79"/>
      <c r="AZ19" s="79"/>
      <c r="BA19" s="79"/>
      <c r="BB19" s="79"/>
      <c r="BC19" s="79"/>
      <c r="BD19" s="79"/>
      <c r="BE19" s="79"/>
      <c r="BF19" s="79"/>
      <c r="BG19" s="79"/>
      <c r="BH19" s="79"/>
      <c r="BI19" s="79"/>
      <c r="BJ19" s="79"/>
      <c r="BK19" s="79"/>
      <c r="BL19" s="79"/>
      <c r="BM19" s="79"/>
      <c r="BN19" s="79"/>
      <c r="BO19" s="79"/>
      <c r="BP19" s="79"/>
      <c r="BQ19" s="79"/>
      <c r="BR19" s="79"/>
      <c r="BS19" s="79"/>
      <c r="BT19" s="79"/>
      <c r="BU19" s="79"/>
      <c r="BV19" s="79"/>
      <c r="BW19" s="79"/>
      <c r="BX19" s="79"/>
      <c r="BY19" s="79"/>
      <c r="BZ19" s="79"/>
      <c r="CA19" s="79"/>
      <c r="CB19" s="79"/>
      <c r="CC19" s="79"/>
      <c r="CD19" s="79"/>
      <c r="CE19" s="79"/>
      <c r="CF19" s="79"/>
      <c r="CG19" s="79"/>
      <c r="CH19" s="79"/>
      <c r="CI19" s="79"/>
      <c r="CJ19" s="79"/>
      <c r="CK19" s="79"/>
      <c r="CL19" s="79"/>
      <c r="CM19" s="79"/>
      <c r="CN19" s="79"/>
      <c r="CO19" s="79"/>
      <c r="CP19" s="79"/>
      <c r="CQ19" s="79"/>
      <c r="CR19" s="79"/>
      <c r="CS19" s="79"/>
      <c r="CT19" s="79"/>
      <c r="CU19" s="79"/>
      <c r="CV19" s="79"/>
      <c r="CW19" s="79"/>
      <c r="CX19" s="79"/>
      <c r="CY19" s="79"/>
      <c r="CZ19" s="79"/>
      <c r="DA19" s="79"/>
      <c r="DB19" s="79"/>
      <c r="DC19" s="79"/>
      <c r="DD19" s="79"/>
      <c r="DE19" s="79"/>
      <c r="DF19" s="79"/>
      <c r="DG19" s="79"/>
      <c r="DH19" s="79"/>
      <c r="DI19" s="79"/>
      <c r="DJ19" s="79"/>
      <c r="DK19" s="79"/>
      <c r="DL19" s="79"/>
      <c r="DM19" s="79"/>
      <c r="DN19" s="79"/>
      <c r="DO19" s="79"/>
      <c r="DP19" s="79"/>
      <c r="DQ19" s="79"/>
      <c r="DR19" s="79"/>
      <c r="DS19" s="79"/>
      <c r="DT19" s="79"/>
      <c r="DU19" s="79"/>
      <c r="DV19" s="79"/>
      <c r="DW19" s="79"/>
      <c r="DX19" s="79"/>
      <c r="DY19" s="79"/>
      <c r="DZ19" s="79"/>
      <c r="EA19" s="79"/>
      <c r="EB19" s="79"/>
      <c r="EC19" s="79"/>
      <c r="ED19" s="79"/>
      <c r="EE19" s="79"/>
      <c r="EF19" s="79"/>
      <c r="EG19" s="79"/>
      <c r="EH19" s="79"/>
      <c r="EI19" s="79"/>
      <c r="EJ19" s="79"/>
    </row>
    <row r="20" spans="1:140" s="119" customFormat="1" ht="15" customHeight="1">
      <c r="A20" s="126"/>
      <c r="B20" s="125" t="s">
        <v>21</v>
      </c>
      <c r="C20" s="121"/>
      <c r="D20" s="122"/>
      <c r="E20" s="123"/>
      <c r="F20" s="124"/>
      <c r="G20" s="114" t="str">
        <f>IF(G214=0,"  ",G214)</f>
        <v xml:space="preserve">  </v>
      </c>
      <c r="H20" s="79"/>
      <c r="I20" s="80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  <c r="BM20" s="79"/>
      <c r="BN20" s="79"/>
      <c r="BO20" s="79"/>
      <c r="BP20" s="79"/>
      <c r="BQ20" s="79"/>
      <c r="BR20" s="79"/>
      <c r="BS20" s="79"/>
      <c r="BT20" s="79"/>
      <c r="BU20" s="79"/>
      <c r="BV20" s="79"/>
      <c r="BW20" s="79"/>
      <c r="BX20" s="79"/>
      <c r="BY20" s="79"/>
      <c r="BZ20" s="79"/>
      <c r="CA20" s="79"/>
      <c r="CB20" s="79"/>
      <c r="CC20" s="79"/>
      <c r="CD20" s="79"/>
      <c r="CE20" s="79"/>
      <c r="CF20" s="79"/>
      <c r="CG20" s="79"/>
      <c r="CH20" s="79"/>
      <c r="CI20" s="79"/>
      <c r="CJ20" s="79"/>
      <c r="CK20" s="79"/>
      <c r="CL20" s="79"/>
      <c r="CM20" s="79"/>
      <c r="CN20" s="79"/>
      <c r="CO20" s="79"/>
      <c r="CP20" s="79"/>
      <c r="CQ20" s="79"/>
      <c r="CR20" s="79"/>
      <c r="CS20" s="79"/>
      <c r="CT20" s="79"/>
      <c r="CU20" s="79"/>
      <c r="CV20" s="79"/>
      <c r="CW20" s="79"/>
      <c r="CX20" s="79"/>
      <c r="CY20" s="79"/>
      <c r="CZ20" s="79"/>
      <c r="DA20" s="79"/>
      <c r="DB20" s="79"/>
      <c r="DC20" s="79"/>
      <c r="DD20" s="79"/>
      <c r="DE20" s="79"/>
      <c r="DF20" s="79"/>
      <c r="DG20" s="79"/>
      <c r="DH20" s="79"/>
      <c r="DI20" s="79"/>
      <c r="DJ20" s="79"/>
      <c r="DK20" s="79"/>
      <c r="DL20" s="79"/>
      <c r="DM20" s="79"/>
      <c r="DN20" s="79"/>
      <c r="DO20" s="79"/>
      <c r="DP20" s="79"/>
      <c r="DQ20" s="79"/>
      <c r="DR20" s="79"/>
      <c r="DS20" s="79"/>
      <c r="DT20" s="79"/>
      <c r="DU20" s="79"/>
      <c r="DV20" s="79"/>
      <c r="DW20" s="79"/>
      <c r="DX20" s="79"/>
      <c r="DY20" s="79"/>
      <c r="DZ20" s="79"/>
      <c r="EA20" s="79"/>
      <c r="EB20" s="79"/>
      <c r="EC20" s="79"/>
      <c r="ED20" s="79"/>
      <c r="EE20" s="79"/>
      <c r="EF20" s="79"/>
      <c r="EG20" s="79"/>
      <c r="EH20" s="79"/>
      <c r="EI20" s="79"/>
      <c r="EJ20" s="79"/>
    </row>
    <row r="21" spans="1:140" s="79" customFormat="1" ht="15" customHeight="1">
      <c r="A21" s="127"/>
      <c r="B21" s="128" t="s">
        <v>26</v>
      </c>
      <c r="C21" s="121"/>
      <c r="D21" s="129"/>
      <c r="E21" s="130"/>
      <c r="F21" s="131"/>
      <c r="G21" s="114" t="str">
        <f>IF(G218=0,"  ",G218)</f>
        <v xml:space="preserve">  </v>
      </c>
      <c r="I21" s="80"/>
    </row>
    <row r="22" spans="1:140" s="79" customFormat="1" ht="15" customHeight="1" thickBot="1">
      <c r="A22" s="132"/>
      <c r="B22" s="133"/>
      <c r="C22" s="134"/>
      <c r="D22" s="135"/>
      <c r="E22" s="136"/>
      <c r="F22" s="137"/>
      <c r="G22" s="138"/>
      <c r="I22" s="80"/>
    </row>
    <row r="23" spans="1:140" s="146" customFormat="1" ht="20.100000000000001" customHeight="1" thickBot="1">
      <c r="A23" s="139" t="s">
        <v>6</v>
      </c>
      <c r="B23" s="140" t="s">
        <v>28</v>
      </c>
      <c r="C23" s="141"/>
      <c r="D23" s="142"/>
      <c r="E23" s="143"/>
      <c r="F23" s="144"/>
      <c r="G23" s="145"/>
      <c r="H23" s="79"/>
      <c r="I23" s="80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M23" s="79"/>
      <c r="AN23" s="79"/>
      <c r="AO23" s="79"/>
      <c r="AP23" s="79"/>
      <c r="AQ23" s="79"/>
      <c r="AR23" s="79"/>
      <c r="AS23" s="79"/>
      <c r="AT23" s="79"/>
      <c r="AU23" s="79"/>
      <c r="AV23" s="79"/>
      <c r="AW23" s="79"/>
      <c r="AX23" s="79"/>
      <c r="AY23" s="79"/>
      <c r="AZ23" s="79"/>
      <c r="BA23" s="79"/>
      <c r="BB23" s="79"/>
      <c r="BC23" s="79"/>
      <c r="BD23" s="79"/>
      <c r="BE23" s="79"/>
      <c r="BF23" s="79"/>
      <c r="BG23" s="79"/>
      <c r="BH23" s="79"/>
      <c r="BI23" s="79"/>
      <c r="BJ23" s="79"/>
      <c r="BK23" s="79"/>
      <c r="BL23" s="79"/>
      <c r="BM23" s="79"/>
      <c r="BN23" s="79"/>
      <c r="BO23" s="79"/>
      <c r="BP23" s="79"/>
      <c r="BQ23" s="79"/>
      <c r="BR23" s="79"/>
      <c r="BS23" s="79"/>
      <c r="BT23" s="79"/>
      <c r="BU23" s="79"/>
      <c r="BV23" s="79"/>
      <c r="BW23" s="79"/>
      <c r="BX23" s="79"/>
      <c r="BY23" s="79"/>
      <c r="BZ23" s="79"/>
      <c r="CA23" s="79"/>
      <c r="CB23" s="79"/>
      <c r="CC23" s="79"/>
      <c r="CD23" s="79"/>
      <c r="CE23" s="79"/>
      <c r="CF23" s="79"/>
      <c r="CG23" s="79"/>
      <c r="CH23" s="79"/>
      <c r="CI23" s="79"/>
      <c r="CJ23" s="79"/>
      <c r="CK23" s="79"/>
      <c r="CL23" s="79"/>
      <c r="CM23" s="79"/>
      <c r="CN23" s="79"/>
      <c r="CO23" s="79"/>
      <c r="CP23" s="79"/>
      <c r="CQ23" s="79"/>
      <c r="CR23" s="79"/>
      <c r="CS23" s="79"/>
      <c r="CT23" s="79"/>
      <c r="CU23" s="79"/>
      <c r="CV23" s="79"/>
      <c r="CW23" s="79"/>
      <c r="CX23" s="79"/>
      <c r="CY23" s="79"/>
      <c r="CZ23" s="79"/>
      <c r="DA23" s="79"/>
      <c r="DB23" s="79"/>
      <c r="DC23" s="79"/>
      <c r="DD23" s="79"/>
      <c r="DE23" s="79"/>
      <c r="DF23" s="79"/>
      <c r="DG23" s="79"/>
      <c r="DH23" s="79"/>
      <c r="DI23" s="79"/>
      <c r="DJ23" s="79"/>
      <c r="DK23" s="79"/>
      <c r="DL23" s="79"/>
      <c r="DM23" s="79"/>
      <c r="DN23" s="79"/>
      <c r="DO23" s="79"/>
      <c r="DP23" s="79"/>
      <c r="DQ23" s="79"/>
      <c r="DR23" s="79"/>
      <c r="DS23" s="79"/>
      <c r="DT23" s="79"/>
      <c r="DU23" s="79"/>
      <c r="DV23" s="79"/>
      <c r="DW23" s="79"/>
      <c r="DX23" s="79"/>
      <c r="DY23" s="79"/>
      <c r="DZ23" s="79"/>
      <c r="EA23" s="79"/>
      <c r="EB23" s="79"/>
      <c r="EC23" s="79"/>
      <c r="ED23" s="79"/>
      <c r="EE23" s="79"/>
      <c r="EF23" s="79"/>
      <c r="EG23" s="79"/>
      <c r="EH23" s="79"/>
      <c r="EI23" s="79"/>
      <c r="EJ23" s="79"/>
    </row>
    <row r="24" spans="1:140" s="79" customFormat="1">
      <c r="A24" s="106"/>
      <c r="B24" s="147"/>
      <c r="C24" s="109"/>
      <c r="D24" s="5"/>
      <c r="E24" s="148"/>
      <c r="F24" s="149"/>
      <c r="G24" s="150"/>
      <c r="I24" s="80"/>
    </row>
    <row r="25" spans="1:140" s="79" customFormat="1">
      <c r="A25" s="151"/>
      <c r="B25" s="152" t="s">
        <v>159</v>
      </c>
      <c r="C25" s="153"/>
      <c r="D25" s="154"/>
      <c r="E25" s="155"/>
      <c r="F25" s="156"/>
      <c r="G25" s="157"/>
      <c r="I25" s="80"/>
    </row>
    <row r="26" spans="1:140" s="79" customFormat="1">
      <c r="A26" s="106"/>
      <c r="B26" s="120"/>
      <c r="C26" s="109"/>
      <c r="D26" s="158"/>
      <c r="E26" s="159"/>
      <c r="F26" s="149"/>
      <c r="G26" s="150" t="str">
        <f>IF(OR(E26=0,F26=0),"  ",SUM(E26*F26))</f>
        <v xml:space="preserve">  </v>
      </c>
      <c r="I26" s="80"/>
    </row>
    <row r="27" spans="1:140" s="79" customFormat="1" ht="12.75" customHeight="1">
      <c r="A27" s="106" t="s">
        <v>30</v>
      </c>
      <c r="B27" s="160" t="s">
        <v>119</v>
      </c>
      <c r="C27" s="161" t="s">
        <v>160</v>
      </c>
      <c r="D27" s="162" t="s">
        <v>19</v>
      </c>
      <c r="E27" s="148">
        <v>1</v>
      </c>
      <c r="F27" s="237"/>
      <c r="G27" s="150" t="str">
        <f t="shared" ref="G27" si="0">IF(OR(E27=0,F27=0),"  ",IF(F27="stávající",0,SUM(E27*F27)))</f>
        <v xml:space="preserve">  </v>
      </c>
      <c r="I27" s="80"/>
    </row>
    <row r="28" spans="1:140" s="79" customFormat="1" ht="80.25" customHeight="1">
      <c r="A28" s="163" t="s">
        <v>109</v>
      </c>
      <c r="B28" s="39" t="s">
        <v>161</v>
      </c>
      <c r="C28" s="164"/>
      <c r="D28" s="129"/>
      <c r="E28" s="165"/>
      <c r="F28" s="166"/>
      <c r="G28" s="167"/>
      <c r="I28" s="80"/>
    </row>
    <row r="29" spans="1:140" s="79" customFormat="1" ht="160.5" customHeight="1">
      <c r="A29" s="168"/>
      <c r="B29" s="42" t="s">
        <v>163</v>
      </c>
      <c r="C29" s="169"/>
      <c r="D29" s="170"/>
      <c r="E29" s="171"/>
      <c r="F29" s="172"/>
      <c r="G29" s="173"/>
      <c r="I29" s="80"/>
    </row>
    <row r="30" spans="1:140" s="79" customFormat="1" ht="114.75">
      <c r="A30" s="174"/>
      <c r="B30" s="36" t="s">
        <v>162</v>
      </c>
      <c r="C30" s="161"/>
      <c r="D30" s="175"/>
      <c r="E30" s="148"/>
      <c r="F30" s="176"/>
      <c r="G30" s="150"/>
      <c r="I30" s="177"/>
    </row>
    <row r="31" spans="1:140" s="79" customFormat="1">
      <c r="A31" s="106"/>
      <c r="B31" s="36"/>
      <c r="C31" s="161"/>
      <c r="D31" s="178"/>
      <c r="E31" s="159"/>
      <c r="F31" s="149"/>
      <c r="G31" s="150" t="str">
        <f t="shared" ref="G31" si="1">IF(OR(E31=0,F31=0),"  ",SUM(E31*F31))</f>
        <v xml:space="preserve">  </v>
      </c>
      <c r="I31" s="80"/>
    </row>
    <row r="32" spans="1:140" s="79" customFormat="1">
      <c r="A32" s="106" t="s">
        <v>107</v>
      </c>
      <c r="B32" s="160" t="s">
        <v>119</v>
      </c>
      <c r="C32" s="161" t="s">
        <v>160</v>
      </c>
      <c r="D32" s="162" t="s">
        <v>19</v>
      </c>
      <c r="E32" s="148">
        <v>1</v>
      </c>
      <c r="F32" s="237"/>
      <c r="G32" s="150" t="str">
        <f t="shared" ref="G32" si="2">IF(OR(E32=0,F32=0),"  ",IF(F32="stávající",0,SUM(E32*F32)))</f>
        <v xml:space="preserve">  </v>
      </c>
      <c r="I32" s="80"/>
    </row>
    <row r="33" spans="1:9" s="79" customFormat="1" ht="87.75" customHeight="1">
      <c r="A33" s="163" t="s">
        <v>112</v>
      </c>
      <c r="B33" s="39" t="s">
        <v>164</v>
      </c>
      <c r="C33" s="164"/>
      <c r="D33" s="129"/>
      <c r="E33" s="165"/>
      <c r="F33" s="166"/>
      <c r="G33" s="167"/>
      <c r="I33" s="80"/>
    </row>
    <row r="34" spans="1:9" s="79" customFormat="1" ht="159" customHeight="1">
      <c r="A34" s="168"/>
      <c r="B34" s="42" t="s">
        <v>163</v>
      </c>
      <c r="C34" s="169"/>
      <c r="D34" s="170"/>
      <c r="E34" s="171"/>
      <c r="F34" s="172"/>
      <c r="G34" s="173"/>
      <c r="I34" s="80"/>
    </row>
    <row r="35" spans="1:9" s="79" customFormat="1" ht="114.75">
      <c r="A35" s="174"/>
      <c r="B35" s="36" t="s">
        <v>162</v>
      </c>
      <c r="C35" s="161"/>
      <c r="D35" s="175"/>
      <c r="E35" s="148"/>
      <c r="F35" s="176"/>
      <c r="G35" s="150"/>
      <c r="I35" s="80"/>
    </row>
    <row r="36" spans="1:9" s="79" customFormat="1">
      <c r="A36" s="106"/>
      <c r="B36" s="36"/>
      <c r="C36" s="161"/>
      <c r="D36" s="178"/>
      <c r="E36" s="159"/>
      <c r="F36" s="149"/>
      <c r="G36" s="150"/>
      <c r="I36" s="80"/>
    </row>
    <row r="37" spans="1:9" s="79" customFormat="1">
      <c r="A37" s="106" t="s">
        <v>108</v>
      </c>
      <c r="B37" s="120" t="s">
        <v>165</v>
      </c>
      <c r="C37" s="161" t="s">
        <v>160</v>
      </c>
      <c r="D37" s="162" t="s">
        <v>19</v>
      </c>
      <c r="E37" s="148">
        <v>1</v>
      </c>
      <c r="F37" s="237"/>
      <c r="G37" s="150" t="str">
        <f t="shared" ref="G37" si="3">IF(OR(E37=0,F37=0),"  ",IF(F37="stávající",0,SUM(E37*F37)))</f>
        <v xml:space="preserve">  </v>
      </c>
      <c r="I37" s="80"/>
    </row>
    <row r="38" spans="1:9" s="79" customFormat="1" ht="71.25" customHeight="1">
      <c r="A38" s="179" t="s">
        <v>128</v>
      </c>
      <c r="B38" s="180" t="s">
        <v>251</v>
      </c>
      <c r="C38" s="161"/>
      <c r="D38" s="178"/>
      <c r="E38" s="159"/>
      <c r="F38" s="149"/>
      <c r="G38" s="150"/>
      <c r="I38" s="80"/>
    </row>
    <row r="39" spans="1:9" s="79" customFormat="1">
      <c r="A39" s="106"/>
      <c r="B39" s="36"/>
      <c r="C39" s="161"/>
      <c r="D39" s="178"/>
      <c r="E39" s="159"/>
      <c r="F39" s="149"/>
      <c r="G39" s="150"/>
      <c r="I39" s="80"/>
    </row>
    <row r="40" spans="1:9" s="79" customFormat="1">
      <c r="A40" s="106" t="s">
        <v>110</v>
      </c>
      <c r="B40" s="120" t="s">
        <v>146</v>
      </c>
      <c r="C40" s="161" t="s">
        <v>167</v>
      </c>
      <c r="D40" s="181" t="s">
        <v>19</v>
      </c>
      <c r="E40" s="159">
        <v>1</v>
      </c>
      <c r="F40" s="238"/>
      <c r="G40" s="150" t="str">
        <f t="shared" ref="G40:G41" si="4">IF(OR(E40=0,F40=0),"  ",SUM(E40*F40))</f>
        <v xml:space="preserve">  </v>
      </c>
      <c r="I40" s="80"/>
    </row>
    <row r="41" spans="1:9" s="79" customFormat="1" ht="63.75">
      <c r="A41" s="179" t="s">
        <v>147</v>
      </c>
      <c r="B41" s="36" t="s">
        <v>166</v>
      </c>
      <c r="C41" s="182"/>
      <c r="D41" s="109"/>
      <c r="E41" s="159"/>
      <c r="F41" s="149"/>
      <c r="G41" s="150" t="str">
        <f t="shared" si="4"/>
        <v xml:space="preserve">  </v>
      </c>
      <c r="I41" s="80"/>
    </row>
    <row r="42" spans="1:9" s="79" customFormat="1">
      <c r="A42" s="106"/>
      <c r="B42" s="36"/>
      <c r="C42" s="161"/>
      <c r="D42" s="175"/>
      <c r="E42" s="148"/>
      <c r="F42" s="149"/>
      <c r="G42" s="150"/>
      <c r="I42" s="80"/>
    </row>
    <row r="43" spans="1:9" s="79" customFormat="1" ht="12.75" customHeight="1">
      <c r="A43" s="106" t="s">
        <v>111</v>
      </c>
      <c r="B43" s="160" t="s">
        <v>171</v>
      </c>
      <c r="C43" s="161" t="s">
        <v>168</v>
      </c>
      <c r="D43" s="162" t="s">
        <v>19</v>
      </c>
      <c r="E43" s="148">
        <v>4</v>
      </c>
      <c r="F43" s="237"/>
      <c r="G43" s="150" t="str">
        <f t="shared" ref="G43" si="5">IF(OR(E43=0,F43=0),"  ",IF(F43="stávající",0,SUM(E43*F43)))</f>
        <v xml:space="preserve">  </v>
      </c>
      <c r="I43" s="80"/>
    </row>
    <row r="44" spans="1:9" s="79" customFormat="1" ht="25.5">
      <c r="A44" s="106"/>
      <c r="B44" s="183" t="s">
        <v>172</v>
      </c>
      <c r="C44" s="161"/>
      <c r="D44" s="161"/>
      <c r="E44" s="148"/>
      <c r="F44" s="184"/>
      <c r="G44" s="150"/>
      <c r="I44" s="80"/>
    </row>
    <row r="45" spans="1:9" s="79" customFormat="1">
      <c r="A45" s="106"/>
      <c r="B45" s="36"/>
      <c r="C45" s="161"/>
      <c r="D45" s="162"/>
      <c r="E45" s="148"/>
      <c r="F45" s="176"/>
      <c r="G45" s="150"/>
      <c r="I45" s="80"/>
    </row>
    <row r="46" spans="1:9" s="79" customFormat="1">
      <c r="A46" s="106" t="s">
        <v>113</v>
      </c>
      <c r="B46" s="160" t="s">
        <v>170</v>
      </c>
      <c r="C46" s="161" t="s">
        <v>168</v>
      </c>
      <c r="D46" s="161" t="s">
        <v>19</v>
      </c>
      <c r="E46" s="148">
        <v>4</v>
      </c>
      <c r="F46" s="239"/>
      <c r="G46" s="150" t="str">
        <f t="shared" ref="G46" si="6">IF(OR(E46=0,F46=0),"  ",IF(F46="stávající",0,SUM(E46*F46)))</f>
        <v xml:space="preserve">  </v>
      </c>
      <c r="I46" s="80"/>
    </row>
    <row r="47" spans="1:9" s="79" customFormat="1" ht="25.5">
      <c r="A47" s="106"/>
      <c r="B47" s="183" t="s">
        <v>169</v>
      </c>
      <c r="C47" s="161"/>
      <c r="D47" s="161"/>
      <c r="E47" s="148"/>
      <c r="F47" s="184"/>
      <c r="G47" s="150"/>
      <c r="I47" s="80"/>
    </row>
    <row r="48" spans="1:9" s="79" customFormat="1">
      <c r="A48" s="106"/>
      <c r="B48" s="180"/>
      <c r="C48" s="161"/>
      <c r="D48" s="162"/>
      <c r="E48" s="148"/>
      <c r="F48" s="184"/>
      <c r="G48" s="150" t="str">
        <f t="shared" ref="G48:G144" si="7">IF(OR(E48=0,F48=0),"  ",IF(F48="stávající",0,SUM(E48*F48)))</f>
        <v xml:space="preserve">  </v>
      </c>
      <c r="I48" s="80"/>
    </row>
    <row r="49" spans="1:9" s="79" customFormat="1">
      <c r="A49" s="106" t="s">
        <v>114</v>
      </c>
      <c r="B49" s="160" t="s">
        <v>173</v>
      </c>
      <c r="C49" s="161" t="s">
        <v>167</v>
      </c>
      <c r="D49" s="161" t="s">
        <v>19</v>
      </c>
      <c r="E49" s="148">
        <v>1</v>
      </c>
      <c r="F49" s="239"/>
      <c r="G49" s="150" t="str">
        <f t="shared" si="7"/>
        <v xml:space="preserve">  </v>
      </c>
      <c r="I49" s="80"/>
    </row>
    <row r="50" spans="1:9" s="79" customFormat="1">
      <c r="A50" s="106"/>
      <c r="B50" s="183" t="s">
        <v>174</v>
      </c>
      <c r="C50" s="161"/>
      <c r="D50" s="161"/>
      <c r="E50" s="148"/>
      <c r="F50" s="184"/>
      <c r="G50" s="150" t="str">
        <f t="shared" si="7"/>
        <v xml:space="preserve">  </v>
      </c>
      <c r="I50" s="80"/>
    </row>
    <row r="51" spans="1:9" s="79" customFormat="1">
      <c r="A51" s="106"/>
      <c r="B51" s="180"/>
      <c r="C51" s="161"/>
      <c r="D51" s="161"/>
      <c r="E51" s="148"/>
      <c r="F51" s="184"/>
      <c r="G51" s="150" t="str">
        <f t="shared" si="7"/>
        <v xml:space="preserve">  </v>
      </c>
      <c r="I51" s="80"/>
    </row>
    <row r="52" spans="1:9" s="79" customFormat="1">
      <c r="A52" s="106" t="s">
        <v>175</v>
      </c>
      <c r="B52" s="120" t="s">
        <v>176</v>
      </c>
      <c r="C52" s="161" t="s">
        <v>160</v>
      </c>
      <c r="D52" s="161" t="s">
        <v>32</v>
      </c>
      <c r="E52" s="148">
        <v>1</v>
      </c>
      <c r="F52" s="239"/>
      <c r="G52" s="150" t="str">
        <f t="shared" si="7"/>
        <v xml:space="preserve">  </v>
      </c>
      <c r="I52" s="80"/>
    </row>
    <row r="53" spans="1:9" s="79" customFormat="1" ht="12.75" customHeight="1">
      <c r="A53" s="106"/>
      <c r="B53" s="147" t="s">
        <v>177</v>
      </c>
      <c r="C53" s="161"/>
      <c r="D53" s="161"/>
      <c r="E53" s="148"/>
      <c r="F53" s="184"/>
      <c r="G53" s="150" t="str">
        <f t="shared" si="7"/>
        <v xml:space="preserve">  </v>
      </c>
      <c r="I53" s="80"/>
    </row>
    <row r="54" spans="1:9" s="79" customFormat="1">
      <c r="A54" s="106"/>
      <c r="B54" s="180"/>
      <c r="C54" s="161"/>
      <c r="D54" s="161"/>
      <c r="E54" s="148"/>
      <c r="F54" s="184"/>
      <c r="G54" s="150" t="str">
        <f t="shared" ref="G54:G123" si="8">IF(OR(E54=0,F54=0),"  ",SUM(E54*F54))</f>
        <v xml:space="preserve">  </v>
      </c>
      <c r="I54" s="80"/>
    </row>
    <row r="55" spans="1:9" s="79" customFormat="1">
      <c r="A55" s="106" t="s">
        <v>178</v>
      </c>
      <c r="B55" s="10" t="s">
        <v>180</v>
      </c>
      <c r="C55" s="161" t="s">
        <v>179</v>
      </c>
      <c r="D55" s="161" t="s">
        <v>32</v>
      </c>
      <c r="E55" s="148">
        <v>1</v>
      </c>
      <c r="F55" s="239"/>
      <c r="G55" s="150" t="str">
        <f t="shared" si="8"/>
        <v xml:space="preserve">  </v>
      </c>
      <c r="I55" s="80"/>
    </row>
    <row r="56" spans="1:9" s="79" customFormat="1">
      <c r="A56" s="106"/>
      <c r="B56" s="36" t="s">
        <v>181</v>
      </c>
      <c r="C56" s="161"/>
      <c r="D56" s="161"/>
      <c r="E56" s="148"/>
      <c r="F56" s="184"/>
      <c r="G56" s="150" t="str">
        <f t="shared" si="8"/>
        <v xml:space="preserve">  </v>
      </c>
      <c r="I56" s="80"/>
    </row>
    <row r="57" spans="1:9" s="79" customFormat="1" ht="12.75" customHeight="1">
      <c r="A57" s="106"/>
      <c r="B57" s="147"/>
      <c r="C57" s="161"/>
      <c r="D57" s="162"/>
      <c r="E57" s="148"/>
      <c r="F57" s="184"/>
      <c r="G57" s="150" t="str">
        <f t="shared" si="8"/>
        <v xml:space="preserve">  </v>
      </c>
      <c r="I57" s="80"/>
    </row>
    <row r="58" spans="1:9" s="79" customFormat="1" ht="12.75" customHeight="1">
      <c r="A58" s="106" t="s">
        <v>182</v>
      </c>
      <c r="B58" s="120" t="s">
        <v>122</v>
      </c>
      <c r="C58" s="161" t="s">
        <v>167</v>
      </c>
      <c r="D58" s="161" t="s">
        <v>32</v>
      </c>
      <c r="E58" s="148">
        <v>1</v>
      </c>
      <c r="F58" s="239"/>
      <c r="G58" s="150" t="str">
        <f t="shared" si="8"/>
        <v xml:space="preserve">  </v>
      </c>
      <c r="I58" s="80"/>
    </row>
    <row r="59" spans="1:9" s="79" customFormat="1">
      <c r="A59" s="106"/>
      <c r="B59" s="147" t="s">
        <v>123</v>
      </c>
      <c r="C59" s="161"/>
      <c r="D59" s="161"/>
      <c r="E59" s="148"/>
      <c r="F59" s="184"/>
      <c r="G59" s="150" t="str">
        <f t="shared" si="8"/>
        <v xml:space="preserve">  </v>
      </c>
      <c r="I59" s="80"/>
    </row>
    <row r="60" spans="1:9" s="79" customFormat="1" ht="12.75" customHeight="1">
      <c r="A60" s="106"/>
      <c r="B60" s="185"/>
      <c r="C60" s="161"/>
      <c r="D60" s="162"/>
      <c r="E60" s="148"/>
      <c r="F60" s="184"/>
      <c r="G60" s="150" t="str">
        <f t="shared" si="8"/>
        <v xml:space="preserve">  </v>
      </c>
      <c r="I60" s="80"/>
    </row>
    <row r="61" spans="1:9" s="79" customFormat="1" ht="12.75" customHeight="1">
      <c r="A61" s="106" t="s">
        <v>183</v>
      </c>
      <c r="B61" s="185" t="s">
        <v>184</v>
      </c>
      <c r="C61" s="161" t="s">
        <v>160</v>
      </c>
      <c r="D61" s="161" t="s">
        <v>19</v>
      </c>
      <c r="E61" s="148">
        <v>1</v>
      </c>
      <c r="F61" s="239"/>
      <c r="G61" s="150" t="str">
        <f t="shared" si="8"/>
        <v xml:space="preserve">  </v>
      </c>
      <c r="I61" s="80"/>
    </row>
    <row r="62" spans="1:9" s="79" customFormat="1" ht="38.25">
      <c r="A62" s="106"/>
      <c r="B62" s="180" t="s">
        <v>239</v>
      </c>
      <c r="C62" s="161"/>
      <c r="D62" s="162"/>
      <c r="E62" s="148"/>
      <c r="F62" s="184"/>
      <c r="G62" s="150" t="str">
        <f t="shared" si="8"/>
        <v xml:space="preserve">  </v>
      </c>
      <c r="I62" s="80"/>
    </row>
    <row r="63" spans="1:9" s="79" customFormat="1" ht="12.75" customHeight="1">
      <c r="A63" s="106"/>
      <c r="B63" s="185"/>
      <c r="C63" s="161"/>
      <c r="D63" s="162"/>
      <c r="E63" s="148"/>
      <c r="F63" s="184"/>
      <c r="G63" s="150" t="str">
        <f t="shared" si="8"/>
        <v xml:space="preserve">  </v>
      </c>
      <c r="I63" s="80"/>
    </row>
    <row r="64" spans="1:9" s="79" customFormat="1" ht="12.75" customHeight="1">
      <c r="A64" s="106" t="s">
        <v>185</v>
      </c>
      <c r="B64" s="185" t="s">
        <v>186</v>
      </c>
      <c r="C64" s="161" t="s">
        <v>160</v>
      </c>
      <c r="D64" s="161" t="s">
        <v>19</v>
      </c>
      <c r="E64" s="148">
        <v>1</v>
      </c>
      <c r="F64" s="239"/>
      <c r="G64" s="150" t="str">
        <f t="shared" si="8"/>
        <v xml:space="preserve">  </v>
      </c>
      <c r="I64" s="80"/>
    </row>
    <row r="65" spans="1:9" s="79" customFormat="1" ht="38.25">
      <c r="A65" s="106"/>
      <c r="B65" s="180" t="s">
        <v>238</v>
      </c>
      <c r="C65" s="161"/>
      <c r="D65" s="162"/>
      <c r="E65" s="148"/>
      <c r="F65" s="184"/>
      <c r="G65" s="150" t="str">
        <f t="shared" si="8"/>
        <v xml:space="preserve">  </v>
      </c>
      <c r="I65" s="80"/>
    </row>
    <row r="66" spans="1:9" s="79" customFormat="1" ht="12.75" customHeight="1">
      <c r="A66" s="106"/>
      <c r="B66" s="185"/>
      <c r="C66" s="161"/>
      <c r="D66" s="162"/>
      <c r="E66" s="148"/>
      <c r="F66" s="184"/>
      <c r="G66" s="150" t="str">
        <f t="shared" si="8"/>
        <v xml:space="preserve">  </v>
      </c>
      <c r="I66" s="80"/>
    </row>
    <row r="67" spans="1:9" s="79" customFormat="1" ht="12.75" customHeight="1">
      <c r="A67" s="106" t="s">
        <v>187</v>
      </c>
      <c r="B67" s="185" t="s">
        <v>188</v>
      </c>
      <c r="C67" s="161" t="s">
        <v>160</v>
      </c>
      <c r="D67" s="161" t="s">
        <v>19</v>
      </c>
      <c r="E67" s="148">
        <v>1</v>
      </c>
      <c r="F67" s="239"/>
      <c r="G67" s="150" t="str">
        <f t="shared" si="8"/>
        <v xml:space="preserve">  </v>
      </c>
      <c r="I67" s="80"/>
    </row>
    <row r="68" spans="1:9" s="79" customFormat="1" ht="38.25">
      <c r="A68" s="106"/>
      <c r="B68" s="180" t="s">
        <v>240</v>
      </c>
      <c r="C68" s="161"/>
      <c r="D68" s="162"/>
      <c r="E68" s="148"/>
      <c r="F68" s="184"/>
      <c r="G68" s="150" t="str">
        <f t="shared" si="8"/>
        <v xml:space="preserve">  </v>
      </c>
      <c r="I68" s="80"/>
    </row>
    <row r="69" spans="1:9" s="79" customFormat="1" ht="12.75" customHeight="1">
      <c r="A69" s="106"/>
      <c r="B69" s="185"/>
      <c r="C69" s="161"/>
      <c r="D69" s="162"/>
      <c r="E69" s="148"/>
      <c r="F69" s="184"/>
      <c r="G69" s="150" t="str">
        <f t="shared" si="8"/>
        <v xml:space="preserve">  </v>
      </c>
      <c r="I69" s="80"/>
    </row>
    <row r="70" spans="1:9" s="79" customFormat="1" ht="12.75" customHeight="1">
      <c r="A70" s="106" t="s">
        <v>189</v>
      </c>
      <c r="B70" s="185" t="s">
        <v>190</v>
      </c>
      <c r="C70" s="161" t="s">
        <v>160</v>
      </c>
      <c r="D70" s="161" t="s">
        <v>19</v>
      </c>
      <c r="E70" s="148">
        <v>2</v>
      </c>
      <c r="F70" s="239"/>
      <c r="G70" s="150" t="str">
        <f t="shared" si="8"/>
        <v xml:space="preserve">  </v>
      </c>
      <c r="I70" s="80"/>
    </row>
    <row r="71" spans="1:9" s="79" customFormat="1" ht="29.25" customHeight="1">
      <c r="A71" s="106"/>
      <c r="B71" s="180" t="s">
        <v>241</v>
      </c>
      <c r="C71" s="161"/>
      <c r="D71" s="162"/>
      <c r="E71" s="148"/>
      <c r="F71" s="184"/>
      <c r="G71" s="150" t="str">
        <f t="shared" si="8"/>
        <v xml:space="preserve">  </v>
      </c>
      <c r="I71" s="80"/>
    </row>
    <row r="72" spans="1:9" s="79" customFormat="1">
      <c r="A72" s="106"/>
      <c r="B72" s="180"/>
      <c r="C72" s="161"/>
      <c r="D72" s="162"/>
      <c r="E72" s="148"/>
      <c r="F72" s="184"/>
      <c r="G72" s="150" t="str">
        <f t="shared" si="8"/>
        <v xml:space="preserve">  </v>
      </c>
      <c r="I72" s="80"/>
    </row>
    <row r="73" spans="1:9" s="79" customFormat="1">
      <c r="A73" s="106" t="s">
        <v>191</v>
      </c>
      <c r="B73" s="185" t="s">
        <v>192</v>
      </c>
      <c r="C73" s="161" t="s">
        <v>160</v>
      </c>
      <c r="D73" s="161" t="s">
        <v>19</v>
      </c>
      <c r="E73" s="148">
        <v>2</v>
      </c>
      <c r="F73" s="239"/>
      <c r="G73" s="150" t="str">
        <f t="shared" si="8"/>
        <v xml:space="preserve">  </v>
      </c>
      <c r="I73" s="80"/>
    </row>
    <row r="74" spans="1:9" s="79" customFormat="1" ht="25.5">
      <c r="A74" s="106"/>
      <c r="B74" s="180" t="s">
        <v>242</v>
      </c>
      <c r="C74" s="161"/>
      <c r="D74" s="162"/>
      <c r="E74" s="148"/>
      <c r="F74" s="184"/>
      <c r="G74" s="150" t="str">
        <f t="shared" si="8"/>
        <v xml:space="preserve">  </v>
      </c>
      <c r="I74" s="80"/>
    </row>
    <row r="75" spans="1:9" s="79" customFormat="1" ht="12.75" customHeight="1">
      <c r="A75" s="106"/>
      <c r="B75" s="185"/>
      <c r="C75" s="161"/>
      <c r="D75" s="162"/>
      <c r="E75" s="148"/>
      <c r="F75" s="184"/>
      <c r="G75" s="150" t="str">
        <f t="shared" si="8"/>
        <v xml:space="preserve">  </v>
      </c>
      <c r="I75" s="80"/>
    </row>
    <row r="76" spans="1:9" s="79" customFormat="1" ht="12.75" customHeight="1">
      <c r="A76" s="106" t="s">
        <v>193</v>
      </c>
      <c r="B76" s="185" t="s">
        <v>194</v>
      </c>
      <c r="C76" s="161" t="s">
        <v>167</v>
      </c>
      <c r="D76" s="161" t="s">
        <v>32</v>
      </c>
      <c r="E76" s="148">
        <v>1</v>
      </c>
      <c r="F76" s="239"/>
      <c r="G76" s="150" t="str">
        <f t="shared" si="8"/>
        <v xml:space="preserve">  </v>
      </c>
      <c r="I76" s="80"/>
    </row>
    <row r="77" spans="1:9" s="79" customFormat="1" ht="12.75" customHeight="1">
      <c r="A77" s="106"/>
      <c r="B77" s="180" t="s">
        <v>195</v>
      </c>
      <c r="C77" s="161"/>
      <c r="D77" s="161"/>
      <c r="E77" s="148"/>
      <c r="F77" s="184"/>
      <c r="G77" s="150" t="str">
        <f t="shared" si="8"/>
        <v xml:space="preserve">  </v>
      </c>
      <c r="I77" s="80"/>
    </row>
    <row r="78" spans="1:9" s="79" customFormat="1" ht="12.75" customHeight="1">
      <c r="A78" s="106"/>
      <c r="B78" s="185"/>
      <c r="C78" s="161"/>
      <c r="D78" s="162"/>
      <c r="E78" s="148"/>
      <c r="F78" s="184"/>
      <c r="G78" s="150" t="str">
        <f t="shared" si="8"/>
        <v xml:space="preserve">  </v>
      </c>
      <c r="I78" s="80"/>
    </row>
    <row r="79" spans="1:9" s="79" customFormat="1" ht="12.75" customHeight="1">
      <c r="A79" s="106" t="s">
        <v>196</v>
      </c>
      <c r="B79" s="185" t="s">
        <v>201</v>
      </c>
      <c r="C79" s="161" t="s">
        <v>160</v>
      </c>
      <c r="D79" s="161" t="s">
        <v>32</v>
      </c>
      <c r="E79" s="148">
        <v>2</v>
      </c>
      <c r="F79" s="239"/>
      <c r="G79" s="150" t="str">
        <f t="shared" si="8"/>
        <v xml:space="preserve">  </v>
      </c>
      <c r="I79" s="80"/>
    </row>
    <row r="80" spans="1:9" s="79" customFormat="1" ht="12.75" customHeight="1">
      <c r="A80" s="106"/>
      <c r="B80" s="180" t="s">
        <v>202</v>
      </c>
      <c r="C80" s="161"/>
      <c r="D80" s="161"/>
      <c r="E80" s="148"/>
      <c r="F80" s="184"/>
      <c r="G80" s="150" t="str">
        <f t="shared" si="8"/>
        <v xml:space="preserve">  </v>
      </c>
      <c r="I80" s="80"/>
    </row>
    <row r="81" spans="1:9" s="79" customFormat="1" ht="12.75" customHeight="1">
      <c r="A81" s="106"/>
      <c r="B81" s="185"/>
      <c r="C81" s="161"/>
      <c r="D81" s="162"/>
      <c r="E81" s="148"/>
      <c r="F81" s="184"/>
      <c r="G81" s="150" t="str">
        <f t="shared" si="8"/>
        <v xml:space="preserve">  </v>
      </c>
      <c r="I81" s="80"/>
    </row>
    <row r="82" spans="1:9" s="79" customFormat="1" ht="12.75" customHeight="1">
      <c r="A82" s="106" t="s">
        <v>197</v>
      </c>
      <c r="B82" s="185" t="s">
        <v>203</v>
      </c>
      <c r="C82" s="161" t="s">
        <v>160</v>
      </c>
      <c r="D82" s="161" t="s">
        <v>32</v>
      </c>
      <c r="E82" s="148">
        <v>1</v>
      </c>
      <c r="F82" s="239"/>
      <c r="G82" s="150" t="str">
        <f t="shared" si="8"/>
        <v xml:space="preserve">  </v>
      </c>
      <c r="I82" s="80"/>
    </row>
    <row r="83" spans="1:9" s="79" customFormat="1" ht="12.75" customHeight="1">
      <c r="A83" s="106"/>
      <c r="B83" s="180" t="s">
        <v>204</v>
      </c>
      <c r="C83" s="161"/>
      <c r="D83" s="161"/>
      <c r="E83" s="148"/>
      <c r="F83" s="184"/>
      <c r="G83" s="150" t="str">
        <f t="shared" si="8"/>
        <v xml:space="preserve">  </v>
      </c>
      <c r="I83" s="80"/>
    </row>
    <row r="84" spans="1:9" s="79" customFormat="1" ht="12.75" customHeight="1">
      <c r="A84" s="106"/>
      <c r="B84" s="185"/>
      <c r="C84" s="161"/>
      <c r="D84" s="162"/>
      <c r="E84" s="148"/>
      <c r="F84" s="184"/>
      <c r="G84" s="150" t="str">
        <f t="shared" si="8"/>
        <v xml:space="preserve">  </v>
      </c>
      <c r="I84" s="80"/>
    </row>
    <row r="85" spans="1:9" s="79" customFormat="1" ht="12.75" customHeight="1">
      <c r="A85" s="106" t="s">
        <v>198</v>
      </c>
      <c r="B85" s="185" t="s">
        <v>209</v>
      </c>
      <c r="C85" s="161" t="s">
        <v>167</v>
      </c>
      <c r="D85" s="161" t="s">
        <v>32</v>
      </c>
      <c r="E85" s="148">
        <v>2</v>
      </c>
      <c r="F85" s="239"/>
      <c r="G85" s="150" t="str">
        <f t="shared" si="8"/>
        <v xml:space="preserve">  </v>
      </c>
      <c r="I85" s="80"/>
    </row>
    <row r="86" spans="1:9" s="79" customFormat="1" ht="12.75" customHeight="1">
      <c r="A86" s="106"/>
      <c r="B86" s="180" t="s">
        <v>210</v>
      </c>
      <c r="C86" s="161"/>
      <c r="D86" s="161"/>
      <c r="E86" s="148"/>
      <c r="F86" s="184"/>
      <c r="G86" s="150" t="str">
        <f t="shared" si="8"/>
        <v xml:space="preserve">  </v>
      </c>
      <c r="I86" s="80"/>
    </row>
    <row r="87" spans="1:9" s="79" customFormat="1" ht="12.75" customHeight="1">
      <c r="A87" s="106"/>
      <c r="B87" s="185"/>
      <c r="C87" s="161"/>
      <c r="D87" s="162"/>
      <c r="E87" s="148"/>
      <c r="F87" s="184"/>
      <c r="G87" s="150" t="str">
        <f t="shared" si="8"/>
        <v xml:space="preserve">  </v>
      </c>
      <c r="I87" s="80"/>
    </row>
    <row r="88" spans="1:9" s="79" customFormat="1" ht="12.75" customHeight="1">
      <c r="A88" s="106" t="s">
        <v>199</v>
      </c>
      <c r="B88" s="185" t="s">
        <v>205</v>
      </c>
      <c r="C88" s="161" t="s">
        <v>167</v>
      </c>
      <c r="D88" s="161" t="s">
        <v>19</v>
      </c>
      <c r="E88" s="148">
        <v>2</v>
      </c>
      <c r="F88" s="239"/>
      <c r="G88" s="150" t="str">
        <f t="shared" si="8"/>
        <v xml:space="preserve">  </v>
      </c>
      <c r="I88" s="80"/>
    </row>
    <row r="89" spans="1:9" s="79" customFormat="1" ht="12.75" customHeight="1">
      <c r="A89" s="106"/>
      <c r="B89" s="180" t="s">
        <v>206</v>
      </c>
      <c r="C89" s="161"/>
      <c r="D89" s="161"/>
      <c r="E89" s="148"/>
      <c r="F89" s="184"/>
      <c r="G89" s="150" t="str">
        <f t="shared" si="8"/>
        <v xml:space="preserve">  </v>
      </c>
      <c r="I89" s="80"/>
    </row>
    <row r="90" spans="1:9" s="79" customFormat="1" ht="12.75" customHeight="1">
      <c r="A90" s="106"/>
      <c r="B90" s="185"/>
      <c r="C90" s="161"/>
      <c r="D90" s="162"/>
      <c r="E90" s="148"/>
      <c r="F90" s="184"/>
      <c r="G90" s="150" t="str">
        <f t="shared" si="8"/>
        <v xml:space="preserve">  </v>
      </c>
      <c r="I90" s="80"/>
    </row>
    <row r="91" spans="1:9" s="79" customFormat="1" ht="12.75" customHeight="1">
      <c r="A91" s="106" t="s">
        <v>200</v>
      </c>
      <c r="B91" s="185" t="s">
        <v>207</v>
      </c>
      <c r="C91" s="161" t="s">
        <v>160</v>
      </c>
      <c r="D91" s="161" t="s">
        <v>19</v>
      </c>
      <c r="E91" s="148">
        <v>4</v>
      </c>
      <c r="F91" s="239"/>
      <c r="G91" s="150" t="str">
        <f t="shared" si="8"/>
        <v xml:space="preserve">  </v>
      </c>
      <c r="I91" s="80"/>
    </row>
    <row r="92" spans="1:9" s="79" customFormat="1" ht="12.75" customHeight="1">
      <c r="A92" s="106"/>
      <c r="B92" s="180" t="s">
        <v>208</v>
      </c>
      <c r="C92" s="161"/>
      <c r="D92" s="161"/>
      <c r="E92" s="148"/>
      <c r="F92" s="184"/>
      <c r="G92" s="150" t="str">
        <f t="shared" si="8"/>
        <v xml:space="preserve">  </v>
      </c>
      <c r="I92" s="80"/>
    </row>
    <row r="93" spans="1:9" s="79" customFormat="1" ht="12.75" customHeight="1">
      <c r="A93" s="106"/>
      <c r="B93" s="185"/>
      <c r="C93" s="161"/>
      <c r="D93" s="162"/>
      <c r="E93" s="148"/>
      <c r="F93" s="184"/>
      <c r="G93" s="150" t="str">
        <f t="shared" si="8"/>
        <v xml:space="preserve">  </v>
      </c>
      <c r="I93" s="80"/>
    </row>
    <row r="94" spans="1:9" s="79" customFormat="1" ht="12.75" customHeight="1">
      <c r="A94" s="106" t="s">
        <v>211</v>
      </c>
      <c r="B94" s="185" t="s">
        <v>212</v>
      </c>
      <c r="C94" s="161" t="s">
        <v>167</v>
      </c>
      <c r="D94" s="161" t="s">
        <v>19</v>
      </c>
      <c r="E94" s="148">
        <v>1</v>
      </c>
      <c r="F94" s="239"/>
      <c r="G94" s="150" t="str">
        <f t="shared" si="8"/>
        <v xml:space="preserve">  </v>
      </c>
      <c r="I94" s="80"/>
    </row>
    <row r="95" spans="1:9" s="79" customFormat="1" ht="12.75" customHeight="1">
      <c r="A95" s="106"/>
      <c r="B95" s="180" t="s">
        <v>213</v>
      </c>
      <c r="C95" s="161"/>
      <c r="D95" s="162"/>
      <c r="E95" s="148"/>
      <c r="F95" s="184"/>
      <c r="G95" s="150" t="str">
        <f t="shared" si="8"/>
        <v xml:space="preserve">  </v>
      </c>
      <c r="I95" s="80"/>
    </row>
    <row r="96" spans="1:9" s="79" customFormat="1" ht="12.75" customHeight="1">
      <c r="A96" s="106"/>
      <c r="B96" s="185"/>
      <c r="C96" s="161"/>
      <c r="D96" s="162"/>
      <c r="E96" s="148"/>
      <c r="F96" s="184"/>
      <c r="G96" s="150" t="str">
        <f t="shared" si="8"/>
        <v xml:space="preserve">  </v>
      </c>
      <c r="I96" s="80"/>
    </row>
    <row r="97" spans="1:9" s="79" customFormat="1" ht="12.75" customHeight="1">
      <c r="A97" s="106" t="s">
        <v>214</v>
      </c>
      <c r="B97" s="185" t="s">
        <v>217</v>
      </c>
      <c r="C97" s="161" t="s">
        <v>160</v>
      </c>
      <c r="D97" s="161" t="s">
        <v>19</v>
      </c>
      <c r="E97" s="148">
        <v>1</v>
      </c>
      <c r="F97" s="239"/>
      <c r="G97" s="150" t="str">
        <f t="shared" si="8"/>
        <v xml:space="preserve">  </v>
      </c>
      <c r="I97" s="80"/>
    </row>
    <row r="98" spans="1:9" s="79" customFormat="1" ht="12.75" customHeight="1">
      <c r="A98" s="106"/>
      <c r="B98" s="180" t="s">
        <v>218</v>
      </c>
      <c r="C98" s="161"/>
      <c r="D98" s="162"/>
      <c r="E98" s="148"/>
      <c r="F98" s="184"/>
      <c r="G98" s="150" t="str">
        <f t="shared" si="8"/>
        <v xml:space="preserve">  </v>
      </c>
      <c r="I98" s="80"/>
    </row>
    <row r="99" spans="1:9" s="79" customFormat="1" ht="12.75" customHeight="1">
      <c r="A99" s="106"/>
      <c r="B99" s="185"/>
      <c r="C99" s="161"/>
      <c r="D99" s="162"/>
      <c r="E99" s="148"/>
      <c r="F99" s="184"/>
      <c r="G99" s="150" t="str">
        <f t="shared" si="8"/>
        <v xml:space="preserve">  </v>
      </c>
      <c r="I99" s="80"/>
    </row>
    <row r="100" spans="1:9" s="79" customFormat="1" ht="12.75" customHeight="1">
      <c r="A100" s="106" t="s">
        <v>215</v>
      </c>
      <c r="B100" s="185" t="s">
        <v>244</v>
      </c>
      <c r="C100" s="161" t="s">
        <v>160</v>
      </c>
      <c r="D100" s="161" t="s">
        <v>19</v>
      </c>
      <c r="E100" s="148">
        <v>25</v>
      </c>
      <c r="F100" s="239"/>
      <c r="G100" s="150" t="str">
        <f t="shared" si="8"/>
        <v xml:space="preserve">  </v>
      </c>
      <c r="I100" s="80"/>
    </row>
    <row r="101" spans="1:9" s="79" customFormat="1" ht="12.75" customHeight="1">
      <c r="A101" s="106"/>
      <c r="B101" s="180" t="s">
        <v>245</v>
      </c>
      <c r="C101" s="161"/>
      <c r="D101" s="162"/>
      <c r="E101" s="148"/>
      <c r="F101" s="184"/>
      <c r="G101" s="150" t="str">
        <f t="shared" si="8"/>
        <v xml:space="preserve">  </v>
      </c>
      <c r="I101" s="80"/>
    </row>
    <row r="102" spans="1:9" s="79" customFormat="1" ht="12.75" customHeight="1">
      <c r="A102" s="106"/>
      <c r="B102" s="185"/>
      <c r="C102" s="161"/>
      <c r="D102" s="162"/>
      <c r="E102" s="148"/>
      <c r="F102" s="184"/>
      <c r="G102" s="150" t="str">
        <f t="shared" si="8"/>
        <v xml:space="preserve">  </v>
      </c>
      <c r="I102" s="80"/>
    </row>
    <row r="103" spans="1:9" s="79" customFormat="1" ht="12.75" customHeight="1">
      <c r="A103" s="106" t="s">
        <v>216</v>
      </c>
      <c r="B103" s="185" t="s">
        <v>222</v>
      </c>
      <c r="C103" s="161" t="s">
        <v>160</v>
      </c>
      <c r="D103" s="161" t="s">
        <v>19</v>
      </c>
      <c r="E103" s="148">
        <v>2</v>
      </c>
      <c r="F103" s="239"/>
      <c r="G103" s="150" t="str">
        <f t="shared" si="8"/>
        <v xml:space="preserve">  </v>
      </c>
      <c r="I103" s="80"/>
    </row>
    <row r="104" spans="1:9" s="79" customFormat="1" ht="25.5">
      <c r="A104" s="106"/>
      <c r="B104" s="180" t="s">
        <v>223</v>
      </c>
      <c r="C104" s="161"/>
      <c r="D104" s="162"/>
      <c r="E104" s="148"/>
      <c r="F104" s="184"/>
      <c r="G104" s="150" t="str">
        <f t="shared" si="8"/>
        <v xml:space="preserve">  </v>
      </c>
      <c r="I104" s="80"/>
    </row>
    <row r="105" spans="1:9" s="79" customFormat="1" ht="12.75" customHeight="1">
      <c r="A105" s="106"/>
      <c r="B105" s="180"/>
      <c r="C105" s="161"/>
      <c r="D105" s="162"/>
      <c r="E105" s="148"/>
      <c r="F105" s="184"/>
      <c r="G105" s="150" t="str">
        <f t="shared" si="8"/>
        <v xml:space="preserve">  </v>
      </c>
      <c r="I105" s="80"/>
    </row>
    <row r="106" spans="1:9" s="79" customFormat="1">
      <c r="A106" s="106" t="s">
        <v>221</v>
      </c>
      <c r="B106" s="185" t="s">
        <v>219</v>
      </c>
      <c r="C106" s="161" t="s">
        <v>160</v>
      </c>
      <c r="D106" s="161" t="s">
        <v>19</v>
      </c>
      <c r="E106" s="148">
        <v>3</v>
      </c>
      <c r="F106" s="239"/>
      <c r="G106" s="150" t="str">
        <f t="shared" si="8"/>
        <v xml:space="preserve">  </v>
      </c>
      <c r="I106" s="80"/>
    </row>
    <row r="107" spans="1:9" s="79" customFormat="1" ht="25.5">
      <c r="A107" s="106"/>
      <c r="B107" s="180" t="s">
        <v>220</v>
      </c>
      <c r="C107" s="161"/>
      <c r="D107" s="161"/>
      <c r="E107" s="148"/>
      <c r="F107" s="184"/>
      <c r="G107" s="150" t="str">
        <f t="shared" si="8"/>
        <v xml:space="preserve">  </v>
      </c>
      <c r="I107" s="80"/>
    </row>
    <row r="108" spans="1:9" s="79" customFormat="1">
      <c r="A108" s="106"/>
      <c r="B108" s="180"/>
      <c r="C108" s="161"/>
      <c r="D108" s="162"/>
      <c r="E108" s="148"/>
      <c r="F108" s="184"/>
      <c r="G108" s="150" t="str">
        <f t="shared" si="8"/>
        <v xml:space="preserve">  </v>
      </c>
      <c r="I108" s="80"/>
    </row>
    <row r="109" spans="1:9" s="79" customFormat="1" ht="12.75" customHeight="1">
      <c r="A109" s="106" t="s">
        <v>224</v>
      </c>
      <c r="B109" s="185" t="s">
        <v>225</v>
      </c>
      <c r="C109" s="161" t="s">
        <v>167</v>
      </c>
      <c r="D109" s="161" t="s">
        <v>19</v>
      </c>
      <c r="E109" s="148">
        <v>1</v>
      </c>
      <c r="F109" s="239"/>
      <c r="G109" s="150" t="str">
        <f t="shared" si="8"/>
        <v xml:space="preserve">  </v>
      </c>
      <c r="I109" s="80"/>
    </row>
    <row r="110" spans="1:9" s="79" customFormat="1" ht="25.5">
      <c r="A110" s="106"/>
      <c r="B110" s="180" t="s">
        <v>226</v>
      </c>
      <c r="C110" s="161"/>
      <c r="D110" s="161"/>
      <c r="E110" s="148"/>
      <c r="F110" s="184"/>
      <c r="G110" s="150" t="str">
        <f t="shared" si="8"/>
        <v xml:space="preserve">  </v>
      </c>
      <c r="I110" s="80"/>
    </row>
    <row r="111" spans="1:9" s="79" customFormat="1">
      <c r="A111" s="106"/>
      <c r="B111" s="180"/>
      <c r="C111" s="161"/>
      <c r="D111" s="161"/>
      <c r="E111" s="148"/>
      <c r="F111" s="184"/>
      <c r="G111" s="150" t="str">
        <f t="shared" si="8"/>
        <v xml:space="preserve">  </v>
      </c>
      <c r="I111" s="80"/>
    </row>
    <row r="112" spans="1:9" s="79" customFormat="1">
      <c r="A112" s="106" t="s">
        <v>227</v>
      </c>
      <c r="B112" s="185" t="s">
        <v>228</v>
      </c>
      <c r="C112" s="161" t="s">
        <v>179</v>
      </c>
      <c r="D112" s="161" t="s">
        <v>19</v>
      </c>
      <c r="E112" s="148">
        <v>2</v>
      </c>
      <c r="F112" s="239"/>
      <c r="G112" s="150" t="str">
        <f t="shared" si="8"/>
        <v xml:space="preserve">  </v>
      </c>
      <c r="I112" s="80"/>
    </row>
    <row r="113" spans="1:9" s="79" customFormat="1" ht="25.5">
      <c r="A113" s="106"/>
      <c r="B113" s="180" t="s">
        <v>243</v>
      </c>
      <c r="C113" s="161"/>
      <c r="D113" s="161"/>
      <c r="E113" s="148"/>
      <c r="F113" s="184"/>
      <c r="G113" s="150" t="str">
        <f t="shared" si="8"/>
        <v xml:space="preserve">  </v>
      </c>
      <c r="I113" s="80"/>
    </row>
    <row r="114" spans="1:9" s="79" customFormat="1">
      <c r="A114" s="106"/>
      <c r="B114" s="180"/>
      <c r="C114" s="161"/>
      <c r="D114" s="161"/>
      <c r="E114" s="148"/>
      <c r="F114" s="184"/>
      <c r="G114" s="150"/>
      <c r="I114" s="80"/>
    </row>
    <row r="115" spans="1:9" s="79" customFormat="1">
      <c r="A115" s="106" t="s">
        <v>265</v>
      </c>
      <c r="B115" s="120" t="s">
        <v>133</v>
      </c>
      <c r="C115" s="161" t="s">
        <v>160</v>
      </c>
      <c r="D115" s="161" t="s">
        <v>19</v>
      </c>
      <c r="E115" s="148">
        <v>1</v>
      </c>
      <c r="F115" s="240"/>
      <c r="G115" s="150" t="str">
        <f t="shared" ref="G115:G116" si="9">IF(OR(E115=0,F115=0),"  ",SUM(E115*F115))</f>
        <v xml:space="preserve">  </v>
      </c>
      <c r="I115" s="80"/>
    </row>
    <row r="116" spans="1:9" s="79" customFormat="1" ht="25.5">
      <c r="A116" s="106"/>
      <c r="B116" s="183" t="s">
        <v>132</v>
      </c>
      <c r="C116" s="181"/>
      <c r="D116" s="162"/>
      <c r="E116" s="148"/>
      <c r="F116" s="176"/>
      <c r="G116" s="150" t="str">
        <f t="shared" si="9"/>
        <v xml:space="preserve">  </v>
      </c>
      <c r="I116" s="80"/>
    </row>
    <row r="117" spans="1:9" s="79" customFormat="1">
      <c r="A117" s="106"/>
      <c r="B117" s="183"/>
      <c r="C117" s="161"/>
      <c r="D117" s="162"/>
      <c r="E117" s="148"/>
      <c r="F117" s="176"/>
      <c r="G117" s="150"/>
      <c r="I117" s="80"/>
    </row>
    <row r="118" spans="1:9" s="79" customFormat="1">
      <c r="A118" s="106" t="s">
        <v>266</v>
      </c>
      <c r="B118" s="185" t="s">
        <v>267</v>
      </c>
      <c r="C118" s="161" t="s">
        <v>167</v>
      </c>
      <c r="D118" s="161" t="s">
        <v>19</v>
      </c>
      <c r="E118" s="148">
        <v>1</v>
      </c>
      <c r="F118" s="240"/>
      <c r="G118" s="150" t="str">
        <f t="shared" ref="G118:G120" si="10">IF(OR(E118=0,F118=0),"  ",SUM(E118*F118))</f>
        <v xml:space="preserve">  </v>
      </c>
      <c r="I118" s="80"/>
    </row>
    <row r="119" spans="1:9" s="79" customFormat="1" ht="25.5">
      <c r="A119" s="106"/>
      <c r="B119" s="180" t="s">
        <v>268</v>
      </c>
      <c r="C119" s="161"/>
      <c r="D119" s="162"/>
      <c r="E119" s="148"/>
      <c r="F119" s="176"/>
      <c r="G119" s="150" t="str">
        <f t="shared" si="10"/>
        <v xml:space="preserve">  </v>
      </c>
      <c r="I119" s="80"/>
    </row>
    <row r="120" spans="1:9" s="79" customFormat="1">
      <c r="A120" s="106"/>
      <c r="B120" s="183"/>
      <c r="C120" s="161"/>
      <c r="D120" s="162"/>
      <c r="E120" s="148"/>
      <c r="F120" s="176"/>
      <c r="G120" s="150" t="str">
        <f t="shared" si="10"/>
        <v xml:space="preserve">  </v>
      </c>
      <c r="I120" s="80"/>
    </row>
    <row r="121" spans="1:9" s="79" customFormat="1" ht="25.5">
      <c r="A121" s="106"/>
      <c r="B121" s="13" t="s">
        <v>115</v>
      </c>
      <c r="C121" s="181"/>
      <c r="D121" s="37"/>
      <c r="E121" s="148"/>
      <c r="F121" s="149"/>
      <c r="G121" s="150" t="str">
        <f t="shared" si="8"/>
        <v xml:space="preserve">  </v>
      </c>
      <c r="I121" s="80"/>
    </row>
    <row r="122" spans="1:9" s="79" customFormat="1" ht="14.25">
      <c r="A122" s="106"/>
      <c r="B122" s="147" t="s">
        <v>229</v>
      </c>
      <c r="C122" s="181"/>
      <c r="D122" s="37" t="s">
        <v>116</v>
      </c>
      <c r="E122" s="148">
        <v>5</v>
      </c>
      <c r="F122" s="238"/>
      <c r="G122" s="150" t="str">
        <f t="shared" si="8"/>
        <v xml:space="preserve">  </v>
      </c>
      <c r="I122" s="80"/>
    </row>
    <row r="123" spans="1:9" s="79" customFormat="1" ht="14.25">
      <c r="A123" s="106"/>
      <c r="B123" s="147" t="s">
        <v>230</v>
      </c>
      <c r="C123" s="181"/>
      <c r="D123" s="37" t="s">
        <v>116</v>
      </c>
      <c r="E123" s="148">
        <v>15</v>
      </c>
      <c r="F123" s="238"/>
      <c r="G123" s="150" t="str">
        <f t="shared" si="8"/>
        <v xml:space="preserve">  </v>
      </c>
      <c r="I123" s="80"/>
    </row>
    <row r="124" spans="1:9" s="79" customFormat="1" ht="14.25">
      <c r="A124" s="106"/>
      <c r="B124" s="147" t="s">
        <v>231</v>
      </c>
      <c r="C124" s="181"/>
      <c r="D124" s="37" t="s">
        <v>116</v>
      </c>
      <c r="E124" s="148">
        <v>29</v>
      </c>
      <c r="F124" s="238"/>
      <c r="G124" s="150" t="str">
        <f t="shared" ref="G124:G130" si="11">IF(OR(E124=0,F124=0),"  ",SUM(E124*F124))</f>
        <v xml:space="preserve">  </v>
      </c>
      <c r="I124" s="80"/>
    </row>
    <row r="125" spans="1:9" s="79" customFormat="1" ht="14.25">
      <c r="A125" s="106"/>
      <c r="B125" s="147" t="s">
        <v>232</v>
      </c>
      <c r="C125" s="181"/>
      <c r="D125" s="37" t="s">
        <v>116</v>
      </c>
      <c r="E125" s="148">
        <v>27</v>
      </c>
      <c r="F125" s="238"/>
      <c r="G125" s="150" t="str">
        <f t="shared" si="11"/>
        <v xml:space="preserve">  </v>
      </c>
      <c r="I125" s="80"/>
    </row>
    <row r="126" spans="1:9" s="79" customFormat="1" ht="14.25">
      <c r="A126" s="106"/>
      <c r="B126" s="147" t="s">
        <v>233</v>
      </c>
      <c r="C126" s="181"/>
      <c r="D126" s="37" t="s">
        <v>116</v>
      </c>
      <c r="E126" s="148">
        <v>231</v>
      </c>
      <c r="F126" s="238"/>
      <c r="G126" s="150" t="str">
        <f t="shared" si="11"/>
        <v xml:space="preserve">  </v>
      </c>
      <c r="I126" s="80"/>
    </row>
    <row r="127" spans="1:9" s="79" customFormat="1" ht="14.25">
      <c r="A127" s="106"/>
      <c r="B127" s="147" t="s">
        <v>234</v>
      </c>
      <c r="C127" s="181"/>
      <c r="D127" s="37" t="s">
        <v>116</v>
      </c>
      <c r="E127" s="148">
        <v>51</v>
      </c>
      <c r="F127" s="238"/>
      <c r="G127" s="150" t="str">
        <f t="shared" si="11"/>
        <v xml:space="preserve">  </v>
      </c>
      <c r="I127" s="80"/>
    </row>
    <row r="128" spans="1:9" s="79" customFormat="1" ht="14.25">
      <c r="A128" s="106"/>
      <c r="B128" s="147" t="s">
        <v>235</v>
      </c>
      <c r="C128" s="181"/>
      <c r="D128" s="37" t="s">
        <v>116</v>
      </c>
      <c r="E128" s="148">
        <v>110</v>
      </c>
      <c r="F128" s="238"/>
      <c r="G128" s="150" t="str">
        <f t="shared" si="11"/>
        <v xml:space="preserve">  </v>
      </c>
      <c r="I128" s="80"/>
    </row>
    <row r="129" spans="1:9" s="79" customFormat="1">
      <c r="A129" s="106"/>
      <c r="B129" s="180"/>
      <c r="C129" s="161"/>
      <c r="D129" s="162"/>
      <c r="E129" s="148"/>
      <c r="F129" s="184"/>
      <c r="G129" s="150" t="str">
        <f t="shared" si="11"/>
        <v xml:space="preserve">  </v>
      </c>
      <c r="I129" s="80"/>
    </row>
    <row r="130" spans="1:9" s="79" customFormat="1" ht="38.25">
      <c r="A130" s="106"/>
      <c r="B130" s="13" t="s">
        <v>106</v>
      </c>
      <c r="C130" s="181"/>
      <c r="D130" s="178"/>
      <c r="E130" s="159"/>
      <c r="F130" s="149"/>
      <c r="G130" s="150" t="str">
        <f t="shared" si="11"/>
        <v xml:space="preserve">  </v>
      </c>
      <c r="I130" s="80"/>
    </row>
    <row r="131" spans="1:9" s="79" customFormat="1">
      <c r="A131" s="106"/>
      <c r="B131" s="36" t="s">
        <v>236</v>
      </c>
      <c r="C131" s="161"/>
      <c r="D131" s="178" t="s">
        <v>33</v>
      </c>
      <c r="E131" s="159">
        <v>3</v>
      </c>
      <c r="F131" s="238"/>
      <c r="G131" s="150" t="str">
        <f t="shared" ref="G131:G134" si="12">IF(OR(E131=0,F131=0),"  ",SUM(E131*F131))</f>
        <v xml:space="preserve">  </v>
      </c>
      <c r="I131" s="80"/>
    </row>
    <row r="132" spans="1:9" s="79" customFormat="1">
      <c r="A132" s="106"/>
      <c r="B132" s="36" t="s">
        <v>144</v>
      </c>
      <c r="C132" s="161"/>
      <c r="D132" s="178" t="s">
        <v>33</v>
      </c>
      <c r="E132" s="159">
        <v>4</v>
      </c>
      <c r="F132" s="238"/>
      <c r="G132" s="150" t="str">
        <f t="shared" si="12"/>
        <v xml:space="preserve">  </v>
      </c>
      <c r="I132" s="80"/>
    </row>
    <row r="133" spans="1:9" s="79" customFormat="1">
      <c r="A133" s="106"/>
      <c r="B133" s="36" t="s">
        <v>152</v>
      </c>
      <c r="C133" s="161"/>
      <c r="D133" s="178" t="s">
        <v>33</v>
      </c>
      <c r="E133" s="159">
        <v>1</v>
      </c>
      <c r="F133" s="238"/>
      <c r="G133" s="150" t="str">
        <f t="shared" si="12"/>
        <v xml:space="preserve">  </v>
      </c>
      <c r="I133" s="80"/>
    </row>
    <row r="134" spans="1:9" s="79" customFormat="1">
      <c r="A134" s="106"/>
      <c r="B134" s="36" t="s">
        <v>124</v>
      </c>
      <c r="C134" s="161"/>
      <c r="D134" s="178" t="s">
        <v>33</v>
      </c>
      <c r="E134" s="159">
        <v>4</v>
      </c>
      <c r="F134" s="238"/>
      <c r="G134" s="150" t="str">
        <f t="shared" si="12"/>
        <v xml:space="preserve">  </v>
      </c>
      <c r="I134" s="80"/>
    </row>
    <row r="135" spans="1:9" s="79" customFormat="1">
      <c r="A135" s="106"/>
      <c r="B135" s="36" t="s">
        <v>237</v>
      </c>
      <c r="C135" s="161"/>
      <c r="D135" s="161" t="s">
        <v>32</v>
      </c>
      <c r="E135" s="148">
        <v>4</v>
      </c>
      <c r="F135" s="239"/>
      <c r="G135" s="150" t="str">
        <f t="shared" ref="G135:G139" si="13">IF(OR(E135=0,F135=0),"  ",SUM(E135*F135))</f>
        <v xml:space="preserve">  </v>
      </c>
      <c r="I135" s="80"/>
    </row>
    <row r="136" spans="1:9" s="79" customFormat="1">
      <c r="A136" s="106"/>
      <c r="B136" s="36" t="s">
        <v>153</v>
      </c>
      <c r="C136" s="161"/>
      <c r="D136" s="161" t="s">
        <v>32</v>
      </c>
      <c r="E136" s="148">
        <v>5</v>
      </c>
      <c r="F136" s="239"/>
      <c r="G136" s="150" t="str">
        <f t="shared" ref="G136:G137" si="14">IF(OR(E136=0,F136=0),"  ",SUM(E136*F136))</f>
        <v xml:space="preserve">  </v>
      </c>
      <c r="I136" s="80"/>
    </row>
    <row r="137" spans="1:9" s="79" customFormat="1">
      <c r="A137" s="106"/>
      <c r="B137" s="36" t="s">
        <v>131</v>
      </c>
      <c r="C137" s="161"/>
      <c r="D137" s="161" t="s">
        <v>32</v>
      </c>
      <c r="E137" s="148">
        <v>1</v>
      </c>
      <c r="F137" s="239"/>
      <c r="G137" s="150" t="str">
        <f t="shared" si="14"/>
        <v xml:space="preserve">  </v>
      </c>
      <c r="I137" s="80"/>
    </row>
    <row r="138" spans="1:9" s="79" customFormat="1">
      <c r="A138" s="106"/>
      <c r="B138" s="36"/>
      <c r="C138" s="161"/>
      <c r="D138" s="161"/>
      <c r="E138" s="148"/>
      <c r="F138" s="184"/>
      <c r="G138" s="150"/>
      <c r="I138" s="80"/>
    </row>
    <row r="139" spans="1:9" s="79" customFormat="1">
      <c r="A139" s="106"/>
      <c r="B139" s="13" t="s">
        <v>117</v>
      </c>
      <c r="C139" s="181"/>
      <c r="D139" s="37"/>
      <c r="E139" s="148"/>
      <c r="F139" s="149"/>
      <c r="G139" s="150" t="str">
        <f t="shared" si="13"/>
        <v xml:space="preserve">  </v>
      </c>
      <c r="I139" s="80"/>
    </row>
    <row r="140" spans="1:9" s="79" customFormat="1" ht="38.25">
      <c r="A140" s="106"/>
      <c r="B140" s="36" t="s">
        <v>130</v>
      </c>
      <c r="C140" s="161"/>
      <c r="D140" s="161" t="s">
        <v>116</v>
      </c>
      <c r="E140" s="148">
        <v>74</v>
      </c>
      <c r="F140" s="239"/>
      <c r="G140" s="150" t="str">
        <f t="shared" ref="G140" si="15">IF(OR(E140=0,F140=0),"  ",IF(F140="stávající",0,SUM(E140*F140)))</f>
        <v xml:space="preserve">  </v>
      </c>
      <c r="I140" s="80"/>
    </row>
    <row r="141" spans="1:9" s="79" customFormat="1">
      <c r="A141" s="106"/>
      <c r="B141" s="36"/>
      <c r="C141" s="161"/>
      <c r="D141" s="161"/>
      <c r="E141" s="148"/>
      <c r="F141" s="184"/>
      <c r="G141" s="150"/>
      <c r="I141" s="80"/>
    </row>
    <row r="142" spans="1:9" s="79" customFormat="1">
      <c r="A142" s="106"/>
      <c r="B142" s="186" t="s">
        <v>246</v>
      </c>
      <c r="C142" s="161"/>
      <c r="D142" s="187"/>
      <c r="E142" s="148"/>
      <c r="F142" s="176"/>
      <c r="G142" s="150"/>
      <c r="I142" s="80"/>
    </row>
    <row r="143" spans="1:9" s="79" customFormat="1" ht="38.25">
      <c r="A143" s="106"/>
      <c r="B143" s="183" t="s">
        <v>248</v>
      </c>
      <c r="C143" s="161" t="s">
        <v>179</v>
      </c>
      <c r="D143" s="187" t="s">
        <v>19</v>
      </c>
      <c r="E143" s="148">
        <v>1</v>
      </c>
      <c r="F143" s="240"/>
      <c r="G143" s="150" t="str">
        <f t="shared" ref="G143" si="16">IF(OR(E143=0,F143=0),"  ",SUM(E143*F143))</f>
        <v xml:space="preserve">  </v>
      </c>
      <c r="I143" s="80"/>
    </row>
    <row r="144" spans="1:9" s="79" customFormat="1">
      <c r="A144" s="106"/>
      <c r="B144" s="36"/>
      <c r="C144" s="181"/>
      <c r="D144" s="181"/>
      <c r="E144" s="159"/>
      <c r="F144" s="176"/>
      <c r="G144" s="150" t="str">
        <f t="shared" si="7"/>
        <v xml:space="preserve">  </v>
      </c>
      <c r="I144" s="80"/>
    </row>
    <row r="145" spans="1:9" s="79" customFormat="1">
      <c r="A145" s="151"/>
      <c r="B145" s="152" t="s">
        <v>249</v>
      </c>
      <c r="C145" s="153"/>
      <c r="D145" s="154"/>
      <c r="E145" s="155"/>
      <c r="F145" s="156"/>
      <c r="G145" s="156"/>
      <c r="I145" s="80"/>
    </row>
    <row r="146" spans="1:9" s="79" customFormat="1">
      <c r="A146" s="106"/>
      <c r="B146" s="9"/>
      <c r="C146" s="109"/>
      <c r="D146" s="109"/>
      <c r="E146" s="159"/>
      <c r="F146" s="149"/>
      <c r="G146" s="150" t="str">
        <f t="shared" ref="G146:G171" si="17">IF(OR(E146=0,F146=0),"  ",SUM(E146*F146))</f>
        <v xml:space="preserve">  </v>
      </c>
      <c r="I146" s="80"/>
    </row>
    <row r="147" spans="1:9" s="79" customFormat="1">
      <c r="A147" s="106" t="s">
        <v>31</v>
      </c>
      <c r="B147" s="120" t="s">
        <v>165</v>
      </c>
      <c r="C147" s="161" t="s">
        <v>247</v>
      </c>
      <c r="D147" s="181" t="s">
        <v>19</v>
      </c>
      <c r="E147" s="159">
        <v>1</v>
      </c>
      <c r="F147" s="238"/>
      <c r="G147" s="150" t="str">
        <f t="shared" ref="G147" si="18">IF(OR(E147=0,F147=0),"  ",SUM(E147*F147))</f>
        <v xml:space="preserve">  </v>
      </c>
      <c r="I147" s="80"/>
    </row>
    <row r="148" spans="1:9" s="79" customFormat="1" ht="78">
      <c r="A148" s="179" t="s">
        <v>148</v>
      </c>
      <c r="B148" s="180" t="s">
        <v>252</v>
      </c>
      <c r="C148" s="164"/>
      <c r="D148" s="129"/>
      <c r="E148" s="165"/>
      <c r="F148" s="149"/>
      <c r="G148" s="150"/>
      <c r="I148" s="80"/>
    </row>
    <row r="149" spans="1:9" s="79" customFormat="1">
      <c r="A149" s="106"/>
      <c r="B149" s="36"/>
      <c r="C149" s="181"/>
      <c r="D149" s="109"/>
      <c r="E149" s="159"/>
      <c r="F149" s="149"/>
      <c r="G149" s="150"/>
      <c r="I149" s="80"/>
    </row>
    <row r="150" spans="1:9" s="79" customFormat="1">
      <c r="A150" s="106"/>
      <c r="B150" s="9"/>
      <c r="C150" s="182"/>
      <c r="D150" s="109"/>
      <c r="E150" s="159"/>
      <c r="F150" s="149"/>
      <c r="G150" s="150"/>
      <c r="I150" s="80"/>
    </row>
    <row r="151" spans="1:9" s="79" customFormat="1" ht="12.75" customHeight="1">
      <c r="A151" s="106" t="s">
        <v>35</v>
      </c>
      <c r="B151" s="120" t="s">
        <v>138</v>
      </c>
      <c r="C151" s="161" t="s">
        <v>247</v>
      </c>
      <c r="D151" s="181" t="s">
        <v>19</v>
      </c>
      <c r="E151" s="159">
        <v>1</v>
      </c>
      <c r="F151" s="237"/>
      <c r="G151" s="150" t="str">
        <f t="shared" si="17"/>
        <v xml:space="preserve">  </v>
      </c>
      <c r="I151" s="80"/>
    </row>
    <row r="152" spans="1:9" s="79" customFormat="1" ht="83.25" customHeight="1">
      <c r="A152" s="163" t="s">
        <v>149</v>
      </c>
      <c r="B152" s="180" t="s">
        <v>250</v>
      </c>
      <c r="C152" s="164"/>
      <c r="D152" s="129"/>
      <c r="E152" s="165"/>
      <c r="F152" s="131"/>
      <c r="G152" s="173" t="str">
        <f t="shared" si="17"/>
        <v xml:space="preserve">  </v>
      </c>
      <c r="I152" s="80"/>
    </row>
    <row r="153" spans="1:9" s="79" customFormat="1">
      <c r="A153" s="179"/>
      <c r="B153" s="36"/>
      <c r="C153" s="181"/>
      <c r="D153" s="158"/>
      <c r="E153" s="159"/>
      <c r="F153" s="149"/>
      <c r="G153" s="150"/>
      <c r="I153" s="80"/>
    </row>
    <row r="154" spans="1:9" s="79" customFormat="1" ht="12.75" customHeight="1">
      <c r="A154" s="106" t="s">
        <v>36</v>
      </c>
      <c r="B154" s="120" t="s">
        <v>150</v>
      </c>
      <c r="C154" s="161" t="s">
        <v>247</v>
      </c>
      <c r="D154" s="161" t="s">
        <v>32</v>
      </c>
      <c r="E154" s="148">
        <v>1</v>
      </c>
      <c r="F154" s="239"/>
      <c r="G154" s="150" t="str">
        <f t="shared" ref="G154" si="19">IF(OR(E154=0,F154=0),"  ",IF(F154="stávající",0,SUM(E154*F154)))</f>
        <v xml:space="preserve">  </v>
      </c>
      <c r="I154" s="80"/>
    </row>
    <row r="155" spans="1:9" s="79" customFormat="1" ht="12.75" customHeight="1">
      <c r="A155" s="179"/>
      <c r="B155" s="147" t="s">
        <v>151</v>
      </c>
      <c r="C155" s="161"/>
      <c r="D155" s="161"/>
      <c r="E155" s="148"/>
      <c r="F155" s="184"/>
      <c r="G155" s="150"/>
      <c r="I155" s="80"/>
    </row>
    <row r="156" spans="1:9" s="79" customFormat="1">
      <c r="A156" s="179"/>
      <c r="B156" s="180"/>
      <c r="C156" s="161"/>
      <c r="D156" s="161"/>
      <c r="E156" s="148"/>
      <c r="F156" s="184"/>
      <c r="G156" s="150" t="str">
        <f t="shared" si="17"/>
        <v xml:space="preserve">  </v>
      </c>
      <c r="I156" s="80"/>
    </row>
    <row r="157" spans="1:9" s="79" customFormat="1">
      <c r="A157" s="106" t="s">
        <v>120</v>
      </c>
      <c r="B157" s="120" t="s">
        <v>176</v>
      </c>
      <c r="C157" s="161" t="s">
        <v>247</v>
      </c>
      <c r="D157" s="161" t="s">
        <v>32</v>
      </c>
      <c r="E157" s="148">
        <v>1</v>
      </c>
      <c r="F157" s="239"/>
      <c r="G157" s="150" t="str">
        <f t="shared" ref="G157" si="20">IF(OR(E157=0,F157=0),"  ",IF(F157="stávající",0,SUM(E157*F157)))</f>
        <v xml:space="preserve">  </v>
      </c>
      <c r="I157" s="80"/>
    </row>
    <row r="158" spans="1:9" s="79" customFormat="1" ht="12.75" customHeight="1">
      <c r="A158" s="188"/>
      <c r="B158" s="147" t="s">
        <v>177</v>
      </c>
      <c r="C158" s="161"/>
      <c r="D158" s="161"/>
      <c r="E158" s="148"/>
      <c r="F158" s="184"/>
      <c r="G158" s="150"/>
      <c r="I158" s="80"/>
    </row>
    <row r="159" spans="1:9" s="79" customFormat="1">
      <c r="A159" s="188"/>
      <c r="B159" s="180"/>
      <c r="C159" s="161"/>
      <c r="D159" s="161"/>
      <c r="E159" s="148"/>
      <c r="F159" s="184"/>
      <c r="G159" s="150" t="str">
        <f t="shared" si="17"/>
        <v xml:space="preserve">  </v>
      </c>
      <c r="I159" s="80"/>
    </row>
    <row r="160" spans="1:9" s="79" customFormat="1" ht="12.75" customHeight="1">
      <c r="A160" s="174" t="s">
        <v>137</v>
      </c>
      <c r="B160" s="120" t="s">
        <v>122</v>
      </c>
      <c r="C160" s="161" t="s">
        <v>247</v>
      </c>
      <c r="D160" s="161" t="s">
        <v>32</v>
      </c>
      <c r="E160" s="148">
        <v>1</v>
      </c>
      <c r="F160" s="239"/>
      <c r="G160" s="150" t="str">
        <f t="shared" ref="G160:G161" si="21">IF(OR(E160=0,F160=0),"  ",SUM(E160*F160))</f>
        <v xml:space="preserve">  </v>
      </c>
      <c r="I160" s="80"/>
    </row>
    <row r="161" spans="1:9" s="79" customFormat="1">
      <c r="A161" s="188"/>
      <c r="B161" s="147" t="s">
        <v>123</v>
      </c>
      <c r="C161" s="161"/>
      <c r="D161" s="161"/>
      <c r="E161" s="148"/>
      <c r="F161" s="184"/>
      <c r="G161" s="150" t="str">
        <f t="shared" si="21"/>
        <v xml:space="preserve">  </v>
      </c>
      <c r="I161" s="80"/>
    </row>
    <row r="162" spans="1:9" s="79" customFormat="1">
      <c r="A162" s="188"/>
      <c r="B162" s="183"/>
      <c r="C162" s="161"/>
      <c r="D162" s="162"/>
      <c r="E162" s="148"/>
      <c r="F162" s="184"/>
      <c r="G162" s="150"/>
      <c r="I162" s="80"/>
    </row>
    <row r="163" spans="1:9" s="79" customFormat="1">
      <c r="A163" s="174" t="s">
        <v>121</v>
      </c>
      <c r="B163" s="120" t="s">
        <v>253</v>
      </c>
      <c r="C163" s="161" t="s">
        <v>247</v>
      </c>
      <c r="D163" s="181" t="s">
        <v>19</v>
      </c>
      <c r="E163" s="159">
        <v>1</v>
      </c>
      <c r="F163" s="241"/>
      <c r="G163" s="150" t="str">
        <f t="shared" ref="G163:G164" si="22">IF(OR(E163=0,F163=0),"  ",SUM(E163*F163))</f>
        <v xml:space="preserve">  </v>
      </c>
      <c r="I163" s="80"/>
    </row>
    <row r="164" spans="1:9" s="79" customFormat="1">
      <c r="A164" s="188"/>
      <c r="B164" s="147" t="s">
        <v>254</v>
      </c>
      <c r="C164" s="161"/>
      <c r="D164" s="162"/>
      <c r="E164" s="148"/>
      <c r="F164" s="184"/>
      <c r="G164" s="150" t="str">
        <f t="shared" si="22"/>
        <v xml:space="preserve">  </v>
      </c>
      <c r="I164" s="80"/>
    </row>
    <row r="165" spans="1:9" s="79" customFormat="1">
      <c r="A165" s="188"/>
      <c r="B165" s="147"/>
      <c r="C165" s="161"/>
      <c r="D165" s="162"/>
      <c r="E165" s="148"/>
      <c r="F165" s="184"/>
      <c r="G165" s="150"/>
      <c r="I165" s="80"/>
    </row>
    <row r="166" spans="1:9" s="79" customFormat="1">
      <c r="A166" s="106" t="s">
        <v>129</v>
      </c>
      <c r="B166" s="120" t="s">
        <v>256</v>
      </c>
      <c r="C166" s="161" t="s">
        <v>258</v>
      </c>
      <c r="D166" s="181" t="s">
        <v>19</v>
      </c>
      <c r="E166" s="159">
        <v>2</v>
      </c>
      <c r="F166" s="241"/>
      <c r="G166" s="150" t="str">
        <f t="shared" ref="G166:G167" si="23">IF(OR(E166=0,F166=0),"  ",SUM(E166*F166))</f>
        <v xml:space="preserve">  </v>
      </c>
      <c r="I166" s="80"/>
    </row>
    <row r="167" spans="1:9" s="79" customFormat="1" ht="25.5">
      <c r="A167" s="179"/>
      <c r="B167" s="147" t="s">
        <v>257</v>
      </c>
      <c r="C167" s="161"/>
      <c r="D167" s="162"/>
      <c r="E167" s="148"/>
      <c r="F167" s="184"/>
      <c r="G167" s="150" t="str">
        <f t="shared" si="23"/>
        <v xml:space="preserve">  </v>
      </c>
      <c r="I167" s="80"/>
    </row>
    <row r="168" spans="1:9" s="79" customFormat="1">
      <c r="A168" s="179"/>
      <c r="B168" s="147"/>
      <c r="C168" s="161"/>
      <c r="D168" s="162"/>
      <c r="E168" s="148"/>
      <c r="F168" s="184"/>
      <c r="G168" s="150" t="str">
        <f t="shared" si="17"/>
        <v xml:space="preserve">  </v>
      </c>
      <c r="I168" s="80"/>
    </row>
    <row r="169" spans="1:9" s="79" customFormat="1" ht="12.75" customHeight="1">
      <c r="A169" s="106" t="s">
        <v>255</v>
      </c>
      <c r="B169" s="120" t="s">
        <v>133</v>
      </c>
      <c r="C169" s="161" t="s">
        <v>247</v>
      </c>
      <c r="D169" s="161" t="s">
        <v>19</v>
      </c>
      <c r="E169" s="148">
        <v>2</v>
      </c>
      <c r="F169" s="239"/>
      <c r="G169" s="150" t="str">
        <f t="shared" si="17"/>
        <v xml:space="preserve">  </v>
      </c>
      <c r="I169" s="80"/>
    </row>
    <row r="170" spans="1:9" s="79" customFormat="1" ht="25.5">
      <c r="A170" s="179"/>
      <c r="B170" s="147" t="s">
        <v>132</v>
      </c>
      <c r="C170" s="181"/>
      <c r="D170" s="162"/>
      <c r="E170" s="148"/>
      <c r="F170" s="184"/>
      <c r="G170" s="150" t="str">
        <f t="shared" si="17"/>
        <v xml:space="preserve">  </v>
      </c>
      <c r="I170" s="80"/>
    </row>
    <row r="171" spans="1:9" s="79" customFormat="1">
      <c r="A171" s="179"/>
      <c r="B171" s="36"/>
      <c r="C171" s="181"/>
      <c r="D171" s="158"/>
      <c r="E171" s="159"/>
      <c r="F171" s="149"/>
      <c r="G171" s="150" t="str">
        <f t="shared" si="17"/>
        <v xml:space="preserve">  </v>
      </c>
      <c r="I171" s="80"/>
    </row>
    <row r="172" spans="1:9" s="79" customFormat="1" ht="38.25">
      <c r="A172" s="189"/>
      <c r="B172" s="13" t="s">
        <v>106</v>
      </c>
      <c r="C172" s="181"/>
      <c r="D172" s="178"/>
      <c r="E172" s="159"/>
      <c r="F172" s="149"/>
      <c r="G172" s="150" t="str">
        <f t="shared" ref="G172:G174" si="24">IF(OR(E172=0,F172=0),"  ",SUM(E172*F172))</f>
        <v xml:space="preserve">  </v>
      </c>
      <c r="I172" s="80"/>
    </row>
    <row r="173" spans="1:9" s="79" customFormat="1">
      <c r="A173" s="189"/>
      <c r="B173" s="36" t="s">
        <v>135</v>
      </c>
      <c r="C173" s="161"/>
      <c r="D173" s="178" t="s">
        <v>33</v>
      </c>
      <c r="E173" s="159">
        <v>3</v>
      </c>
      <c r="F173" s="238"/>
      <c r="G173" s="150" t="str">
        <f t="shared" si="24"/>
        <v xml:space="preserve">  </v>
      </c>
      <c r="I173" s="80"/>
    </row>
    <row r="174" spans="1:9" s="79" customFormat="1">
      <c r="A174" s="189"/>
      <c r="B174" s="36" t="s">
        <v>124</v>
      </c>
      <c r="C174" s="161"/>
      <c r="D174" s="178" t="s">
        <v>33</v>
      </c>
      <c r="E174" s="159">
        <v>1</v>
      </c>
      <c r="F174" s="238"/>
      <c r="G174" s="150" t="str">
        <f t="shared" si="24"/>
        <v xml:space="preserve">  </v>
      </c>
      <c r="I174" s="80"/>
    </row>
    <row r="175" spans="1:9" s="79" customFormat="1">
      <c r="A175" s="189"/>
      <c r="B175" s="36" t="s">
        <v>136</v>
      </c>
      <c r="C175" s="161"/>
      <c r="D175" s="161" t="s">
        <v>32</v>
      </c>
      <c r="E175" s="148">
        <v>1</v>
      </c>
      <c r="F175" s="238"/>
      <c r="G175" s="150" t="str">
        <f t="shared" ref="G175" si="25">IF(OR(E175=0,F175=0),"  ",SUM(E175*F175))</f>
        <v xml:space="preserve">  </v>
      </c>
      <c r="I175" s="80"/>
    </row>
    <row r="176" spans="1:9" s="79" customFormat="1">
      <c r="A176" s="189"/>
      <c r="B176" s="36" t="s">
        <v>145</v>
      </c>
      <c r="C176" s="161"/>
      <c r="D176" s="161" t="s">
        <v>32</v>
      </c>
      <c r="E176" s="148">
        <v>1</v>
      </c>
      <c r="F176" s="238"/>
      <c r="G176" s="150" t="str">
        <f t="shared" ref="G176:G177" si="26">IF(OR(E176=0,F176=0),"  ",SUM(E176*F176))</f>
        <v xml:space="preserve">  </v>
      </c>
      <c r="I176" s="80"/>
    </row>
    <row r="177" spans="1:9" s="79" customFormat="1">
      <c r="A177" s="189"/>
      <c r="B177" s="36" t="s">
        <v>134</v>
      </c>
      <c r="C177" s="161"/>
      <c r="D177" s="161" t="s">
        <v>32</v>
      </c>
      <c r="E177" s="148">
        <v>1</v>
      </c>
      <c r="F177" s="238"/>
      <c r="G177" s="150" t="str">
        <f t="shared" si="26"/>
        <v xml:space="preserve">  </v>
      </c>
      <c r="I177" s="80"/>
    </row>
    <row r="178" spans="1:9" s="79" customFormat="1">
      <c r="A178" s="189"/>
      <c r="B178" s="36"/>
      <c r="C178" s="190"/>
      <c r="D178" s="178"/>
      <c r="E178" s="148"/>
      <c r="F178" s="176"/>
      <c r="G178" s="150"/>
      <c r="I178" s="80"/>
    </row>
    <row r="179" spans="1:9" s="79" customFormat="1" ht="25.5">
      <c r="A179" s="151"/>
      <c r="B179" s="152" t="s">
        <v>259</v>
      </c>
      <c r="C179" s="153"/>
      <c r="D179" s="154"/>
      <c r="E179" s="155"/>
      <c r="F179" s="156"/>
      <c r="G179" s="156"/>
      <c r="I179" s="80"/>
    </row>
    <row r="180" spans="1:9" s="79" customFormat="1">
      <c r="A180" s="179"/>
      <c r="B180" s="36"/>
      <c r="C180" s="181"/>
      <c r="D180" s="37"/>
      <c r="E180" s="159"/>
      <c r="F180" s="149"/>
      <c r="G180" s="150"/>
      <c r="I180" s="80"/>
    </row>
    <row r="181" spans="1:9" s="79" customFormat="1" ht="12.75" customHeight="1">
      <c r="A181" s="191" t="s">
        <v>269</v>
      </c>
      <c r="B181" s="192" t="s">
        <v>118</v>
      </c>
      <c r="C181" s="161" t="s">
        <v>160</v>
      </c>
      <c r="D181" s="161" t="s">
        <v>19</v>
      </c>
      <c r="E181" s="148">
        <v>2</v>
      </c>
      <c r="F181" s="238"/>
      <c r="G181" s="150" t="str">
        <f t="shared" ref="G181:G183" si="27">IF(OR(E181=0,F181=0),"  ",SUM(E181*F181))</f>
        <v xml:space="preserve">  </v>
      </c>
      <c r="I181" s="80"/>
    </row>
    <row r="182" spans="1:9" s="79" customFormat="1" ht="54.75" customHeight="1">
      <c r="A182" s="179" t="s">
        <v>261</v>
      </c>
      <c r="B182" s="36" t="s">
        <v>260</v>
      </c>
      <c r="C182" s="181"/>
      <c r="D182" s="37"/>
      <c r="E182" s="159"/>
      <c r="F182" s="149"/>
      <c r="G182" s="150" t="str">
        <f t="shared" si="27"/>
        <v xml:space="preserve">  </v>
      </c>
      <c r="I182" s="80"/>
    </row>
    <row r="183" spans="1:9" s="79" customFormat="1">
      <c r="A183" s="179"/>
      <c r="B183" s="36"/>
      <c r="C183" s="181"/>
      <c r="D183" s="37"/>
      <c r="E183" s="159"/>
      <c r="F183" s="149"/>
      <c r="G183" s="150" t="str">
        <f t="shared" si="27"/>
        <v xml:space="preserve">  </v>
      </c>
      <c r="I183" s="80"/>
    </row>
    <row r="184" spans="1:9" s="79" customFormat="1" ht="38.25">
      <c r="A184" s="179"/>
      <c r="B184" s="10" t="s">
        <v>143</v>
      </c>
      <c r="C184" s="181"/>
      <c r="D184" s="37"/>
      <c r="E184" s="159"/>
      <c r="F184" s="149"/>
      <c r="G184" s="150" t="str">
        <f t="shared" ref="G184:G186" si="28">IF(OR(E184=0,F184=0),"  ",SUM(E184*F184))</f>
        <v xml:space="preserve">  </v>
      </c>
      <c r="I184" s="80"/>
    </row>
    <row r="185" spans="1:9" s="79" customFormat="1">
      <c r="A185" s="179"/>
      <c r="B185" s="36" t="s">
        <v>154</v>
      </c>
      <c r="C185" s="181"/>
      <c r="D185" s="37" t="s">
        <v>33</v>
      </c>
      <c r="E185" s="159">
        <v>25</v>
      </c>
      <c r="F185" s="238"/>
      <c r="G185" s="150" t="str">
        <f t="shared" si="28"/>
        <v xml:space="preserve">  </v>
      </c>
      <c r="I185" s="80"/>
    </row>
    <row r="186" spans="1:9" s="79" customFormat="1">
      <c r="A186" s="179"/>
      <c r="B186" s="36" t="s">
        <v>262</v>
      </c>
      <c r="C186" s="181"/>
      <c r="D186" s="37" t="s">
        <v>33</v>
      </c>
      <c r="E186" s="159">
        <v>25</v>
      </c>
      <c r="F186" s="238"/>
      <c r="G186" s="150" t="str">
        <f t="shared" si="28"/>
        <v xml:space="preserve">  </v>
      </c>
      <c r="I186" s="80"/>
    </row>
    <row r="187" spans="1:9" s="79" customFormat="1" ht="13.5" thickBot="1">
      <c r="A187" s="179"/>
      <c r="B187" s="36"/>
      <c r="C187" s="181"/>
      <c r="D187" s="193"/>
      <c r="E187" s="159"/>
      <c r="F187" s="149"/>
      <c r="G187" s="150"/>
      <c r="I187" s="80"/>
    </row>
    <row r="188" spans="1:9" s="79" customFormat="1" ht="18.75" customHeight="1" thickBot="1">
      <c r="A188" s="139" t="s">
        <v>7</v>
      </c>
      <c r="B188" s="140" t="s">
        <v>139</v>
      </c>
      <c r="C188" s="141"/>
      <c r="D188" s="142"/>
      <c r="E188" s="143"/>
      <c r="F188" s="144"/>
      <c r="G188" s="144"/>
      <c r="I188" s="80"/>
    </row>
    <row r="189" spans="1:9" s="79" customFormat="1">
      <c r="A189" s="194"/>
      <c r="B189" s="10"/>
      <c r="C189" s="190"/>
      <c r="D189" s="178"/>
      <c r="E189" s="4"/>
      <c r="F189" s="176"/>
      <c r="G189" s="150" t="str">
        <f t="shared" ref="G189:G199" si="29">IF(OR(E189=0,F189=0),"  ",SUM(E189*F189))</f>
        <v xml:space="preserve">  </v>
      </c>
      <c r="I189" s="80"/>
    </row>
    <row r="190" spans="1:9" s="79" customFormat="1" ht="25.5">
      <c r="A190" s="194"/>
      <c r="B190" s="10" t="s">
        <v>140</v>
      </c>
      <c r="C190" s="190"/>
      <c r="D190" s="178"/>
      <c r="E190" s="4"/>
      <c r="F190" s="176"/>
      <c r="G190" s="150" t="str">
        <f t="shared" si="29"/>
        <v xml:space="preserve">  </v>
      </c>
      <c r="I190" s="80"/>
    </row>
    <row r="191" spans="1:9" s="79" customFormat="1">
      <c r="A191" s="194"/>
      <c r="B191" s="117" t="str">
        <f>$B$25</f>
        <v>VĚTRÁNÍ KUCHYNĚ (ZAŘÍZENÍ č. 1)</v>
      </c>
      <c r="C191" s="190"/>
      <c r="D191" s="178" t="s">
        <v>19</v>
      </c>
      <c r="E191" s="4">
        <v>1</v>
      </c>
      <c r="F191" s="240"/>
      <c r="G191" s="150" t="str">
        <f t="shared" si="29"/>
        <v xml:space="preserve">  </v>
      </c>
      <c r="I191" s="80"/>
    </row>
    <row r="192" spans="1:9" s="79" customFormat="1">
      <c r="A192" s="194"/>
      <c r="B192" s="117" t="str">
        <f>$B$145</f>
        <v>VĚTRÁNÍ SOCIÁLNÍCH ZAŘÍZENÍ A SPRCH (ZAŘÍZENÍ č. 2)</v>
      </c>
      <c r="C192" s="190"/>
      <c r="D192" s="178" t="s">
        <v>19</v>
      </c>
      <c r="E192" s="4">
        <v>1</v>
      </c>
      <c r="F192" s="240"/>
      <c r="G192" s="150" t="str">
        <f t="shared" si="29"/>
        <v xml:space="preserve">  </v>
      </c>
      <c r="I192" s="80"/>
    </row>
    <row r="193" spans="1:9" s="79" customFormat="1" ht="12.75" customHeight="1">
      <c r="A193" s="194"/>
      <c r="B193" s="117" t="str">
        <f>$B$179</f>
        <v>ZDROJ TEPLA A CHLADU PRO VZDUCHOTECHNICKÉ JEDNOTKY (ZAŘÍZENÍ č. 3)</v>
      </c>
      <c r="C193" s="190"/>
      <c r="D193" s="178" t="s">
        <v>19</v>
      </c>
      <c r="E193" s="4">
        <v>1</v>
      </c>
      <c r="F193" s="240"/>
      <c r="G193" s="150" t="str">
        <f t="shared" si="29"/>
        <v xml:space="preserve">  </v>
      </c>
      <c r="I193" s="80"/>
    </row>
    <row r="194" spans="1:9" s="79" customFormat="1" ht="13.5" thickBot="1">
      <c r="A194" s="194"/>
      <c r="B194" s="117"/>
      <c r="C194" s="190"/>
      <c r="D194" s="178"/>
      <c r="E194" s="4"/>
      <c r="F194" s="176"/>
      <c r="G194" s="150"/>
      <c r="I194" s="80"/>
    </row>
    <row r="195" spans="1:9" s="79" customFormat="1" ht="18.75" customHeight="1" thickBot="1">
      <c r="A195" s="139" t="s">
        <v>8</v>
      </c>
      <c r="B195" s="140" t="s">
        <v>142</v>
      </c>
      <c r="C195" s="141"/>
      <c r="D195" s="142"/>
      <c r="E195" s="143"/>
      <c r="F195" s="144"/>
      <c r="G195" s="144"/>
      <c r="I195" s="80"/>
    </row>
    <row r="196" spans="1:9" s="79" customFormat="1">
      <c r="A196" s="194"/>
      <c r="B196" s="10"/>
      <c r="C196" s="190"/>
      <c r="D196" s="178"/>
      <c r="E196" s="4"/>
      <c r="F196" s="176"/>
      <c r="G196" s="150"/>
      <c r="I196" s="80"/>
    </row>
    <row r="197" spans="1:9" s="79" customFormat="1" ht="38.25">
      <c r="A197" s="194"/>
      <c r="B197" s="10" t="s">
        <v>141</v>
      </c>
      <c r="C197" s="190"/>
      <c r="D197" s="178" t="s">
        <v>19</v>
      </c>
      <c r="E197" s="4">
        <v>1</v>
      </c>
      <c r="F197" s="240"/>
      <c r="G197" s="150" t="str">
        <f>IF(OR(E197=0,F197=0),"  ",SUM(E197*F197))</f>
        <v xml:space="preserve">  </v>
      </c>
      <c r="I197" s="80"/>
    </row>
    <row r="198" spans="1:9" s="79" customFormat="1" ht="97.5" customHeight="1">
      <c r="A198" s="194"/>
      <c r="B198" s="195" t="s">
        <v>263</v>
      </c>
      <c r="C198" s="190"/>
      <c r="D198" s="178"/>
      <c r="E198" s="4"/>
      <c r="F198" s="176"/>
      <c r="G198" s="150"/>
      <c r="I198" s="80"/>
    </row>
    <row r="199" spans="1:9" s="79" customFormat="1" ht="13.5" thickBot="1">
      <c r="A199" s="196"/>
      <c r="B199" s="197"/>
      <c r="C199" s="198"/>
      <c r="D199" s="199"/>
      <c r="E199" s="40"/>
      <c r="F199" s="131"/>
      <c r="G199" s="167" t="str">
        <f t="shared" si="29"/>
        <v xml:space="preserve">  </v>
      </c>
      <c r="I199" s="80"/>
    </row>
    <row r="200" spans="1:9" s="146" customFormat="1" ht="20.100000000000001" customHeight="1" thickBot="1">
      <c r="A200" s="139" t="s">
        <v>9</v>
      </c>
      <c r="B200" s="140" t="s">
        <v>20</v>
      </c>
      <c r="C200" s="141"/>
      <c r="D200" s="142"/>
      <c r="E200" s="143"/>
      <c r="F200" s="144"/>
      <c r="G200" s="144"/>
      <c r="I200" s="200"/>
    </row>
    <row r="201" spans="1:9" s="146" customFormat="1">
      <c r="A201" s="201"/>
      <c r="B201" s="202"/>
      <c r="C201" s="108"/>
      <c r="D201" s="5"/>
      <c r="E201" s="6"/>
      <c r="F201" s="203"/>
      <c r="G201" s="150" t="str">
        <f t="shared" ref="G201:G209" si="30">IF(OR(E201=0,F201=0),"  ",SUM(E201*F201))</f>
        <v xml:space="preserve">  </v>
      </c>
      <c r="I201" s="200"/>
    </row>
    <row r="202" spans="1:9" s="146" customFormat="1">
      <c r="A202" s="204"/>
      <c r="B202" s="205" t="s">
        <v>12</v>
      </c>
      <c r="C202" s="206"/>
      <c r="D202" s="5" t="s">
        <v>11</v>
      </c>
      <c r="E202" s="41">
        <v>8</v>
      </c>
      <c r="F202" s="38"/>
      <c r="G202" s="150" t="str">
        <f t="shared" si="30"/>
        <v xml:space="preserve">  </v>
      </c>
      <c r="I202" s="200"/>
    </row>
    <row r="203" spans="1:9" s="146" customFormat="1">
      <c r="A203" s="207"/>
      <c r="B203" s="208" t="s">
        <v>13</v>
      </c>
      <c r="C203" s="209"/>
      <c r="D203" s="5" t="s">
        <v>11</v>
      </c>
      <c r="E203" s="41">
        <v>4</v>
      </c>
      <c r="F203" s="38"/>
      <c r="G203" s="150" t="str">
        <f t="shared" si="30"/>
        <v xml:space="preserve">  </v>
      </c>
      <c r="I203" s="200"/>
    </row>
    <row r="204" spans="1:9" s="146" customFormat="1">
      <c r="A204" s="207"/>
      <c r="B204" s="205" t="s">
        <v>14</v>
      </c>
      <c r="C204" s="206"/>
      <c r="D204" s="5" t="s">
        <v>11</v>
      </c>
      <c r="E204" s="41">
        <v>4</v>
      </c>
      <c r="F204" s="38"/>
      <c r="G204" s="150" t="str">
        <f t="shared" si="30"/>
        <v xml:space="preserve">  </v>
      </c>
      <c r="I204" s="200"/>
    </row>
    <row r="205" spans="1:9" s="146" customFormat="1">
      <c r="A205" s="207"/>
      <c r="B205" s="208" t="s">
        <v>15</v>
      </c>
      <c r="C205" s="209"/>
      <c r="D205" s="5" t="s">
        <v>11</v>
      </c>
      <c r="E205" s="41">
        <v>2</v>
      </c>
      <c r="F205" s="38"/>
      <c r="G205" s="150" t="str">
        <f t="shared" si="30"/>
        <v xml:space="preserve">  </v>
      </c>
      <c r="I205" s="200"/>
    </row>
    <row r="206" spans="1:9" s="146" customFormat="1">
      <c r="A206" s="207"/>
      <c r="B206" s="205" t="s">
        <v>16</v>
      </c>
      <c r="C206" s="206"/>
      <c r="D206" s="5" t="s">
        <v>11</v>
      </c>
      <c r="E206" s="41">
        <v>16</v>
      </c>
      <c r="F206" s="38"/>
      <c r="G206" s="150" t="str">
        <f t="shared" si="30"/>
        <v xml:space="preserve">  </v>
      </c>
      <c r="I206" s="200"/>
    </row>
    <row r="207" spans="1:9" s="146" customFormat="1">
      <c r="A207" s="207"/>
      <c r="B207" s="208" t="s">
        <v>17</v>
      </c>
      <c r="C207" s="209"/>
      <c r="D207" s="5" t="s">
        <v>11</v>
      </c>
      <c r="E207" s="41">
        <v>24</v>
      </c>
      <c r="F207" s="38"/>
      <c r="G207" s="150" t="str">
        <f t="shared" si="30"/>
        <v xml:space="preserve">  </v>
      </c>
      <c r="I207" s="200"/>
    </row>
    <row r="208" spans="1:9" s="146" customFormat="1">
      <c r="A208" s="207"/>
      <c r="B208" s="205" t="s">
        <v>18</v>
      </c>
      <c r="C208" s="206"/>
      <c r="D208" s="5" t="s">
        <v>11</v>
      </c>
      <c r="E208" s="41">
        <v>24</v>
      </c>
      <c r="F208" s="38"/>
      <c r="G208" s="150" t="str">
        <f t="shared" si="30"/>
        <v xml:space="preserve">  </v>
      </c>
      <c r="I208" s="200"/>
    </row>
    <row r="209" spans="1:9" s="146" customFormat="1" ht="13.5" thickBot="1">
      <c r="A209" s="207"/>
      <c r="B209" s="205"/>
      <c r="C209" s="206"/>
      <c r="D209" s="5"/>
      <c r="E209" s="6"/>
      <c r="F209" s="203"/>
      <c r="G209" s="150" t="str">
        <f t="shared" si="30"/>
        <v xml:space="preserve">  </v>
      </c>
      <c r="I209" s="200"/>
    </row>
    <row r="210" spans="1:9" s="79" customFormat="1" ht="20.100000000000001" customHeight="1" thickBot="1">
      <c r="A210" s="139" t="s">
        <v>10</v>
      </c>
      <c r="B210" s="140" t="s">
        <v>23</v>
      </c>
      <c r="C210" s="141"/>
      <c r="D210" s="142"/>
      <c r="E210" s="143"/>
      <c r="F210" s="144"/>
      <c r="G210" s="144"/>
      <c r="H210" s="210"/>
      <c r="I210" s="80"/>
    </row>
    <row r="211" spans="1:9" s="79" customFormat="1">
      <c r="A211" s="174"/>
      <c r="B211" s="211" t="s">
        <v>24</v>
      </c>
      <c r="C211" s="212"/>
      <c r="D211" s="213" t="s">
        <v>22</v>
      </c>
      <c r="E211" s="7">
        <v>2.2999999999999998</v>
      </c>
      <c r="F211" s="176"/>
      <c r="G211" s="150" t="str">
        <f>IF(SUM($G$24:$G$209)=0,"  ",ROUND(0.01*E211*SUM($G$24:$G$209),0))</f>
        <v xml:space="preserve">  </v>
      </c>
      <c r="I211" s="80"/>
    </row>
    <row r="212" spans="1:9" s="79" customFormat="1">
      <c r="A212" s="174"/>
      <c r="B212" s="214" t="s">
        <v>37</v>
      </c>
      <c r="C212" s="212"/>
      <c r="D212" s="123" t="s">
        <v>22</v>
      </c>
      <c r="E212" s="21">
        <v>1.2</v>
      </c>
      <c r="F212" s="215"/>
      <c r="G212" s="150" t="str">
        <f>IF(SUM($G$24:$G$209)=0,"  ",ROUND(0.01*E212*SUM($G$24:$G$209),0))</f>
        <v xml:space="preserve">  </v>
      </c>
      <c r="I212" s="80"/>
    </row>
    <row r="213" spans="1:9" s="79" customFormat="1" ht="13.5" thickBot="1">
      <c r="A213" s="174"/>
      <c r="B213" s="216"/>
      <c r="C213" s="212"/>
      <c r="D213" s="130"/>
      <c r="E213" s="217"/>
      <c r="F213" s="131"/>
      <c r="G213" s="150"/>
      <c r="I213" s="80"/>
    </row>
    <row r="214" spans="1:9" s="79" customFormat="1" ht="20.100000000000001" customHeight="1" thickBot="1">
      <c r="A214" s="139"/>
      <c r="B214" s="140" t="s">
        <v>21</v>
      </c>
      <c r="C214" s="141"/>
      <c r="D214" s="142"/>
      <c r="E214" s="143"/>
      <c r="F214" s="144"/>
      <c r="G214" s="144" t="str">
        <f>IF(SUM($G$24:$G$209)=0,"  ",SUM(G24:G213))</f>
        <v xml:space="preserve">  </v>
      </c>
      <c r="I214" s="80"/>
    </row>
    <row r="215" spans="1:9" s="79" customFormat="1" ht="13.5" thickBot="1">
      <c r="A215" s="174"/>
      <c r="B215" s="216"/>
      <c r="C215" s="212"/>
      <c r="D215" s="130"/>
      <c r="E215" s="6"/>
      <c r="F215" s="131"/>
      <c r="G215" s="150"/>
      <c r="I215" s="80"/>
    </row>
    <row r="216" spans="1:9" s="79" customFormat="1" ht="20.100000000000001" customHeight="1" thickBot="1">
      <c r="A216" s="139" t="s">
        <v>126</v>
      </c>
      <c r="B216" s="140" t="s">
        <v>25</v>
      </c>
      <c r="C216" s="141"/>
      <c r="D216" s="142" t="s">
        <v>22</v>
      </c>
      <c r="E216" s="143">
        <v>21</v>
      </c>
      <c r="F216" s="144"/>
      <c r="G216" s="144" t="str">
        <f>IF(SUM($G$24:$G$209)=0,"  ",ROUND(G214*E216*0.01,0))</f>
        <v xml:space="preserve">  </v>
      </c>
      <c r="I216" s="80"/>
    </row>
    <row r="217" spans="1:9" s="79" customFormat="1" ht="13.5" thickBot="1">
      <c r="A217" s="132"/>
      <c r="B217" s="218"/>
      <c r="C217" s="219"/>
      <c r="D217" s="220"/>
      <c r="E217" s="221"/>
      <c r="F217" s="137"/>
      <c r="G217" s="138"/>
      <c r="I217" s="80"/>
    </row>
    <row r="218" spans="1:9" s="79" customFormat="1" ht="20.100000000000001" customHeight="1" thickBot="1">
      <c r="A218" s="222"/>
      <c r="B218" s="223" t="s">
        <v>26</v>
      </c>
      <c r="C218" s="224"/>
      <c r="D218" s="225"/>
      <c r="E218" s="226"/>
      <c r="F218" s="227"/>
      <c r="G218" s="228" t="str">
        <f>IF(SUM($G$24:$G$209)=0,"  ",G214+G216)</f>
        <v xml:space="preserve">  </v>
      </c>
      <c r="I218" s="80"/>
    </row>
  </sheetData>
  <sheetProtection password="CF51" sheet="1" objects="1" scenarios="1"/>
  <mergeCells count="8">
    <mergeCell ref="A6:G6"/>
    <mergeCell ref="A5:G5"/>
    <mergeCell ref="F2:G3"/>
    <mergeCell ref="F1:G1"/>
    <mergeCell ref="B2:D2"/>
    <mergeCell ref="B3:D3"/>
    <mergeCell ref="E2:E3"/>
    <mergeCell ref="B1:D1"/>
  </mergeCells>
  <phoneticPr fontId="2" type="noConversion"/>
  <printOptions horizontalCentered="1"/>
  <pageMargins left="0.19685039370078741" right="0.19685039370078741" top="0.59055118110236227" bottom="0.59055118110236227" header="0.51181102362204722" footer="0.31496062992125984"/>
  <pageSetup paperSize="9" scale="75" firstPageNumber="4" fitToHeight="19" orientation="portrait" useFirstPageNumber="1" r:id="rId1"/>
  <headerFooter alignWithMargins="0">
    <oddFooter>&amp;C&amp;P&amp;RD.1.4.2-7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Podmínky</vt:lpstr>
      <vt:lpstr>Položky</vt:lpstr>
      <vt:lpstr>Podmínky!Názvy_tisku</vt:lpstr>
      <vt:lpstr>Položky!Názvy_tisku</vt:lpstr>
      <vt:lpstr>Podmínky!Oblast_tisku</vt:lpstr>
      <vt:lpstr>Položky!Oblast_tisku</vt:lpstr>
    </vt:vector>
  </TitlesOfParts>
  <Company>Tebodin Czech Republic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Kateřina Hübnerová</dc:creator>
  <cp:lastModifiedBy>Koukalová Markéta Ing.</cp:lastModifiedBy>
  <cp:lastPrinted>2020-05-24T18:35:44Z</cp:lastPrinted>
  <dcterms:created xsi:type="dcterms:W3CDTF">2004-01-23T15:01:51Z</dcterms:created>
  <dcterms:modified xsi:type="dcterms:W3CDTF">2021-04-08T06:41:46Z</dcterms:modified>
</cp:coreProperties>
</file>