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Vedlejší a ostatní ..." sheetId="2" r:id="rId2"/>
    <sheet name="C 101 - Parkoviště" sheetId="3" r:id="rId3"/>
    <sheet name="C 301 - Odvodnění parkoviště" sheetId="4" r:id="rId4"/>
    <sheet name="C 401 - Veřejné osvětlení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'001 - Vedlejší a ostatní ...'!$C$90:$K$130</definedName>
    <definedName name="_xlnm.Print_Area" localSheetId="1">'001 - Vedlejší a ostatní ...'!$C$4:$J$41,'001 - Vedlejší a ostatní ...'!$C$47:$J$70,'001 - Vedlejší a ostatní ...'!$C$76:$K$130</definedName>
    <definedName name="_xlnm.Print_Titles" localSheetId="1">'001 - Vedlejší a ostatní ...'!$90:$90</definedName>
    <definedName name="_xlnm._FilterDatabase" localSheetId="2" hidden="1">'C 101 - Parkoviště'!$C$94:$K$465</definedName>
    <definedName name="_xlnm.Print_Area" localSheetId="2">'C 101 - Parkoviště'!$C$4:$J$41,'C 101 - Parkoviště'!$C$47:$J$74,'C 101 - Parkoviště'!$C$80:$K$465</definedName>
    <definedName name="_xlnm.Print_Titles" localSheetId="2">'C 101 - Parkoviště'!$94:$94</definedName>
    <definedName name="_xlnm._FilterDatabase" localSheetId="3" hidden="1">'C 301 - Odvodnění parkoviště'!$C$91:$K$272</definedName>
    <definedName name="_xlnm.Print_Area" localSheetId="3">'C 301 - Odvodnění parkoviště'!$C$4:$J$41,'C 301 - Odvodnění parkoviště'!$C$47:$J$71,'C 301 - Odvodnění parkoviště'!$C$77:$K$272</definedName>
    <definedName name="_xlnm.Print_Titles" localSheetId="3">'C 301 - Odvodnění parkoviště'!$91:$91</definedName>
    <definedName name="_xlnm._FilterDatabase" localSheetId="4" hidden="1">'C 401 - Veřejné osvětlení'!$C$86:$K$91</definedName>
    <definedName name="_xlnm.Print_Area" localSheetId="4">'C 401 - Veřejné osvětlení'!$C$4:$J$41,'C 401 - Veřejné osvětlení'!$C$47:$J$66,'C 401 - Veřejné osvětlení'!$C$72:$K$91</definedName>
    <definedName name="_xlnm.Print_Titles" localSheetId="4">'C 401 - Veřejné osvětlení'!$86:$86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9"/>
  <c r="J38"/>
  <c i="1" r="AY59"/>
  <c i="5" r="J37"/>
  <c i="1" r="AX59"/>
  <c i="5" r="BI90"/>
  <c r="F39"/>
  <c i="1" r="BD59"/>
  <c i="5" r="BH90"/>
  <c r="F38"/>
  <c i="1" r="BC59"/>
  <c i="5" r="BG90"/>
  <c r="F37"/>
  <c i="1" r="BB59"/>
  <c i="5" r="BF90"/>
  <c r="J36"/>
  <c i="1" r="AW59"/>
  <c i="5" r="F36"/>
  <c i="1" r="BA59"/>
  <c i="5" r="T90"/>
  <c r="T89"/>
  <c r="T88"/>
  <c r="T87"/>
  <c r="R90"/>
  <c r="R89"/>
  <c r="R88"/>
  <c r="R87"/>
  <c r="P90"/>
  <c r="P89"/>
  <c r="P88"/>
  <c r="P87"/>
  <c i="1" r="AU59"/>
  <c i="5" r="BK90"/>
  <c r="BK89"/>
  <c r="J89"/>
  <c r="BK88"/>
  <c r="J88"/>
  <c r="BK87"/>
  <c r="J87"/>
  <c r="J63"/>
  <c r="J32"/>
  <c i="1" r="AG59"/>
  <c i="5" r="J90"/>
  <c r="BE90"/>
  <c r="J35"/>
  <c i="1" r="AV59"/>
  <c i="5" r="F35"/>
  <c i="1" r="AZ59"/>
  <c i="5" r="J65"/>
  <c r="J64"/>
  <c r="J84"/>
  <c r="J83"/>
  <c r="F83"/>
  <c r="F81"/>
  <c r="E79"/>
  <c r="J59"/>
  <c r="J58"/>
  <c r="F58"/>
  <c r="F56"/>
  <c r="E54"/>
  <c r="J41"/>
  <c r="J20"/>
  <c r="E20"/>
  <c r="F84"/>
  <c r="F59"/>
  <c r="J19"/>
  <c r="J14"/>
  <c r="J81"/>
  <c r="J56"/>
  <c r="E7"/>
  <c r="E75"/>
  <c r="E50"/>
  <c i="4" r="J39"/>
  <c r="J38"/>
  <c i="1" r="AY58"/>
  <c i="4" r="J37"/>
  <c i="1" r="AX58"/>
  <c i="4" r="BI271"/>
  <c r="BH271"/>
  <c r="BG271"/>
  <c r="BF271"/>
  <c r="T271"/>
  <c r="T270"/>
  <c r="R271"/>
  <c r="R270"/>
  <c r="P271"/>
  <c r="P270"/>
  <c r="BK271"/>
  <c r="BK270"/>
  <c r="J270"/>
  <c r="J271"/>
  <c r="BE271"/>
  <c r="J70"/>
  <c r="BI264"/>
  <c r="BH264"/>
  <c r="BG264"/>
  <c r="BF264"/>
  <c r="T264"/>
  <c r="R264"/>
  <c r="P264"/>
  <c r="BK264"/>
  <c r="J264"/>
  <c r="BE264"/>
  <c r="BI255"/>
  <c r="BH255"/>
  <c r="BG255"/>
  <c r="BF255"/>
  <c r="T255"/>
  <c r="R255"/>
  <c r="P255"/>
  <c r="BK255"/>
  <c r="J255"/>
  <c r="BE255"/>
  <c r="BI249"/>
  <c r="BH249"/>
  <c r="BG249"/>
  <c r="BF249"/>
  <c r="T249"/>
  <c r="R249"/>
  <c r="P249"/>
  <c r="BK249"/>
  <c r="J249"/>
  <c r="BE249"/>
  <c r="BI243"/>
  <c r="BH243"/>
  <c r="BG243"/>
  <c r="BF243"/>
  <c r="T243"/>
  <c r="R243"/>
  <c r="P243"/>
  <c r="BK243"/>
  <c r="J243"/>
  <c r="BE243"/>
  <c r="BI237"/>
  <c r="BH237"/>
  <c r="BG237"/>
  <c r="BF237"/>
  <c r="T237"/>
  <c r="R237"/>
  <c r="P237"/>
  <c r="BK237"/>
  <c r="J237"/>
  <c r="BE237"/>
  <c r="BI232"/>
  <c r="BH232"/>
  <c r="BG232"/>
  <c r="BF232"/>
  <c r="T232"/>
  <c r="R232"/>
  <c r="P232"/>
  <c r="BK232"/>
  <c r="J232"/>
  <c r="BE232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2"/>
  <c r="BH202"/>
  <c r="BG202"/>
  <c r="BF202"/>
  <c r="T202"/>
  <c r="R202"/>
  <c r="P202"/>
  <c r="BK202"/>
  <c r="J202"/>
  <c r="BE202"/>
  <c r="BI197"/>
  <c r="BH197"/>
  <c r="BG197"/>
  <c r="BF197"/>
  <c r="T197"/>
  <c r="T196"/>
  <c r="R197"/>
  <c r="R196"/>
  <c r="P197"/>
  <c r="P196"/>
  <c r="BK197"/>
  <c r="BK196"/>
  <c r="J196"/>
  <c r="J197"/>
  <c r="BE197"/>
  <c r="J69"/>
  <c r="BI190"/>
  <c r="BH190"/>
  <c r="BG190"/>
  <c r="BF190"/>
  <c r="T190"/>
  <c r="T189"/>
  <c r="R190"/>
  <c r="R189"/>
  <c r="P190"/>
  <c r="P189"/>
  <c r="BK190"/>
  <c r="BK189"/>
  <c r="J189"/>
  <c r="J190"/>
  <c r="BE190"/>
  <c r="J68"/>
  <c r="BI184"/>
  <c r="BH184"/>
  <c r="BG184"/>
  <c r="BF184"/>
  <c r="T184"/>
  <c r="R184"/>
  <c r="P184"/>
  <c r="BK184"/>
  <c r="J184"/>
  <c r="BE184"/>
  <c r="BI178"/>
  <c r="BH178"/>
  <c r="BG178"/>
  <c r="BF178"/>
  <c r="T178"/>
  <c r="R178"/>
  <c r="P178"/>
  <c r="BK178"/>
  <c r="J178"/>
  <c r="BE178"/>
  <c r="BI169"/>
  <c r="BH169"/>
  <c r="BG169"/>
  <c r="BF169"/>
  <c r="T169"/>
  <c r="T168"/>
  <c r="R169"/>
  <c r="R168"/>
  <c r="P169"/>
  <c r="P168"/>
  <c r="BK169"/>
  <c r="BK168"/>
  <c r="J168"/>
  <c r="J169"/>
  <c r="BE169"/>
  <c r="J67"/>
  <c r="BI163"/>
  <c r="BH163"/>
  <c r="BG163"/>
  <c r="BF163"/>
  <c r="T163"/>
  <c r="R163"/>
  <c r="P163"/>
  <c r="BK163"/>
  <c r="J163"/>
  <c r="BE163"/>
  <c r="BI158"/>
  <c r="BH158"/>
  <c r="BG158"/>
  <c r="BF158"/>
  <c r="T158"/>
  <c r="T157"/>
  <c r="R158"/>
  <c r="R157"/>
  <c r="P158"/>
  <c r="P157"/>
  <c r="BK158"/>
  <c r="BK157"/>
  <c r="J157"/>
  <c r="J158"/>
  <c r="BE158"/>
  <c r="J66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0"/>
  <c r="BH100"/>
  <c r="BG100"/>
  <c r="BF100"/>
  <c r="T100"/>
  <c r="R100"/>
  <c r="P100"/>
  <c r="BK100"/>
  <c r="J100"/>
  <c r="BE100"/>
  <c r="BI95"/>
  <c r="F39"/>
  <c i="1" r="BD58"/>
  <c i="4" r="BH95"/>
  <c r="F38"/>
  <c i="1" r="BC58"/>
  <c i="4" r="BG95"/>
  <c r="F37"/>
  <c i="1" r="BB58"/>
  <c i="4" r="BF95"/>
  <c r="J36"/>
  <c i="1" r="AW58"/>
  <c i="4" r="F36"/>
  <c i="1" r="BA58"/>
  <c i="4" r="T95"/>
  <c r="T94"/>
  <c r="T93"/>
  <c r="T92"/>
  <c r="R95"/>
  <c r="R94"/>
  <c r="R93"/>
  <c r="R92"/>
  <c r="P95"/>
  <c r="P94"/>
  <c r="P93"/>
  <c r="P92"/>
  <c i="1" r="AU58"/>
  <c i="4" r="BK95"/>
  <c r="BK94"/>
  <c r="J94"/>
  <c r="BK93"/>
  <c r="J93"/>
  <c r="BK92"/>
  <c r="J92"/>
  <c r="J63"/>
  <c r="J32"/>
  <c i="1" r="AG58"/>
  <c i="4" r="J95"/>
  <c r="BE95"/>
  <c r="J35"/>
  <c i="1" r="AV58"/>
  <c i="4" r="F35"/>
  <c i="1" r="AZ58"/>
  <c i="4" r="J65"/>
  <c r="J64"/>
  <c r="J89"/>
  <c r="J88"/>
  <c r="F88"/>
  <c r="F86"/>
  <c r="E84"/>
  <c r="J59"/>
  <c r="J58"/>
  <c r="F58"/>
  <c r="F56"/>
  <c r="E54"/>
  <c r="J41"/>
  <c r="J20"/>
  <c r="E20"/>
  <c r="F89"/>
  <c r="F59"/>
  <c r="J19"/>
  <c r="J14"/>
  <c r="J86"/>
  <c r="J56"/>
  <c r="E7"/>
  <c r="E80"/>
  <c r="E50"/>
  <c i="3" r="J39"/>
  <c r="J38"/>
  <c i="1" r="AY57"/>
  <c i="3" r="J37"/>
  <c i="1" r="AX57"/>
  <c i="3" r="BI464"/>
  <c r="BH464"/>
  <c r="BG464"/>
  <c r="BF464"/>
  <c r="T464"/>
  <c r="T463"/>
  <c r="R464"/>
  <c r="R463"/>
  <c r="P464"/>
  <c r="P463"/>
  <c r="BK464"/>
  <c r="BK463"/>
  <c r="J463"/>
  <c r="J464"/>
  <c r="BE464"/>
  <c r="J73"/>
  <c r="BI459"/>
  <c r="BH459"/>
  <c r="BG459"/>
  <c r="BF459"/>
  <c r="T459"/>
  <c r="R459"/>
  <c r="P459"/>
  <c r="BK459"/>
  <c r="J459"/>
  <c r="BE459"/>
  <c r="BI455"/>
  <c r="BH455"/>
  <c r="BG455"/>
  <c r="BF455"/>
  <c r="T455"/>
  <c r="R455"/>
  <c r="P455"/>
  <c r="BK455"/>
  <c r="J455"/>
  <c r="BE455"/>
  <c r="BI452"/>
  <c r="BH452"/>
  <c r="BG452"/>
  <c r="BF452"/>
  <c r="T452"/>
  <c r="R452"/>
  <c r="P452"/>
  <c r="BK452"/>
  <c r="J452"/>
  <c r="BE452"/>
  <c r="BI450"/>
  <c r="BH450"/>
  <c r="BG450"/>
  <c r="BF450"/>
  <c r="T450"/>
  <c r="T449"/>
  <c r="R450"/>
  <c r="R449"/>
  <c r="P450"/>
  <c r="P449"/>
  <c r="BK450"/>
  <c r="BK449"/>
  <c r="J449"/>
  <c r="J450"/>
  <c r="BE450"/>
  <c r="J72"/>
  <c r="BI445"/>
  <c r="BH445"/>
  <c r="BG445"/>
  <c r="BF445"/>
  <c r="T445"/>
  <c r="R445"/>
  <c r="P445"/>
  <c r="BK445"/>
  <c r="J445"/>
  <c r="BE445"/>
  <c r="BI440"/>
  <c r="BH440"/>
  <c r="BG440"/>
  <c r="BF440"/>
  <c r="T440"/>
  <c r="R440"/>
  <c r="P440"/>
  <c r="BK440"/>
  <c r="J440"/>
  <c r="BE440"/>
  <c r="BI435"/>
  <c r="BH435"/>
  <c r="BG435"/>
  <c r="BF435"/>
  <c r="T435"/>
  <c r="R435"/>
  <c r="P435"/>
  <c r="BK435"/>
  <c r="J435"/>
  <c r="BE435"/>
  <c r="BI430"/>
  <c r="BH430"/>
  <c r="BG430"/>
  <c r="BF430"/>
  <c r="T430"/>
  <c r="R430"/>
  <c r="P430"/>
  <c r="BK430"/>
  <c r="J430"/>
  <c r="BE430"/>
  <c r="BI424"/>
  <c r="BH424"/>
  <c r="BG424"/>
  <c r="BF424"/>
  <c r="T424"/>
  <c r="R424"/>
  <c r="P424"/>
  <c r="BK424"/>
  <c r="J424"/>
  <c r="BE424"/>
  <c r="BI420"/>
  <c r="BH420"/>
  <c r="BG420"/>
  <c r="BF420"/>
  <c r="T420"/>
  <c r="R420"/>
  <c r="P420"/>
  <c r="BK420"/>
  <c r="J420"/>
  <c r="BE420"/>
  <c r="BI415"/>
  <c r="BH415"/>
  <c r="BG415"/>
  <c r="BF415"/>
  <c r="T415"/>
  <c r="R415"/>
  <c r="P415"/>
  <c r="BK415"/>
  <c r="J415"/>
  <c r="BE415"/>
  <c r="BI411"/>
  <c r="BH411"/>
  <c r="BG411"/>
  <c r="BF411"/>
  <c r="T411"/>
  <c r="R411"/>
  <c r="P411"/>
  <c r="BK411"/>
  <c r="J411"/>
  <c r="BE411"/>
  <c r="BI406"/>
  <c r="BH406"/>
  <c r="BG406"/>
  <c r="BF406"/>
  <c r="T406"/>
  <c r="R406"/>
  <c r="P406"/>
  <c r="BK406"/>
  <c r="J406"/>
  <c r="BE406"/>
  <c r="BI402"/>
  <c r="BH402"/>
  <c r="BG402"/>
  <c r="BF402"/>
  <c r="T402"/>
  <c r="R402"/>
  <c r="P402"/>
  <c r="BK402"/>
  <c r="J402"/>
  <c r="BE402"/>
  <c r="BI397"/>
  <c r="BH397"/>
  <c r="BG397"/>
  <c r="BF397"/>
  <c r="T397"/>
  <c r="T396"/>
  <c r="R397"/>
  <c r="R396"/>
  <c r="P397"/>
  <c r="P396"/>
  <c r="BK397"/>
  <c r="BK396"/>
  <c r="J396"/>
  <c r="J397"/>
  <c r="BE397"/>
  <c r="J71"/>
  <c r="BI388"/>
  <c r="BH388"/>
  <c r="BG388"/>
  <c r="BF388"/>
  <c r="T388"/>
  <c r="T387"/>
  <c r="R388"/>
  <c r="R387"/>
  <c r="P388"/>
  <c r="P387"/>
  <c r="BK388"/>
  <c r="BK387"/>
  <c r="J387"/>
  <c r="J388"/>
  <c r="BE388"/>
  <c r="J70"/>
  <c r="BI380"/>
  <c r="BH380"/>
  <c r="BG380"/>
  <c r="BF380"/>
  <c r="T380"/>
  <c r="R380"/>
  <c r="P380"/>
  <c r="BK380"/>
  <c r="J380"/>
  <c r="BE380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3"/>
  <c r="BH363"/>
  <c r="BG363"/>
  <c r="BF363"/>
  <c r="T363"/>
  <c r="R363"/>
  <c r="P363"/>
  <c r="BK363"/>
  <c r="J363"/>
  <c r="BE363"/>
  <c r="BI359"/>
  <c r="BH359"/>
  <c r="BG359"/>
  <c r="BF359"/>
  <c r="T359"/>
  <c r="R359"/>
  <c r="P359"/>
  <c r="BK359"/>
  <c r="J359"/>
  <c r="BE359"/>
  <c r="BI353"/>
  <c r="BH353"/>
  <c r="BG353"/>
  <c r="BF353"/>
  <c r="T353"/>
  <c r="R353"/>
  <c r="P353"/>
  <c r="BK353"/>
  <c r="J353"/>
  <c r="BE353"/>
  <c r="BI347"/>
  <c r="BH347"/>
  <c r="BG347"/>
  <c r="BF347"/>
  <c r="T347"/>
  <c r="R347"/>
  <c r="P347"/>
  <c r="BK347"/>
  <c r="J347"/>
  <c r="BE347"/>
  <c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32"/>
  <c r="BH332"/>
  <c r="BG332"/>
  <c r="BF332"/>
  <c r="T332"/>
  <c r="R332"/>
  <c r="P332"/>
  <c r="BK332"/>
  <c r="J332"/>
  <c r="BE332"/>
  <c r="BI327"/>
  <c r="BH327"/>
  <c r="BG327"/>
  <c r="BF327"/>
  <c r="T327"/>
  <c r="R327"/>
  <c r="P327"/>
  <c r="BK327"/>
  <c r="J327"/>
  <c r="BE327"/>
  <c r="BI320"/>
  <c r="BH320"/>
  <c r="BG320"/>
  <c r="BF320"/>
  <c r="T320"/>
  <c r="T319"/>
  <c r="R320"/>
  <c r="R319"/>
  <c r="P320"/>
  <c r="P319"/>
  <c r="BK320"/>
  <c r="BK319"/>
  <c r="J319"/>
  <c r="J320"/>
  <c r="BE320"/>
  <c r="J69"/>
  <c r="BI313"/>
  <c r="BH313"/>
  <c r="BG313"/>
  <c r="BF313"/>
  <c r="T313"/>
  <c r="T312"/>
  <c r="R313"/>
  <c r="R312"/>
  <c r="P313"/>
  <c r="P312"/>
  <c r="BK313"/>
  <c r="BK312"/>
  <c r="J312"/>
  <c r="J313"/>
  <c r="BE313"/>
  <c r="J68"/>
  <c r="BI307"/>
  <c r="BH307"/>
  <c r="BG307"/>
  <c r="BF307"/>
  <c r="T307"/>
  <c r="R307"/>
  <c r="P307"/>
  <c r="BK307"/>
  <c r="J307"/>
  <c r="BE307"/>
  <c r="BI302"/>
  <c r="BH302"/>
  <c r="BG302"/>
  <c r="BF302"/>
  <c r="T302"/>
  <c r="R302"/>
  <c r="P302"/>
  <c r="BK302"/>
  <c r="J302"/>
  <c r="BE302"/>
  <c r="BI297"/>
  <c r="BH297"/>
  <c r="BG297"/>
  <c r="BF297"/>
  <c r="T297"/>
  <c r="R297"/>
  <c r="P297"/>
  <c r="BK297"/>
  <c r="J297"/>
  <c r="BE297"/>
  <c r="BI290"/>
  <c r="BH290"/>
  <c r="BG290"/>
  <c r="BF290"/>
  <c r="T290"/>
  <c r="R290"/>
  <c r="P290"/>
  <c r="BK290"/>
  <c r="J290"/>
  <c r="BE290"/>
  <c r="BI283"/>
  <c r="BH283"/>
  <c r="BG283"/>
  <c r="BF283"/>
  <c r="T283"/>
  <c r="R283"/>
  <c r="P283"/>
  <c r="BK283"/>
  <c r="J283"/>
  <c r="BE283"/>
  <c r="BI276"/>
  <c r="BH276"/>
  <c r="BG276"/>
  <c r="BF276"/>
  <c r="T276"/>
  <c r="T275"/>
  <c r="R276"/>
  <c r="R275"/>
  <c r="P276"/>
  <c r="P275"/>
  <c r="BK276"/>
  <c r="BK275"/>
  <c r="J275"/>
  <c r="J276"/>
  <c r="BE276"/>
  <c r="J67"/>
  <c r="BI270"/>
  <c r="BH270"/>
  <c r="BG270"/>
  <c r="BF270"/>
  <c r="T270"/>
  <c r="R270"/>
  <c r="P270"/>
  <c r="BK270"/>
  <c r="J270"/>
  <c r="BE270"/>
  <c r="BI265"/>
  <c r="BH265"/>
  <c r="BG265"/>
  <c r="BF265"/>
  <c r="T265"/>
  <c r="T264"/>
  <c r="R265"/>
  <c r="R264"/>
  <c r="P265"/>
  <c r="P264"/>
  <c r="BK265"/>
  <c r="BK264"/>
  <c r="J264"/>
  <c r="J265"/>
  <c r="BE265"/>
  <c r="J66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5"/>
  <c r="BH245"/>
  <c r="BG245"/>
  <c r="BF245"/>
  <c r="T245"/>
  <c r="R245"/>
  <c r="P245"/>
  <c r="BK245"/>
  <c r="J245"/>
  <c r="BE245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1"/>
  <c r="BH231"/>
  <c r="BG231"/>
  <c r="BF231"/>
  <c r="T231"/>
  <c r="R231"/>
  <c r="P231"/>
  <c r="BK231"/>
  <c r="J231"/>
  <c r="BE231"/>
  <c r="BI226"/>
  <c r="BH226"/>
  <c r="BG226"/>
  <c r="BF226"/>
  <c r="T226"/>
  <c r="R226"/>
  <c r="P226"/>
  <c r="BK226"/>
  <c r="J226"/>
  <c r="BE226"/>
  <c r="BI221"/>
  <c r="BH221"/>
  <c r="BG221"/>
  <c r="BF221"/>
  <c r="T221"/>
  <c r="R221"/>
  <c r="P221"/>
  <c r="BK221"/>
  <c r="J221"/>
  <c r="BE221"/>
  <c r="BI216"/>
  <c r="BH216"/>
  <c r="BG216"/>
  <c r="BF216"/>
  <c r="T216"/>
  <c r="R216"/>
  <c r="P216"/>
  <c r="BK216"/>
  <c r="J216"/>
  <c r="BE216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198"/>
  <c r="BH198"/>
  <c r="BG198"/>
  <c r="BF198"/>
  <c r="T198"/>
  <c r="R198"/>
  <c r="P198"/>
  <c r="BK198"/>
  <c r="J198"/>
  <c r="BE198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39"/>
  <c r="BH139"/>
  <c r="BG139"/>
  <c r="BF139"/>
  <c r="T139"/>
  <c r="R139"/>
  <c r="P139"/>
  <c r="BK139"/>
  <c r="J139"/>
  <c r="BE139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R112"/>
  <c r="P112"/>
  <c r="BK112"/>
  <c r="J112"/>
  <c r="BE112"/>
  <c r="BI105"/>
  <c r="BH105"/>
  <c r="BG105"/>
  <c r="BF105"/>
  <c r="T105"/>
  <c r="R105"/>
  <c r="P105"/>
  <c r="BK105"/>
  <c r="J105"/>
  <c r="BE105"/>
  <c r="BI98"/>
  <c r="F39"/>
  <c i="1" r="BD57"/>
  <c i="3" r="BH98"/>
  <c r="F38"/>
  <c i="1" r="BC57"/>
  <c i="3" r="BG98"/>
  <c r="F37"/>
  <c i="1" r="BB57"/>
  <c i="3" r="BF98"/>
  <c r="J36"/>
  <c i="1" r="AW57"/>
  <c i="3" r="F36"/>
  <c i="1" r="BA57"/>
  <c i="3" r="T98"/>
  <c r="T97"/>
  <c r="T96"/>
  <c r="T95"/>
  <c r="R98"/>
  <c r="R97"/>
  <c r="R96"/>
  <c r="R95"/>
  <c r="P98"/>
  <c r="P97"/>
  <c r="P96"/>
  <c r="P95"/>
  <c i="1" r="AU57"/>
  <c i="3" r="BK98"/>
  <c r="BK97"/>
  <c r="J97"/>
  <c r="BK96"/>
  <c r="J96"/>
  <c r="BK95"/>
  <c r="J95"/>
  <c r="J63"/>
  <c r="J32"/>
  <c i="1" r="AG57"/>
  <c i="3" r="J98"/>
  <c r="BE98"/>
  <c r="J35"/>
  <c i="1" r="AV57"/>
  <c i="3" r="F35"/>
  <c i="1" r="AZ57"/>
  <c i="3" r="J65"/>
  <c r="J64"/>
  <c r="J92"/>
  <c r="J91"/>
  <c r="F91"/>
  <c r="F89"/>
  <c r="E87"/>
  <c r="J59"/>
  <c r="J58"/>
  <c r="F58"/>
  <c r="F56"/>
  <c r="E54"/>
  <c r="J41"/>
  <c r="J20"/>
  <c r="E20"/>
  <c r="F92"/>
  <c r="F59"/>
  <c r="J19"/>
  <c r="J14"/>
  <c r="J89"/>
  <c r="J56"/>
  <c r="E7"/>
  <c r="E83"/>
  <c r="E50"/>
  <c i="2" r="J39"/>
  <c r="J38"/>
  <c i="1" r="AY56"/>
  <c i="2" r="J37"/>
  <c i="1" r="AX56"/>
  <c i="2" r="BI126"/>
  <c r="BH126"/>
  <c r="BG126"/>
  <c r="BF126"/>
  <c r="T126"/>
  <c r="T125"/>
  <c r="R126"/>
  <c r="R125"/>
  <c r="P126"/>
  <c r="P125"/>
  <c r="BK126"/>
  <c r="BK125"/>
  <c r="J125"/>
  <c r="J126"/>
  <c r="BE126"/>
  <c r="J69"/>
  <c r="BI120"/>
  <c r="BH120"/>
  <c r="BG120"/>
  <c r="BF120"/>
  <c r="T120"/>
  <c r="T119"/>
  <c r="R120"/>
  <c r="R119"/>
  <c r="P120"/>
  <c r="P119"/>
  <c r="BK120"/>
  <c r="BK119"/>
  <c r="J119"/>
  <c r="J120"/>
  <c r="BE120"/>
  <c r="J68"/>
  <c r="BI114"/>
  <c r="BH114"/>
  <c r="BG114"/>
  <c r="BF114"/>
  <c r="T114"/>
  <c r="T113"/>
  <c r="R114"/>
  <c r="R113"/>
  <c r="P114"/>
  <c r="P113"/>
  <c r="BK114"/>
  <c r="BK113"/>
  <c r="J113"/>
  <c r="J114"/>
  <c r="BE114"/>
  <c r="J67"/>
  <c r="BI109"/>
  <c r="BH109"/>
  <c r="BG109"/>
  <c r="BF109"/>
  <c r="T109"/>
  <c r="R109"/>
  <c r="P109"/>
  <c r="BK109"/>
  <c r="J109"/>
  <c r="BE109"/>
  <c r="BI104"/>
  <c r="BH104"/>
  <c r="BG104"/>
  <c r="BF104"/>
  <c r="T104"/>
  <c r="T103"/>
  <c r="R104"/>
  <c r="R103"/>
  <c r="P104"/>
  <c r="P103"/>
  <c r="BK104"/>
  <c r="BK103"/>
  <c r="J103"/>
  <c r="J104"/>
  <c r="BE104"/>
  <c r="J66"/>
  <c r="BI101"/>
  <c r="BH101"/>
  <c r="BG101"/>
  <c r="BF101"/>
  <c r="T101"/>
  <c r="R101"/>
  <c r="P101"/>
  <c r="BK101"/>
  <c r="J101"/>
  <c r="BE101"/>
  <c r="BI94"/>
  <c r="F39"/>
  <c i="1" r="BD56"/>
  <c i="2" r="BH94"/>
  <c r="F38"/>
  <c i="1" r="BC56"/>
  <c i="2" r="BG94"/>
  <c r="F37"/>
  <c i="1" r="BB56"/>
  <c i="2" r="BF94"/>
  <c r="J36"/>
  <c i="1" r="AW56"/>
  <c i="2" r="F36"/>
  <c i="1" r="BA56"/>
  <c i="2" r="T94"/>
  <c r="T93"/>
  <c r="T92"/>
  <c r="T91"/>
  <c r="R94"/>
  <c r="R93"/>
  <c r="R92"/>
  <c r="R91"/>
  <c r="P94"/>
  <c r="P93"/>
  <c r="P92"/>
  <c r="P91"/>
  <c i="1" r="AU56"/>
  <c i="2" r="BK94"/>
  <c r="BK93"/>
  <c r="J93"/>
  <c r="BK92"/>
  <c r="J92"/>
  <c r="BK91"/>
  <c r="J91"/>
  <c r="J63"/>
  <c r="J32"/>
  <c i="1" r="AG56"/>
  <c i="2" r="J94"/>
  <c r="BE94"/>
  <c r="J35"/>
  <c i="1" r="AV56"/>
  <c i="2" r="F35"/>
  <c i="1" r="AZ56"/>
  <c i="2" r="J65"/>
  <c r="J64"/>
  <c r="J88"/>
  <c r="J87"/>
  <c r="F87"/>
  <c r="F85"/>
  <c r="E83"/>
  <c r="J59"/>
  <c r="J58"/>
  <c r="F58"/>
  <c r="F56"/>
  <c r="E54"/>
  <c r="J41"/>
  <c r="J20"/>
  <c r="E20"/>
  <c r="F88"/>
  <c r="F59"/>
  <c r="J19"/>
  <c r="J14"/>
  <c r="J85"/>
  <c r="J56"/>
  <c r="E7"/>
  <c r="E79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<sst xmlns="http://schemas.openxmlformats.org/spreadsheetml/2006/main">
  <si>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</si>
  <si>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</si>
  <si>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</si>
  <si>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</si>
  <si>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</si>
  <si>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{3706a8f8-a2e7-44d2-8344-ddb2ce711d18}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</si>
  <si>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</si>
  <si>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</si>
  <si>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</si>
  <si>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</si>
  <si>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</si>
  <si>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</si>
  <si>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</si>
  <si>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</si>
  <si>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</si>
  <si>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</si>
  <si>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</si>
  <si>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Vybudování parkovacích stání</t>
  </si>
  <si>
    <t>KSO:</t>
  </si>
  <si>
    <t>822 55 31</t>
  </si>
  <si>
    <t>CC-CZ:</t>
  </si>
  <si>
    <t/>
  </si>
  <si>
    <t>Místo:</t>
  </si>
  <si>
    <t>Ostrava - Jih</t>
  </si>
  <si>
    <t>Datum:</t>
  </si>
  <si>
    <t>27. 2. 2019</t>
  </si>
  <si>
    <t>Zadavatel:</t>
  </si>
  <si>
    <t>IČ:</t>
  </si>
  <si>
    <t>SMO - Městský obvod Ostrava - Jih</t>
  </si>
  <si>
    <t>DIČ:</t>
  </si>
  <si>
    <t>Uchazeč:</t>
  </si>
  <si>
    <t>Vyplň údaj</t>
  </si>
  <si>
    <t>Projektant:</t>
  </si>
  <si>
    <t>Ivitas, a.s.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</si>
  <si>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</si>
  <si>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</si>
  <si>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</si>
  <si>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</si>
  <si>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</si>
  <si>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</si>
  <si>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</si>
  <si>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</si>
  <si>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</si>
  <si>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</si>
  <si>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</si>
  <si>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</si>
  <si>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</si>
  <si>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</si>
  <si>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</si>
  <si>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</si>
  <si>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</si>
  <si>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</si>
  <si>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</si>
  <si>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</si>
  <si>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</si>
  <si>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</si>
  <si>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</si>
  <si>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</si>
  <si>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</si>
  <si>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</si>
  <si>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</si>
  <si>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</si>
  <si>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</si>
  <si>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</si>
  <si>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</si>
  <si>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</si>
  <si>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</si>
  <si>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</si>
  <si>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</si>
  <si>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</si>
  <si>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</si>
  <si>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</si>
  <si>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</si>
  <si>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</si>
  <si>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</si>
  <si>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</si>
  <si>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</si>
  <si>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</si>
  <si>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Parkovací stání na ul. Kaminského parcela č.73/1 a 71/3, k. ú. Dubina u Ostravy</t>
  </si>
  <si>
    <t>STA</t>
  </si>
  <si>
    <t>1</t>
  </si>
  <si>
    <t>{84608c83-0cad-4dd9-9387-049391531918}</t>
  </si>
  <si>
    <t>2</t>
  </si>
  <si>
    <t>/</t>
  </si>
  <si>
    <t>001</t>
  </si>
  <si>
    <t>Vedlejší a ostatní náklady</t>
  </si>
  <si>
    <t>Soupis</t>
  </si>
  <si>
    <t>{df393028-b10d-453b-b018-44c470a0b205}</t>
  </si>
  <si>
    <t>C 101</t>
  </si>
  <si>
    <t>Parkoviště</t>
  </si>
  <si>
    <t>{bab8ae29-717e-48aa-a6ef-5804913a38a2}</t>
  </si>
  <si>
    <t>C 301</t>
  </si>
  <si>
    <t>Odvodnění parkoviště</t>
  </si>
  <si>
    <t>{ced98889-7c8e-467f-80a3-eda9413554dc}</t>
  </si>
  <si>
    <t>C 401</t>
  </si>
  <si>
    <t>Veřejné osvětlení</t>
  </si>
  <si>
    <t>{0a38e012-e448-4c71-bcb9-47cfb38a121c}</t>
  </si>
  <si>
    <t>KRYCÍ LIST SOUPISU PRACÍ</t>
  </si>
  <si>
    <t>Objekt:</t>
  </si>
  <si>
    <t>01 - Parkovací stání na ul. Kaminského parcela č.73/1 a 71/3, k. ú. Dubina u Ostravy</t>
  </si>
  <si>
    <t>Soupis:</t>
  </si>
  <si>
    <t>001 -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</si>
  <si>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</si>
  <si>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</si>
  <si>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</si>
  <si>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</si>
  <si>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</si>
  <si>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</si>
  <si>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</si>
  <si>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</si>
  <si>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</si>
  <si>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</si>
  <si>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</si>
  <si>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</si>
  <si>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</si>
  <si>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</si>
  <si>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</si>
  <si>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</si>
  <si>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</si>
  <si>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</si>
  <si>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</si>
  <si>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</si>
  <si>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</si>
  <si>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</si>
  <si>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</si>
  <si>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</si>
  <si>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</si>
  <si>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</si>
  <si>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</si>
  <si>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</si>
  <si>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</si>
  <si>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</si>
  <si>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</si>
  <si>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</si>
  <si>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kpl</t>
  </si>
  <si>
    <t>CS ÚRS 2019 01</t>
  </si>
  <si>
    <t>1024</t>
  </si>
  <si>
    <t>-1618532740</t>
  </si>
  <si>
    <t>PP</t>
  </si>
  <si>
    <t>VV</t>
  </si>
  <si>
    <t>"náklady na vytyčení stavby a inženýrských sítí před výstavbou"</t>
  </si>
  <si>
    <t>"náklady na geodetické zaměření skutečného provedení stavby"</t>
  </si>
  <si>
    <t>"náklady na vytyčení vedení Veolia Energie"</t>
  </si>
  <si>
    <t>Součet</t>
  </si>
  <si>
    <t>4</t>
  </si>
  <si>
    <t>013103000</t>
  </si>
  <si>
    <t>Aktualizace dokladových částí projektové dokumentace</t>
  </si>
  <si>
    <t>198646303</t>
  </si>
  <si>
    <t>VRN3</t>
  </si>
  <si>
    <t>Zařízení staveniště</t>
  </si>
  <si>
    <t>3</t>
  </si>
  <si>
    <t>030001000</t>
  </si>
  <si>
    <t>1444609489</t>
  </si>
  <si>
    <t>"náklady na zařízení staveniště, spotřebu energií atd."</t>
  </si>
  <si>
    <t>034303000</t>
  </si>
  <si>
    <t>Dopravní značení na staveništi</t>
  </si>
  <si>
    <t>1156808232</t>
  </si>
  <si>
    <t>"provizorní dopravní značení" 1</t>
  </si>
  <si>
    <t>VRN4</t>
  </si>
  <si>
    <t>Inženýrská činnost</t>
  </si>
  <si>
    <t>043103000</t>
  </si>
  <si>
    <t>Zkoušky bez rozlišení</t>
  </si>
  <si>
    <t>-1047716334</t>
  </si>
  <si>
    <t>"veškeré potřebné zkoušky a revize"</t>
  </si>
  <si>
    <t>VRN6</t>
  </si>
  <si>
    <t>Územní vlivy</t>
  </si>
  <si>
    <t>6</t>
  </si>
  <si>
    <t>060001000</t>
  </si>
  <si>
    <t>-844155945</t>
  </si>
  <si>
    <t>"náklady na ztížené podmínky stavby, náklady na pronájem veřejného prostranství"</t>
  </si>
  <si>
    <t>VRN7</t>
  </si>
  <si>
    <t>Provozní vlivy</t>
  </si>
  <si>
    <t>7</t>
  </si>
  <si>
    <t>075002000</t>
  </si>
  <si>
    <t>Ochranná pásma</t>
  </si>
  <si>
    <t>669225094</t>
  </si>
  <si>
    <t>"náklady na ochranu stáv. inženýrských sítí"</t>
  </si>
  <si>
    <t>C 101 - Parkoviště</t>
  </si>
  <si>
    <t>Rozpočet neobsahuje případnou sanaci podloží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</si>
  <si>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</si>
  <si>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</si>
  <si>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</si>
  <si>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</si>
  <si>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</si>
  <si>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</si>
  <si>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</si>
  <si>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</si>
  <si>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</si>
  <si>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</si>
  <si>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</si>
  <si>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</si>
  <si>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</si>
  <si>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113107171</t>
  </si>
  <si>
    <t>Odstranění podkladu z betonu prostého tl 150 mm strojně pl přes 50 do 200 m2</t>
  </si>
  <si>
    <t>m2</t>
  </si>
  <si>
    <t>1840307125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</si>
  <si>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</si>
  <si>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"dle výkresové dokumentace a technické zprávy"</t>
  </si>
  <si>
    <t>"oprava stávajícího chodníku" 10</t>
  </si>
  <si>
    <t>"zrušení stávajícího chodníku" 10</t>
  </si>
  <si>
    <t>"stávající plochy" 307</t>
  </si>
  <si>
    <t>113107162</t>
  </si>
  <si>
    <t>Odstranění podkladu z kameniva drceného tl 200 mm strojně pl přes 50 do 200 m2</t>
  </si>
  <si>
    <t>-28332413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</si>
  <si>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</si>
  <si>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113107182</t>
  </si>
  <si>
    <t>Odstranění podkladu živičného tl 100 mm strojně pl přes 50 do 200 m2</t>
  </si>
  <si>
    <t>-603268226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</si>
  <si>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</si>
  <si>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113201112</t>
  </si>
  <si>
    <t>Vytrhání obrub silničních ležatých</t>
  </si>
  <si>
    <t>m</t>
  </si>
  <si>
    <t>1909315582</t>
  </si>
  <si>
    <t>Vytrhání obrub s vybouráním lože, s přemístěním hmot na skládku na vzdálenost do 3 m nebo s naložením na dopravní prostředek silničních ležatých</t>
  </si>
  <si>
    <t>"pro napojení vozovky" 12</t>
  </si>
  <si>
    <t>113202111</t>
  </si>
  <si>
    <t>Vytrhání obrub krajníků obrubníků stojatých</t>
  </si>
  <si>
    <t>1910916078</t>
  </si>
  <si>
    <t>Vytrhání obrub s vybouráním lože, s přemístěním hmot na skládku na vzdálenost do 3 m nebo s naložením na dopravní prostředek z krajníků nebo obrubníků stojatých</t>
  </si>
  <si>
    <t>"pro napojení chodníků" 8</t>
  </si>
  <si>
    <t>"kolem opravovaného chodníku" 10</t>
  </si>
  <si>
    <t>121101102</t>
  </si>
  <si>
    <t>Sejmutí ornice s přemístěním na vzdálenost do 100 m</t>
  </si>
  <si>
    <t>m3</t>
  </si>
  <si>
    <t>1938021254</t>
  </si>
  <si>
    <t>Sejmutí ornice nebo lesní půdy s vodorovným přemístěním na hromady v místě upotřebení nebo na dočasné či trvalé skládky se složením, na vzdálenost přes 50 do 100 m</t>
  </si>
  <si>
    <t>"v místě úprav" 100</t>
  </si>
  <si>
    <t>130001101</t>
  </si>
  <si>
    <t>Příplatek za ztížení vykopávky v blízkosti podzemního vedení</t>
  </si>
  <si>
    <t>235651051</t>
  </si>
  <si>
    <t>Příplatek k cenám hloubených vykopávek za ztížení vykopávky v blízkosti podzemního vedení nebo výbušnin pro jakoukoliv třídu horniny</t>
  </si>
  <si>
    <t>"v místě vedení - ruční výkop" 45</t>
  </si>
  <si>
    <t>8</t>
  </si>
  <si>
    <t>131201102</t>
  </si>
  <si>
    <t>Hloubení jam nezapažených v hornině tř. 3 objemu do 1000 m3</t>
  </si>
  <si>
    <t>-672202324</t>
  </si>
  <si>
    <t>Hloubení nezapažených jam a zářezů s urovnáním dna do předepsaného profilu a spádu v hornině tř. 3 přes 100 do 1 000 m3</t>
  </si>
  <si>
    <t>"pro plochy" 130</t>
  </si>
  <si>
    <t>"prohloubení pro panely nad vedením Veolia Energie" 45*0,15</t>
  </si>
  <si>
    <t>9</t>
  </si>
  <si>
    <t>131201109</t>
  </si>
  <si>
    <t>Příplatek za lepivost u hloubení jam nezapažených v hornině tř. 3</t>
  </si>
  <si>
    <t>-1715046908</t>
  </si>
  <si>
    <t>Hloubení nezapažených jam a zářezů s urovnáním dna do předepsaného profilu a spádu Příplatek k cenám za lepivost horniny tř. 3</t>
  </si>
  <si>
    <t>136,75*0,5</t>
  </si>
  <si>
    <t>10</t>
  </si>
  <si>
    <t>132201101</t>
  </si>
  <si>
    <t>Hloubení rýh š do 600 mm v hornině tř. 3 objemu do 100 m3</t>
  </si>
  <si>
    <t>-1815669771</t>
  </si>
  <si>
    <t>Hloubení zapažených i nezapažených rýh šířky do 600 mm s urovnáním dna do předepsaného profilu a spádu v hornině tř. 3 do 100 m3</t>
  </si>
  <si>
    <t>"pro drenáž" 0,4*0,4*32</t>
  </si>
  <si>
    <t>"pro přeložky - ruční výkop" 0,4*0,4*(12*3*2)</t>
  </si>
  <si>
    <t>11</t>
  </si>
  <si>
    <t>132201109</t>
  </si>
  <si>
    <t>Příplatek za lepivost k hloubení rýh š do 600 mm v hornině tř. 3</t>
  </si>
  <si>
    <t>-1834615285</t>
  </si>
  <si>
    <t>Hloubení zapažených i nezapažených rýh šířky do 600 mm s urovnáním dna do předepsaného profilu a spádu v hornině tř. 3 Příplatek k cenám za lepivost horniny tř. 3</t>
  </si>
  <si>
    <t>16,64*0,5</t>
  </si>
  <si>
    <t>12</t>
  </si>
  <si>
    <t>162201102</t>
  </si>
  <si>
    <t>Vodorovné přemístění do 50 m výkopku/sypaniny z horniny tř. 1 až 4</t>
  </si>
  <si>
    <t>1371605438</t>
  </si>
  <si>
    <t>Vodorovné přemístění výkopku nebo sypaniny po suchu na obvyklém dopravním prostředku, bez naložení výkopku, avšak se složením bez rozhrnutí z horniny tř. 1 až 4 na vzdálenost přes 20 do 50 m</t>
  </si>
  <si>
    <t>"zemina a ornice pro násypy na meziskládku a zpět" 30*2+23*2+7,5*2</t>
  </si>
  <si>
    <t>13</t>
  </si>
  <si>
    <t>162701105</t>
  </si>
  <si>
    <t>Vodorovné přemístění do 10000 m výkopku/sypaniny z horniny tř. 1 až 4</t>
  </si>
  <si>
    <t>1557853801</t>
  </si>
  <si>
    <t>Vodorovné přemístění výkopku nebo sypaniny po suchu na obvyklém dopravním prostředku, bez naložení výkopku, avšak se složením bez rozhrnutí z horniny tř. 1 až 4 na vzdálenost přes 9 000 do 10 000 m</t>
  </si>
  <si>
    <t>"přebytečná zemina na skládku" 100+136,75+16,64-23-30-7,5</t>
  </si>
  <si>
    <t>14</t>
  </si>
  <si>
    <t>167101101</t>
  </si>
  <si>
    <t>Nakládání výkopku z hornin tř. 1 až 4 do 100 m3</t>
  </si>
  <si>
    <t>445856622</t>
  </si>
  <si>
    <t>Nakládání, skládání a překládání neulehlého výkopku nebo sypaniny nakládání, množství do 100 m3, z hornin tř. 1 až 4</t>
  </si>
  <si>
    <t>"z meziskládky" 30+23+7,5</t>
  </si>
  <si>
    <t>171101103</t>
  </si>
  <si>
    <t>Uložení sypaniny z hornin soudržných do násypů zhutněných do 100 % PS</t>
  </si>
  <si>
    <t>-1206487889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</si>
  <si>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</si>
  <si>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"dosypání terénu kolem parkoviště" 30</t>
  </si>
  <si>
    <t>16</t>
  </si>
  <si>
    <t>171201201</t>
  </si>
  <si>
    <t>Uložení sypaniny na skládky</t>
  </si>
  <si>
    <t>668238810</t>
  </si>
  <si>
    <t>192,89</t>
  </si>
  <si>
    <t>17</t>
  </si>
  <si>
    <t>171201211</t>
  </si>
  <si>
    <t>Poplatek za uložení stavebního odpadu - zeminy a kameniva na skládce</t>
  </si>
  <si>
    <t>t</t>
  </si>
  <si>
    <t>-1710996509</t>
  </si>
  <si>
    <t>Poplatek za uložení stavebního odpadu na skládce (skládkovné) zeminy a kameniva zatříděného do Katalogu odpadů pod kódem 170 504</t>
  </si>
  <si>
    <t>192,89*1,7</t>
  </si>
  <si>
    <t>18</t>
  </si>
  <si>
    <t>181411132</t>
  </si>
  <si>
    <t>Založení parkového trávníku výsevem plochy do 1000 m2 ve svahu do 1:2</t>
  </si>
  <si>
    <t>1757870267</t>
  </si>
  <si>
    <t>Založení trávníku na půdě předem připravené plochy do 1000 m2 výsevem včetně utažení parkového na svahu přes 1:5 do 1:2</t>
  </si>
  <si>
    <t>"sadové úpravy okolí stavby - trávník" 180+50</t>
  </si>
  <si>
    <t>19</t>
  </si>
  <si>
    <t>M</t>
  </si>
  <si>
    <t>005724100</t>
  </si>
  <si>
    <t>osivo směs travní parková</t>
  </si>
  <si>
    <t>kg</t>
  </si>
  <si>
    <t>126349530</t>
  </si>
  <si>
    <t>(180+50)*0,02*1,03</t>
  </si>
  <si>
    <t>20</t>
  </si>
  <si>
    <t>181951101</t>
  </si>
  <si>
    <t>Úprava pláně v hornině tř. 1 až 4 bez zhutnění</t>
  </si>
  <si>
    <t>-1097981925</t>
  </si>
  <si>
    <t>Úprava pláně vyrovnáním výškových rozdílů v hornině tř. 1 až 4 bez zhutnění</t>
  </si>
  <si>
    <t>"ornice" 180+50</t>
  </si>
  <si>
    <t>181951102</t>
  </si>
  <si>
    <t>Úprava pláně v hornině tř. 1 až 4 se zhutněním</t>
  </si>
  <si>
    <t>1790228149</t>
  </si>
  <si>
    <t>Úprava pláně vyrovnáním výškových rozdílů v hornině tř. 1 až 4 se zhutněním</t>
  </si>
  <si>
    <t>"nová parkovací stání, jízdní pásy" 400</t>
  </si>
  <si>
    <t>"nový chodník" 16+10</t>
  </si>
  <si>
    <t>"obruby, žlaby" 90*0,2+105*0,2+10*0,7</t>
  </si>
  <si>
    <t>"přeložky" 0,4*13*2</t>
  </si>
  <si>
    <t>"panely" 45</t>
  </si>
  <si>
    <t>22</t>
  </si>
  <si>
    <t>182201101</t>
  </si>
  <si>
    <t>Svahování násypů</t>
  </si>
  <si>
    <t>-1521386210</t>
  </si>
  <si>
    <t>Svahování trvalých svahů do projektovaných profilů s potřebným přemístěním výkopku při svahování násypů v jakékoliv hornině</t>
  </si>
  <si>
    <t>180+50</t>
  </si>
  <si>
    <t>23</t>
  </si>
  <si>
    <t>182301122</t>
  </si>
  <si>
    <t>Rozprostření ornice pl do 500 m2 ve svahu přes 1:5 tl vrstvy do 150 mm</t>
  </si>
  <si>
    <t>80629964</t>
  </si>
  <si>
    <t>Rozprostření a urovnání ornice ve svahu sklonu přes 1:5 při souvislé ploše do 500 m2, tl. vrstvy přes 100 do 150 mm</t>
  </si>
  <si>
    <t>"okolí parkoviště + po stavebních pracech" 180+50</t>
  </si>
  <si>
    <t>24</t>
  </si>
  <si>
    <t>183403253</t>
  </si>
  <si>
    <t>Obdělání půdy hrabáním ve svahu do 1:2</t>
  </si>
  <si>
    <t>597849465</t>
  </si>
  <si>
    <t>Obdělání půdy hrabáním na svahu přes 1:5 do 1:2</t>
  </si>
  <si>
    <t>25</t>
  </si>
  <si>
    <t>183403261</t>
  </si>
  <si>
    <t>Obdělání půdy válením ve svahu do 1:2</t>
  </si>
  <si>
    <t>-2020760635</t>
  </si>
  <si>
    <t>Obdělání půdy válením na svahu přes 1:5 do 1:2</t>
  </si>
  <si>
    <t>26</t>
  </si>
  <si>
    <t>184818233</t>
  </si>
  <si>
    <t>Ochrana kmene průměru přes 500 do 700 mm bedněním výšky do 2 m</t>
  </si>
  <si>
    <t>kus</t>
  </si>
  <si>
    <t>-1206683061</t>
  </si>
  <si>
    <t>Ochrana kmene bedněním před poškozením stavebním provozem zřízení včetně odstranění výšky bednění do 2 m průměru kmene přes 500 do 700 mm</t>
  </si>
  <si>
    <t>"ochrana stávající zeleně" 10</t>
  </si>
  <si>
    <t>27</t>
  </si>
  <si>
    <t>184911421</t>
  </si>
  <si>
    <t>Mulčování rostlin kůrou tl. do 0,1 m v rovině a svahu do 1:5</t>
  </si>
  <si>
    <t>-1707083848</t>
  </si>
  <si>
    <t>Mulčování vysazených rostlin mulčovací kůrou, tl. do 100 mm v rovině nebo na svahu do 1:5</t>
  </si>
  <si>
    <t>"výsadby" 10</t>
  </si>
  <si>
    <t>28</t>
  </si>
  <si>
    <t>103911000</t>
  </si>
  <si>
    <t>kůra mulčovací VL</t>
  </si>
  <si>
    <t>-1018343692</t>
  </si>
  <si>
    <t>10*0,1*1,03</t>
  </si>
  <si>
    <t>29</t>
  </si>
  <si>
    <t>185804311</t>
  </si>
  <si>
    <t>Zalití rostlin vodou plocha do 20 m2</t>
  </si>
  <si>
    <t>-1540583311</t>
  </si>
  <si>
    <t>Zalití rostlin vodou plochy záhonů jednotlivě do 20 m2</t>
  </si>
  <si>
    <t>"výsadby" 5</t>
  </si>
  <si>
    <t>30</t>
  </si>
  <si>
    <t>185804312</t>
  </si>
  <si>
    <t>Zalití rostlin vodou plocha přes 20 m2</t>
  </si>
  <si>
    <t>1193229436</t>
  </si>
  <si>
    <t>Zalití rostlin vodou plochy záhonů jednotlivě přes 20 m2</t>
  </si>
  <si>
    <t>"trávníky" 15</t>
  </si>
  <si>
    <t>31</t>
  </si>
  <si>
    <t>185851121</t>
  </si>
  <si>
    <t>Dovoz vody pro zálivku rostlin za vzdálenost do 1000 m</t>
  </si>
  <si>
    <t>-421107936</t>
  </si>
  <si>
    <t>Dovoz vody pro zálivku rostlin na vzdálenost do 1000 m</t>
  </si>
  <si>
    <t>15+5</t>
  </si>
  <si>
    <t>32</t>
  </si>
  <si>
    <t>185851129</t>
  </si>
  <si>
    <t>Příplatek k dovozu vody pro zálivku rostlin do 1000 m ZKD 1000 m</t>
  </si>
  <si>
    <t>-514444537</t>
  </si>
  <si>
    <t>Dovoz vody pro zálivku rostlin Příplatek k ceně za každých dalších i započatých 1000 m</t>
  </si>
  <si>
    <t>20*4</t>
  </si>
  <si>
    <t>33</t>
  </si>
  <si>
    <t>18-Zlatice</t>
  </si>
  <si>
    <t>D+M Výsadby - Zlatice prostřední</t>
  </si>
  <si>
    <t>-377788696</t>
  </si>
  <si>
    <t>"provedení dle PD vč. všech potřebných pomocných konstrukcí a prací"</t>
  </si>
  <si>
    <t>Zakládání</t>
  </si>
  <si>
    <t>34</t>
  </si>
  <si>
    <t>212752311</t>
  </si>
  <si>
    <t>Trativod z drenážních trubek plastových tuhých DN 100 mm včetně lože otevřený výkop</t>
  </si>
  <si>
    <t>341019813</t>
  </si>
  <si>
    <t>Trativody z drenážních trubek se zřízením štěrkopískového lože pod trubky a s jejich obsypem v průměrném celkovém množství do 0,15 m3/m v otevřeném výkopu z trubek plastových tuhých SN 8 DN 100</t>
  </si>
  <si>
    <t>"drenáž" 32</t>
  </si>
  <si>
    <t>35</t>
  </si>
  <si>
    <t>212972112</t>
  </si>
  <si>
    <t>Opláštění drenážních trub filtrační textilií DN 100</t>
  </si>
  <si>
    <t>683122783</t>
  </si>
  <si>
    <t>Svislé a kompletní konstrukce</t>
  </si>
  <si>
    <t>36</t>
  </si>
  <si>
    <t>Vložení kabelů do chrániček</t>
  </si>
  <si>
    <t>bm</t>
  </si>
  <si>
    <t>1645484066</t>
  </si>
  <si>
    <t>"ČEZ distribuce" 12*3</t>
  </si>
  <si>
    <t>"Telco Pro Services" 12*3</t>
  </si>
  <si>
    <t>37</t>
  </si>
  <si>
    <t>388995212</t>
  </si>
  <si>
    <t>Chránička kabelů z trub HDPE půlená DN 110</t>
  </si>
  <si>
    <t>763569111</t>
  </si>
  <si>
    <t>Chránička kabelů půlená z trub HDPE přes DN 80 do DN 110</t>
  </si>
  <si>
    <t>"vč. zazátkování"</t>
  </si>
  <si>
    <t>38</t>
  </si>
  <si>
    <t>388995214</t>
  </si>
  <si>
    <t>Chránička kabelů z trub HDPE půlená DN 160</t>
  </si>
  <si>
    <t>2085125188</t>
  </si>
  <si>
    <t>Chránička kabelů půlená z trub HDPE přes DN 140 do DN 160</t>
  </si>
  <si>
    <t>"chráničky AROT vč. zazátkování"</t>
  </si>
  <si>
    <t>39</t>
  </si>
  <si>
    <t>3-DZ-1</t>
  </si>
  <si>
    <t>D+M dopravní značka svislá IP12 se symbolem č.225 vč. zemních prací, základů, sloupků, ukotvení</t>
  </si>
  <si>
    <t>-1985652238</t>
  </si>
  <si>
    <t>"provedení dle PD vč. všech potřebných pomocných konstrukcí a prací" 1</t>
  </si>
  <si>
    <t>40</t>
  </si>
  <si>
    <t>3-DZ-2</t>
  </si>
  <si>
    <t>D+M dopravní značka svislá IP11b vč. zemních prací, základů, sloupků, ukotvení</t>
  </si>
  <si>
    <t>-447292037</t>
  </si>
  <si>
    <t>41</t>
  </si>
  <si>
    <t>3-DZ-3</t>
  </si>
  <si>
    <t>D+M dopravní značka svislá P4 + C3b vč. zemních prací, základů, sloupků, ukotvení</t>
  </si>
  <si>
    <t>-1313672305</t>
  </si>
  <si>
    <t>Vodorovné konstrukce</t>
  </si>
  <si>
    <t>42</t>
  </si>
  <si>
    <t>451573111</t>
  </si>
  <si>
    <t>Lože pod potrubí otevřený výkop ze štěrkopísku</t>
  </si>
  <si>
    <t>1263605695</t>
  </si>
  <si>
    <t>Lože pod potrubí, stoky a drobné objekty v otevřeném výkopu z písku a štěrkopísku do 63 mm</t>
  </si>
  <si>
    <t xml:space="preserve">"obsyp drenáže" 32*0,4*0,4 </t>
  </si>
  <si>
    <t>"obsyp chrániček" (0,4*0,4-0,2*0,2)*12*3*2</t>
  </si>
  <si>
    <t>Komunikace pozemní</t>
  </si>
  <si>
    <t>43</t>
  </si>
  <si>
    <t>564851111</t>
  </si>
  <si>
    <t>Podklad ze štěrkodrtě ŠD tl 150 mm</t>
  </si>
  <si>
    <t>1250374432</t>
  </si>
  <si>
    <t>Podklad ze štěrkodrti ŠD s rozprostřením a zhutněním, po zhutnění tl. 150 mm</t>
  </si>
  <si>
    <t>"parkovací stání, jízdní pásy" 400</t>
  </si>
  <si>
    <t>"nový chodník" 16</t>
  </si>
  <si>
    <t>44</t>
  </si>
  <si>
    <t>567122114</t>
  </si>
  <si>
    <t>Podklad ze směsi stmelené cementem SC C 8/10 (KSC I) tl 150 mm</t>
  </si>
  <si>
    <t>-1970567388</t>
  </si>
  <si>
    <t>Podklad ze směsi stmelené cementem SC bez dilatačních spár, s rozprostřením a zhutněním SC C 8/10 (KSC I), po zhutnění tl. 150 mm</t>
  </si>
  <si>
    <t>45</t>
  </si>
  <si>
    <t>584121109</t>
  </si>
  <si>
    <t>Osazení silničních dílců z ŽB do lože z kameniva těženého tl 40 mm plochy do 50 m2</t>
  </si>
  <si>
    <t>1834915682</t>
  </si>
  <si>
    <t>Osazení silničních dílců ze železového betonu s podkladem z kameniva těženého do tl. 40 mm jakéhokoliv druhu a velikosti, na plochu jednotlivě přes 15 do 50 m2</t>
  </si>
  <si>
    <t>"ochrana vedení Veolia Energie" 3*1*15</t>
  </si>
  <si>
    <t>46</t>
  </si>
  <si>
    <t>59381009</t>
  </si>
  <si>
    <t>panel silniční 3,00x1,00x0,15m</t>
  </si>
  <si>
    <t>1845134274</t>
  </si>
  <si>
    <t>15*1,03</t>
  </si>
  <si>
    <t>47</t>
  </si>
  <si>
    <t>596211120</t>
  </si>
  <si>
    <t>Kladení zámkové dlažby komunikací pro pěší tl 60 mm skupiny B pl do 50 m2</t>
  </si>
  <si>
    <t>1912889898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</si>
  <si>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</si>
  <si>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48</t>
  </si>
  <si>
    <t>592451100</t>
  </si>
  <si>
    <t>dlažba skladebná betonová 200x100x60mm přírodní</t>
  </si>
  <si>
    <t>-2078743173</t>
  </si>
  <si>
    <t>"nový chodník" (16-1)*1,03</t>
  </si>
  <si>
    <t>"oprava stávajícího chodníku" (10-0,9)*1,03</t>
  </si>
  <si>
    <t>49</t>
  </si>
  <si>
    <t>592451190</t>
  </si>
  <si>
    <t>dlažba skladebná betonová pro nevidomé 200x100x60mm barevná</t>
  </si>
  <si>
    <t>-1737894516</t>
  </si>
  <si>
    <t>"nový chodník" 1*1,03</t>
  </si>
  <si>
    <t>"oprava stávajícího chodníku" 0,9*1,03</t>
  </si>
  <si>
    <t>50</t>
  </si>
  <si>
    <t>596211134</t>
  </si>
  <si>
    <t>Příplatek za kombinaci dvou barev u kladení betonových dlažeb komunikací pro pěší tl 60 mm skupiny C</t>
  </si>
  <si>
    <t>836082406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</si>
  <si>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C, pro plochy Příplatek k cenám za dlažbu z prvků dvou barev</t>
  </si>
  <si>
    <t>10+16</t>
  </si>
  <si>
    <t>51</t>
  </si>
  <si>
    <t>596212212</t>
  </si>
  <si>
    <t>Kladení zámkové dlažby pozemních komunikací tl 80 mm skupiny A pl do 300 m2</t>
  </si>
  <si>
    <t>-751623767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</si>
  <si>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</si>
  <si>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52</t>
  </si>
  <si>
    <t>592451080</t>
  </si>
  <si>
    <t>dlažba skladebná betonová 200x100x80mm barevná</t>
  </si>
  <si>
    <t>-1641473808</t>
  </si>
  <si>
    <t>"vyznačení stání" 21*1,03</t>
  </si>
  <si>
    <t>53</t>
  </si>
  <si>
    <t>592451090</t>
  </si>
  <si>
    <t>dlažba skladebná betonová 200x100x80mm přírodní</t>
  </si>
  <si>
    <t>-1694906267</t>
  </si>
  <si>
    <t>(400-21)*1,03</t>
  </si>
  <si>
    <t>54</t>
  </si>
  <si>
    <t>596212214</t>
  </si>
  <si>
    <t>Příplatek za kombinaci dvou barev u betonových dlažeb pozemních komunikací tl 80 mm skupiny A</t>
  </si>
  <si>
    <t>580627959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</si>
  <si>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</si>
  <si>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400</t>
  </si>
  <si>
    <t>55</t>
  </si>
  <si>
    <t>899722114</t>
  </si>
  <si>
    <t>Krytí potrubí z plastů výstražnou fólií z PVC 40 cm</t>
  </si>
  <si>
    <t>-1368169560</t>
  </si>
  <si>
    <t>Krytí potrubí z plastů výstražnou fólií z PVC šířky 40 cm</t>
  </si>
  <si>
    <t>"nad chráničky vedení"</t>
  </si>
  <si>
    <t>Trubní vedení</t>
  </si>
  <si>
    <t>56</t>
  </si>
  <si>
    <t>899623151</t>
  </si>
  <si>
    <t>Obetonování potrubí nebo zdiva stok betonem prostým tř. C 16/20 otevřený výkop</t>
  </si>
  <si>
    <t>1258448097</t>
  </si>
  <si>
    <t>Obetonování potrubí nebo zdiva stok betonem prostým v otevřeném výkopu, beton tř. C 16/20</t>
  </si>
  <si>
    <t>"kolem chrániček vedení"</t>
  </si>
  <si>
    <t>"ČEZ distribuce" 12*3*0,2*0,2</t>
  </si>
  <si>
    <t>"Telco Pro Services" 12*3*0,2*0,2</t>
  </si>
  <si>
    <t>Ostatní konstrukce a práce, bourání</t>
  </si>
  <si>
    <t>57</t>
  </si>
  <si>
    <t>915231116</t>
  </si>
  <si>
    <t>Vodorovné dopravní značení přechody pro chodce, šipky, symboly retroreflexní žlutý plast</t>
  </si>
  <si>
    <t>1870882519</t>
  </si>
  <si>
    <t>Vodorovné dopravní značení stříkaným plastem přechody pro chodce, šipky, symboly nápisy žluté retroreflexní</t>
  </si>
  <si>
    <t>"V10f symbol č.225" 5</t>
  </si>
  <si>
    <t>58</t>
  </si>
  <si>
    <t>915621111</t>
  </si>
  <si>
    <t>Předznačení vodorovného plošného značení</t>
  </si>
  <si>
    <t>1702171763</t>
  </si>
  <si>
    <t>Předznačení pro vodorovné značení stříkané barvou nebo prováděné z nátěrových hmot plošné šipky, symboly, nápisy</t>
  </si>
  <si>
    <t>59</t>
  </si>
  <si>
    <t>916131213</t>
  </si>
  <si>
    <t>Osazení silničního obrubníku betonového stojatého s boční opěrou do lože z betonu prostého</t>
  </si>
  <si>
    <t>-1628299645</t>
  </si>
  <si>
    <t>Osazení silničního obrubníku betonového se zřízením lože, s vyplněním a zatřením spár cementovou maltou stojatého s boční opěrou z betonu prostého, do lože z betonu prostého</t>
  </si>
  <si>
    <t>"silniční" 90</t>
  </si>
  <si>
    <t>60</t>
  </si>
  <si>
    <t>59217022</t>
  </si>
  <si>
    <t>obrubník betonový ABO 2-15 1000x150x250mm</t>
  </si>
  <si>
    <t>905690708</t>
  </si>
  <si>
    <t>90*1,03</t>
  </si>
  <si>
    <t>61</t>
  </si>
  <si>
    <t>916231213</t>
  </si>
  <si>
    <t>Osazení chodníkového obrubníku betonového stojatého s boční opěrou do lože z betonu prostého</t>
  </si>
  <si>
    <t>70832019</t>
  </si>
  <si>
    <t>Osazení chodníkového obrubníku betonového se zřízením lože, s vyplněním a zatřením spár cementovou maltou stojatého s boční opěrou z betonu prostého, do lože z betonu prostého</t>
  </si>
  <si>
    <t>"chodníkové" 93+12</t>
  </si>
  <si>
    <t>62</t>
  </si>
  <si>
    <t>59217008</t>
  </si>
  <si>
    <t>obrubník betonový ABO 13-10 1000x100x200mm</t>
  </si>
  <si>
    <t>2118363291</t>
  </si>
  <si>
    <t>(93+12)*1,03</t>
  </si>
  <si>
    <t>63</t>
  </si>
  <si>
    <t>916991121</t>
  </si>
  <si>
    <t>Lože pod obrubníky, krajníky nebo obruby z dlažebních kostek z betonu prostého</t>
  </si>
  <si>
    <t>-1507232028</t>
  </si>
  <si>
    <t>Lože pod obrubníky, krajníky nebo obruby z dlažebních kostek z betonu prostého tř. C 20/25</t>
  </si>
  <si>
    <t>"silniční" 900*0,2*0,3</t>
  </si>
  <si>
    <t>"chodníkové" (93+12)*0,1*0,2</t>
  </si>
  <si>
    <t>64</t>
  </si>
  <si>
    <t>919124121</t>
  </si>
  <si>
    <t>Dilatační spáry vkládané v cementobetonovém krytu s vyplněním spár asfaltovou zálivkou</t>
  </si>
  <si>
    <t>-1048861774</t>
  </si>
  <si>
    <t>Dilatační spáry vkládané v cementobetonovém krytu s odstraněním vložek, s vyčištěním a vyplněním spár asfaltovou zálivkou</t>
  </si>
  <si>
    <t>"v místě napojení na stávající komunikaci" 12</t>
  </si>
  <si>
    <t>65</t>
  </si>
  <si>
    <t>919735114</t>
  </si>
  <si>
    <t>Řezání stávajícího živičného krytu hl do 200 mm</t>
  </si>
  <si>
    <t>-1512449645</t>
  </si>
  <si>
    <t>Řezání stávajícího živičného krytu nebo podkladu hloubky přes 150 do 200 mm</t>
  </si>
  <si>
    <t>66</t>
  </si>
  <si>
    <t>935112211</t>
  </si>
  <si>
    <t>Osazení příkopového žlabu do betonu tl 100 mm z betonových tvárnic š 800 mm</t>
  </si>
  <si>
    <t>-1144040808</t>
  </si>
  <si>
    <t>Osazení betonového příkopového žlabu s vyplněním a zatřením spár cementovou maltou s ložem tl. 100 mm z betonu prostého z betonových příkopových tvárnic šířky přes 500 do 800 mm</t>
  </si>
  <si>
    <t>"příkopové žlaby" 10</t>
  </si>
  <si>
    <t>67</t>
  </si>
  <si>
    <t>59227026</t>
  </si>
  <si>
    <t>žlabovka příkopová betonová 500x600x170mm</t>
  </si>
  <si>
    <t>652466405</t>
  </si>
  <si>
    <t>10*1,03</t>
  </si>
  <si>
    <t>997</t>
  </si>
  <si>
    <t>Přesun sutě</t>
  </si>
  <si>
    <t>68</t>
  </si>
  <si>
    <t>997013501</t>
  </si>
  <si>
    <t>Odvoz suti a vybouraných hmot na skládku nebo meziskládku do 1 km se složením</t>
  </si>
  <si>
    <t>-250013529</t>
  </si>
  <si>
    <t>Odvoz suti a vybouraných hmot na skládku nebo meziskládku se složením, na vzdálenost do 1 km</t>
  </si>
  <si>
    <t>69</t>
  </si>
  <si>
    <t>997013509</t>
  </si>
  <si>
    <t>Příplatek k odvozu suti a vybouraných hmot na skládku ZKD 1 km přes 1 km</t>
  </si>
  <si>
    <t>306583150</t>
  </si>
  <si>
    <t>Odvoz suti a vybouraných hmot na skládku nebo meziskládku se složením, na vzdálenost Příplatek k ceně za každý další i započatý 1 km přes 1 km</t>
  </si>
  <si>
    <t>277,865*9 'Přepočtené koeficientem množství</t>
  </si>
  <si>
    <t>70</t>
  </si>
  <si>
    <t>997013801</t>
  </si>
  <si>
    <t>Poplatek za uložení na skládce (skládkovné) stavebního odpadu betonového kód odpadu 170 101</t>
  </si>
  <si>
    <t>1092393159</t>
  </si>
  <si>
    <t>Poplatek za uložení stavebního odpadu na skládce (skládkovné) z prostého betonu zatříděného do Katalogu odpadů pod kódem 170 101</t>
  </si>
  <si>
    <t>277,865-67,54</t>
  </si>
  <si>
    <t>71</t>
  </si>
  <si>
    <t>997223845</t>
  </si>
  <si>
    <t>Poplatek za uložení na skládce (skládkovné) odpadu asfaltového bez dehtu kód odpadu 170 302</t>
  </si>
  <si>
    <t>519932568</t>
  </si>
  <si>
    <t>Poplatek za uložení stavebního odpadu na skládce (skládkovné) asfaltového bez obsahu dehtu zatříděného do Katalogu odpadů pod kódem 170 302</t>
  </si>
  <si>
    <t>67,54</t>
  </si>
  <si>
    <t>998</t>
  </si>
  <si>
    <t>Přesun hmot</t>
  </si>
  <si>
    <t>72</t>
  </si>
  <si>
    <t>998223011</t>
  </si>
  <si>
    <t>Přesun hmot pro pozemní komunikace s krytem dlážděným</t>
  </si>
  <si>
    <t>1706956242</t>
  </si>
  <si>
    <t>Přesun hmot pro pozemní komunikace s krytem dlážděným dopravní vzdálenost do 200 m jakékoliv délky objektu</t>
  </si>
  <si>
    <t>C 301 - Odvodnění parkoviště</t>
  </si>
  <si>
    <t xml:space="preserve">    6 - Úpravy povrchů, podlahy a osazování výplní</t>
  </si>
  <si>
    <t>115101202</t>
  </si>
  <si>
    <t>Čerpání vody na dopravní výšku do 10 m průměrný přítok do 1000 l/min</t>
  </si>
  <si>
    <t>hod</t>
  </si>
  <si>
    <t>-1285895304</t>
  </si>
  <si>
    <t>Čerpání vody na dopravní výšku do 10 m s uvažovaným průměrným přítokem přes 500 do 1 000 l/min</t>
  </si>
  <si>
    <t>"dle technické zprávy a výkresové dokumentace"</t>
  </si>
  <si>
    <t>132201201</t>
  </si>
  <si>
    <t>Hloubení rýh š do 2000 mm v hornině tř. 3 objemu do 100 m3</t>
  </si>
  <si>
    <t>-1241740822</t>
  </si>
  <si>
    <t>Hloubení zapažených i nezapažených rýh šířky přes 600 do 2 000 mm s urovnáním dna do předepsaného profilu a spádu v hornině tř. 3 do 100 m3</t>
  </si>
  <si>
    <t>"provedení a parametry dle technické zprávy a výkresové dokumentace"</t>
  </si>
  <si>
    <t>"pro potrubí" 0,9*(0,9*9+4,2*1,1+3,6*1,2)</t>
  </si>
  <si>
    <t>"pro drenáž" 0,3*0,5*(9+4,2+3,6)</t>
  </si>
  <si>
    <t>132201209</t>
  </si>
  <si>
    <t>Příplatek za lepivost k hloubení rýh š do 2000 mm v hornině tř. 3</t>
  </si>
  <si>
    <t>916591596</t>
  </si>
  <si>
    <t>Hloubení zapažených i nezapažených rýh šířky přes 600 do 2 000 mm s urovnáním dna do předepsaného profilu a spádu v hornině tř. 3 Příplatek k cenám za lepivost horniny tř. 3</t>
  </si>
  <si>
    <t>17,856*0,5</t>
  </si>
  <si>
    <t>133201101</t>
  </si>
  <si>
    <t>Hloubení šachet v hornině tř. 3 objemu do 100 m3</t>
  </si>
  <si>
    <t>-831586671</t>
  </si>
  <si>
    <t>Hloubení zapažených i nezapažených šachet s případným nutným přemístěním výkopku ve výkopišti v hornině tř. 3 do 100 m3</t>
  </si>
  <si>
    <t>"pro VŠ" 26</t>
  </si>
  <si>
    <t>"pro OLK" 60</t>
  </si>
  <si>
    <t>"pro KŠ" 5</t>
  </si>
  <si>
    <t>133201109</t>
  </si>
  <si>
    <t>Příplatek za lepivost u hloubení šachet v hornině tř. 3</t>
  </si>
  <si>
    <t>1429341062</t>
  </si>
  <si>
    <t>Hloubení zapažených i nezapažených šachet s případným nutným přemístěním výkopku ve výkopišti v hornině tř. 3 Příplatek k cenám za lepivost horniny tř. 3</t>
  </si>
  <si>
    <t>91*0,5</t>
  </si>
  <si>
    <t>151101103</t>
  </si>
  <si>
    <t>Zřízení příložného pažení a rozepření stěn rýh hl do 8 m</t>
  </si>
  <si>
    <t>85134207</t>
  </si>
  <si>
    <t>Zřízení pažení a rozepření stěn rýh pro podzemní vedení pro všechny šířky rýhy příložné pro jakoukoliv mezerovitost, hloubky do 8 m</t>
  </si>
  <si>
    <t>"pro potrubí" 2*(9*0,9+4,2*1,1+3,6*1,2)</t>
  </si>
  <si>
    <t>" kolem šachet, VŠ a OLK" 70</t>
  </si>
  <si>
    <t>151101113</t>
  </si>
  <si>
    <t>Odstranění příložného pažení a rozepření stěn rýh hl do 8 m</t>
  </si>
  <si>
    <t>-238095947</t>
  </si>
  <si>
    <t>Odstranění pažení a rozepření stěn rýh pro podzemní vedení s uložením materiálu na vzdálenost do 3 m od kraje výkopu příložné, hloubky přes 4 do 8 m</t>
  </si>
  <si>
    <t>104,08</t>
  </si>
  <si>
    <t>161101101</t>
  </si>
  <si>
    <t>Svislé přemístění výkopku z horniny tř. 1 až 4 hl výkopu do 2,5 m</t>
  </si>
  <si>
    <t>-1585959750</t>
  </si>
  <si>
    <t>Svislé přemístění výkopku bez naložení do dopravní nádoby avšak s vyprázdněním dopravní nádoby na hromadu nebo do dopravního prostředku z horniny tř. 1 až 4, při hloubce výkopu přes 1 do 2,5 m</t>
  </si>
  <si>
    <t>17,856</t>
  </si>
  <si>
    <t>161101104</t>
  </si>
  <si>
    <t>Svislé přemístění výkopku z horniny tř. 1 až 4 hl výkopu do 8 m</t>
  </si>
  <si>
    <t>1321949838</t>
  </si>
  <si>
    <t>Svislé přemístění výkopku bez naložení do dopravní nádoby avšak s vyprázdněním dopravní nádoby na hromadu nebo do dopravního prostředku z horniny tř. 1 až 4, při hloubce výkopu přes 6 do 8 m</t>
  </si>
  <si>
    <t>91</t>
  </si>
  <si>
    <t>237438615</t>
  </si>
  <si>
    <t>"odvoz přebytečné zeminy na skládku" 17,856+91</t>
  </si>
  <si>
    <t>52600885</t>
  </si>
  <si>
    <t>108,856</t>
  </si>
  <si>
    <t>-631929793</t>
  </si>
  <si>
    <t>108,856*1,7</t>
  </si>
  <si>
    <t>-342384643</t>
  </si>
  <si>
    <t>"pro potrubí" 0,9*(9+4,2+3,6)</t>
  </si>
  <si>
    <t>"šachty a OLK" 20</t>
  </si>
  <si>
    <t>2069322029</t>
  </si>
  <si>
    <t>"drenáž" 9+4,2+3,6</t>
  </si>
  <si>
    <t>-2036859271</t>
  </si>
  <si>
    <t>"drenáž" 16,8</t>
  </si>
  <si>
    <t>451541111</t>
  </si>
  <si>
    <t>Lože pod potrubí otevřený výkop ze štěrkodrtě</t>
  </si>
  <si>
    <t>-965472665</t>
  </si>
  <si>
    <t>Lože pod potrubí, stoky a drobné objekty v otevřeném výkopu ze štěrkodrtě 0-63 mm</t>
  </si>
  <si>
    <t>"nad potrubím" 0,9*(0,9*9+1,1*4,2+1,2*3,6)-9,828</t>
  </si>
  <si>
    <t>"obsyp VŠ, OLK, KŠ" 16+38+3</t>
  </si>
  <si>
    <t>"výplň VŠ" 8</t>
  </si>
  <si>
    <t>"drenáž" 0,3*0,5*(9+4,2+3,6)</t>
  </si>
  <si>
    <t>"kolem VŠ na terénu" 0,2*5</t>
  </si>
  <si>
    <t>451572111</t>
  </si>
  <si>
    <t>Lože pod potrubí otevřený výkop z kameniva drobného těženého</t>
  </si>
  <si>
    <t>1489683909</t>
  </si>
  <si>
    <t>Lože pod potrubí, stoky a drobné objekty v otevřeném výkopu z kameniva drobného těženého 0 až 4 mm</t>
  </si>
  <si>
    <t>"pod potrubím a kolem potrubí" 0,9*0,65*(9+4,2+3,6)</t>
  </si>
  <si>
    <t>"výplň VŠ" 1,8</t>
  </si>
  <si>
    <t>-486649355</t>
  </si>
  <si>
    <t>Úpravy povrchů, podlahy a osazování výplní</t>
  </si>
  <si>
    <t>631311124</t>
  </si>
  <si>
    <t>Mazanina tl do 120 mm z betonu prostého bez zvýšených nároků na prostředí tř. C 16/20</t>
  </si>
  <si>
    <t>1756647337</t>
  </si>
  <si>
    <t>Mazanina z betonu prostého bez zvýšených nároků na prostředí tl. přes 80 do 120 mm tř. C 16/20</t>
  </si>
  <si>
    <t>"podkladní desky KŠ a OLK" 0,15*3,14*0,6*0,6+3,5*2*0,1</t>
  </si>
  <si>
    <t>"obetonování žlabů" 0,3*0,3*25</t>
  </si>
  <si>
    <t>871315221</t>
  </si>
  <si>
    <t>Kanalizační potrubí z tvrdého PVC jednovrstvé tuhost třídy SN8 DN 160</t>
  </si>
  <si>
    <t>-1286188049</t>
  </si>
  <si>
    <t>Kanalizační potrubí z tvrdého PVC v otevřeném výkopu ve sklonu do 20 %, hladkého plnostěnného jednovrstvého, tuhost třídy SN 8 DN 160</t>
  </si>
  <si>
    <t>871355221</t>
  </si>
  <si>
    <t>Kanalizační potrubí z tvrdého PVC jednovrstvé tuhost třídy SN8 DN 200</t>
  </si>
  <si>
    <t>1024540994</t>
  </si>
  <si>
    <t>Kanalizační potrubí z tvrdého PVC v otevřeném výkopu ve sklonu do 20 %, hladkého plnostěnného jednovrstvého, tuhost třídy SN 8 DN 200</t>
  </si>
  <si>
    <t>4,2+3,6</t>
  </si>
  <si>
    <t>892351111</t>
  </si>
  <si>
    <t>Tlaková zkouška vodou potrubí DN 150 nebo 200</t>
  </si>
  <si>
    <t>-421778095</t>
  </si>
  <si>
    <t>Tlakové zkoušky vodou na potrubí DN 150 nebo 200</t>
  </si>
  <si>
    <t>9+7,8</t>
  </si>
  <si>
    <t>899103112</t>
  </si>
  <si>
    <t>Osazení poklopů litinových nebo ocelových včetně rámů pro třídu zatížení B125, C250</t>
  </si>
  <si>
    <t>-1570780107</t>
  </si>
  <si>
    <t>Osazení poklopů litinových a ocelových včetně rámů pro třídu zatížení B125, C250</t>
  </si>
  <si>
    <t>2+1+1</t>
  </si>
  <si>
    <t>28661933</t>
  </si>
  <si>
    <t>poklop šachtový litinový DN 600 pro třídu zatížení B125 s rámem</t>
  </si>
  <si>
    <t>-318927093</t>
  </si>
  <si>
    <t>"KŠ" 1</t>
  </si>
  <si>
    <t>"OLK" 2</t>
  </si>
  <si>
    <t>28661933a</t>
  </si>
  <si>
    <t>poklop šachtový litinový DN 600 s mříží pro třídu zatížení B125 s rámem</t>
  </si>
  <si>
    <t>1617231820</t>
  </si>
  <si>
    <t>"VŠ" 1</t>
  </si>
  <si>
    <t>899623161</t>
  </si>
  <si>
    <t>Obetonování potrubí nebo zdiva stok betonem prostým tř. C 20/25 v otevřeném výkopu</t>
  </si>
  <si>
    <t>1087684643</t>
  </si>
  <si>
    <t>Obetonování potrubí nebo zdiva stok betonem prostým v otevřeném výkopu, beton tř. C 20/25</t>
  </si>
  <si>
    <t>"OLK" 4,2</t>
  </si>
  <si>
    <t>899643111</t>
  </si>
  <si>
    <t>Bednění pro obetonování potrubí otevřený výkop</t>
  </si>
  <si>
    <t>857744432</t>
  </si>
  <si>
    <t>Bednění pro obetonování potrubí v otevřeném výkopu</t>
  </si>
  <si>
    <t>"OLK" 16</t>
  </si>
  <si>
    <t>8-KŠ</t>
  </si>
  <si>
    <t>D+M Kanalizační šachta KŠ DN 1000</t>
  </si>
  <si>
    <t>-1882323760</t>
  </si>
  <si>
    <t>"provedení a parametry dle technické zprávy a výkresu číslo 17006-DOF-019"</t>
  </si>
  <si>
    <t>"betonové dílce - Vyrovnávací prstenec TBW - Q.1 63/6 - 1ks, Konus TBR - Q,1 100-63/58/10(12) - 1ks, Dno TBZ - Q,1 100/53 KOM tl.150mm - 1ks" 1</t>
  </si>
  <si>
    <t>8-OLK</t>
  </si>
  <si>
    <t>D+M Odlučovač lehkých kapalin</t>
  </si>
  <si>
    <t>-705058405</t>
  </si>
  <si>
    <t>"vč. D+M OLK, betonových dílců - TBM-Q.1 63/6 - 2ks, konus TBR-Q.1 100-63/58/10(12) - 2ks" 1</t>
  </si>
  <si>
    <t>8-vpust</t>
  </si>
  <si>
    <t>D+M Vpusť k odvodňovacímu žlabu typu monoblok</t>
  </si>
  <si>
    <t>1334885353</t>
  </si>
  <si>
    <t>"provedení a parametry dle technické zprávy a výkresu číslo 17006-DOF-018"</t>
  </si>
  <si>
    <t>"provedení vč. podkladu, D+M dílců, zakrytí atd." 1</t>
  </si>
  <si>
    <t>8-vsak</t>
  </si>
  <si>
    <t>D+M Vsakovací šachta VŠ hl. 6,22m, pr.1,5m</t>
  </si>
  <si>
    <t>-1126651772</t>
  </si>
  <si>
    <t>"provedení a parametry dle technické zprávy a výkresu číslo 17006-DOF-020"</t>
  </si>
  <si>
    <t>"provedení vč.geotextilie, dlaždic atd."</t>
  </si>
  <si>
    <t>"betonové dílce - Vyrovnávací prstenec 625/80/120 - 1ks, zákrytová deska TBK-Q.2 1500-625/150 B - 1ks, Betonové skruže se stupadly "</t>
  </si>
  <si>
    <t xml:space="preserve">"TBS-Q.2 1500/500/80 - 2ks, TBS-Q.2 1500/750/80 - 4ks, Betonové skruže drenážní TBS-Q.2 1500/1000/800 - 2ks " </t>
  </si>
  <si>
    <t>8-žlab</t>
  </si>
  <si>
    <t>D+M Odvodňovací žlab typu monoblok pro zatížení D400</t>
  </si>
  <si>
    <t>-2141072192</t>
  </si>
  <si>
    <t>D+M Odvodňovací žlab typu monoblok</t>
  </si>
  <si>
    <t>"provedení vč. podkladu, D+M dílců, zakrytí atd." 24,5</t>
  </si>
  <si>
    <t>998276101</t>
  </si>
  <si>
    <t>Přesun hmot pro trubní vedení z trub z plastických hmot otevřený výkop</t>
  </si>
  <si>
    <t>-150212009</t>
  </si>
  <si>
    <t>Přesun hmot pro trubní vedení hloubené z trub z plastických hmot nebo sklolaminátových pro vodovody nebo kanalizace v otevřeném výkopu dopravní vzdálenost do 15 m</t>
  </si>
  <si>
    <t>C 401 - Veřejné osvětlení</t>
  </si>
  <si>
    <t>M - Práce a dodávky M</t>
  </si>
  <si>
    <t xml:space="preserve">    21-M - Elektromontáže</t>
  </si>
  <si>
    <t>Práce a dodávky M</t>
  </si>
  <si>
    <t>21-M</t>
  </si>
  <si>
    <t>Elektromontáže</t>
  </si>
  <si>
    <t>M21-VO</t>
  </si>
  <si>
    <t>Veřejné osvětlení (dle dílčího rozpočtu)</t>
  </si>
  <si>
    <t>1127326956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</si>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</sst>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34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34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51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43</v>
      </c>
      <c r="E29" s="46"/>
      <c r="F29" s="32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2019/008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Vybudování parkovacích stání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Ostrava - Jih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71" t="str">
        <f>IF(AN8= "","",AN8)</f>
        <v>27. 2. 2019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5.15" customHeight="1">
      <c r="B49" s="38"/>
      <c r="C49" s="32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SMO - Městský obvod Ostrava - Jih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72" t="str">
        <f>IF(E17="","",E17)</f>
        <v>Ivitas, a.s.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15" customHeight="1"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35</v>
      </c>
      <c r="AJ50" s="39"/>
      <c r="AK50" s="39"/>
      <c r="AL50" s="39"/>
      <c r="AM50" s="72" t="str">
        <f>IF(E20="","",E20)</f>
        <v>Jindřich Jansa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21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6" customFormat="1" ht="40.5" customHeight="1"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ROUND(SUM(AG56:AG59),2)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79</v>
      </c>
      <c r="AR55" s="117"/>
      <c r="AS55" s="118">
        <f>ROUND(SUM(AS56:AS59),2)</f>
        <v>0</v>
      </c>
      <c r="AT55" s="119">
        <f>ROUND(SUM(AV55:AW55),2)</f>
        <v>0</v>
      </c>
      <c r="AU55" s="120">
        <f>ROUND(SUM(AU56:AU59),5)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ROUND(SUM(AZ56:AZ59),2)</f>
        <v>0</v>
      </c>
      <c r="BA55" s="119">
        <f>ROUND(SUM(BA56:BA59),2)</f>
        <v>0</v>
      </c>
      <c r="BB55" s="119">
        <f>ROUND(SUM(BB56:BB59),2)</f>
        <v>0</v>
      </c>
      <c r="BC55" s="119">
        <f>ROUND(SUM(BC56:BC59),2)</f>
        <v>0</v>
      </c>
      <c r="BD55" s="121">
        <f>ROUND(SUM(BD56:BD59),2)</f>
        <v>0</v>
      </c>
      <c r="BS55" s="122" t="s">
        <v>72</v>
      </c>
      <c r="BT55" s="122" t="s">
        <v>80</v>
      </c>
      <c r="BU55" s="122" t="s">
        <v>74</v>
      </c>
      <c r="BV55" s="122" t="s">
        <v>75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3" customFormat="1" ht="16.5" customHeight="1">
      <c r="A56" s="123" t="s">
        <v>83</v>
      </c>
      <c r="B56" s="62"/>
      <c r="C56" s="124"/>
      <c r="D56" s="124"/>
      <c r="E56" s="125" t="s">
        <v>84</v>
      </c>
      <c r="F56" s="125"/>
      <c r="G56" s="125"/>
      <c r="H56" s="125"/>
      <c r="I56" s="125"/>
      <c r="J56" s="124"/>
      <c r="K56" s="125" t="s">
        <v>85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'001 - Vedlejší a ostatní 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86</v>
      </c>
      <c r="AR56" s="64"/>
      <c r="AS56" s="128">
        <v>0</v>
      </c>
      <c r="AT56" s="129">
        <f>ROUND(SUM(AV56:AW56),2)</f>
        <v>0</v>
      </c>
      <c r="AU56" s="130">
        <f>'001 - Vedlejší a ostatní ...'!P91</f>
        <v>0</v>
      </c>
      <c r="AV56" s="129">
        <f>'001 - Vedlejší a ostatní ...'!J35</f>
        <v>0</v>
      </c>
      <c r="AW56" s="129">
        <f>'001 - Vedlejší a ostatní ...'!J36</f>
        <v>0</v>
      </c>
      <c r="AX56" s="129">
        <f>'001 - Vedlejší a ostatní ...'!J37</f>
        <v>0</v>
      </c>
      <c r="AY56" s="129">
        <f>'001 - Vedlejší a ostatní ...'!J38</f>
        <v>0</v>
      </c>
      <c r="AZ56" s="129">
        <f>'001 - Vedlejší a ostatní ...'!F35</f>
        <v>0</v>
      </c>
      <c r="BA56" s="129">
        <f>'001 - Vedlejší a ostatní ...'!F36</f>
        <v>0</v>
      </c>
      <c r="BB56" s="129">
        <f>'001 - Vedlejší a ostatní ...'!F37</f>
        <v>0</v>
      </c>
      <c r="BC56" s="129">
        <f>'001 - Vedlejší a ostatní ...'!F38</f>
        <v>0</v>
      </c>
      <c r="BD56" s="131">
        <f>'001 - Vedlejší a ostatní ...'!F39</f>
        <v>0</v>
      </c>
      <c r="BT56" s="132" t="s">
        <v>82</v>
      </c>
      <c r="BV56" s="132" t="s">
        <v>75</v>
      </c>
      <c r="BW56" s="132" t="s">
        <v>87</v>
      </c>
      <c r="BX56" s="132" t="s">
        <v>81</v>
      </c>
      <c r="CL56" s="132" t="s">
        <v>19</v>
      </c>
    </row>
    <row r="57" s="3" customFormat="1" ht="16.5" customHeight="1">
      <c r="A57" s="123" t="s">
        <v>83</v>
      </c>
      <c r="B57" s="62"/>
      <c r="C57" s="124"/>
      <c r="D57" s="124"/>
      <c r="E57" s="125" t="s">
        <v>88</v>
      </c>
      <c r="F57" s="125"/>
      <c r="G57" s="125"/>
      <c r="H57" s="125"/>
      <c r="I57" s="125"/>
      <c r="J57" s="124"/>
      <c r="K57" s="125" t="s">
        <v>89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'C 101 - Parkoviště'!J32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86</v>
      </c>
      <c r="AR57" s="64"/>
      <c r="AS57" s="128">
        <v>0</v>
      </c>
      <c r="AT57" s="129">
        <f>ROUND(SUM(AV57:AW57),2)</f>
        <v>0</v>
      </c>
      <c r="AU57" s="130">
        <f>'C 101 - Parkoviště'!P95</f>
        <v>0</v>
      </c>
      <c r="AV57" s="129">
        <f>'C 101 - Parkoviště'!J35</f>
        <v>0</v>
      </c>
      <c r="AW57" s="129">
        <f>'C 101 - Parkoviště'!J36</f>
        <v>0</v>
      </c>
      <c r="AX57" s="129">
        <f>'C 101 - Parkoviště'!J37</f>
        <v>0</v>
      </c>
      <c r="AY57" s="129">
        <f>'C 101 - Parkoviště'!J38</f>
        <v>0</v>
      </c>
      <c r="AZ57" s="129">
        <f>'C 101 - Parkoviště'!F35</f>
        <v>0</v>
      </c>
      <c r="BA57" s="129">
        <f>'C 101 - Parkoviště'!F36</f>
        <v>0</v>
      </c>
      <c r="BB57" s="129">
        <f>'C 101 - Parkoviště'!F37</f>
        <v>0</v>
      </c>
      <c r="BC57" s="129">
        <f>'C 101 - Parkoviště'!F38</f>
        <v>0</v>
      </c>
      <c r="BD57" s="131">
        <f>'C 101 - Parkoviště'!F39</f>
        <v>0</v>
      </c>
      <c r="BT57" s="132" t="s">
        <v>82</v>
      </c>
      <c r="BV57" s="132" t="s">
        <v>75</v>
      </c>
      <c r="BW57" s="132" t="s">
        <v>90</v>
      </c>
      <c r="BX57" s="132" t="s">
        <v>81</v>
      </c>
      <c r="CL57" s="132" t="s">
        <v>19</v>
      </c>
    </row>
    <row r="58" s="3" customFormat="1" ht="16.5" customHeight="1">
      <c r="A58" s="123" t="s">
        <v>83</v>
      </c>
      <c r="B58" s="62"/>
      <c r="C58" s="124"/>
      <c r="D58" s="124"/>
      <c r="E58" s="125" t="s">
        <v>91</v>
      </c>
      <c r="F58" s="125"/>
      <c r="G58" s="125"/>
      <c r="H58" s="125"/>
      <c r="I58" s="125"/>
      <c r="J58" s="124"/>
      <c r="K58" s="125" t="s">
        <v>92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'C 301 - Odvodnění parkoviště'!J32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86</v>
      </c>
      <c r="AR58" s="64"/>
      <c r="AS58" s="128">
        <v>0</v>
      </c>
      <c r="AT58" s="129">
        <f>ROUND(SUM(AV58:AW58),2)</f>
        <v>0</v>
      </c>
      <c r="AU58" s="130">
        <f>'C 301 - Odvodnění parkoviště'!P92</f>
        <v>0</v>
      </c>
      <c r="AV58" s="129">
        <f>'C 301 - Odvodnění parkoviště'!J35</f>
        <v>0</v>
      </c>
      <c r="AW58" s="129">
        <f>'C 301 - Odvodnění parkoviště'!J36</f>
        <v>0</v>
      </c>
      <c r="AX58" s="129">
        <f>'C 301 - Odvodnění parkoviště'!J37</f>
        <v>0</v>
      </c>
      <c r="AY58" s="129">
        <f>'C 301 - Odvodnění parkoviště'!J38</f>
        <v>0</v>
      </c>
      <c r="AZ58" s="129">
        <f>'C 301 - Odvodnění parkoviště'!F35</f>
        <v>0</v>
      </c>
      <c r="BA58" s="129">
        <f>'C 301 - Odvodnění parkoviště'!F36</f>
        <v>0</v>
      </c>
      <c r="BB58" s="129">
        <f>'C 301 - Odvodnění parkoviště'!F37</f>
        <v>0</v>
      </c>
      <c r="BC58" s="129">
        <f>'C 301 - Odvodnění parkoviště'!F38</f>
        <v>0</v>
      </c>
      <c r="BD58" s="131">
        <f>'C 301 - Odvodnění parkoviště'!F39</f>
        <v>0</v>
      </c>
      <c r="BT58" s="132" t="s">
        <v>82</v>
      </c>
      <c r="BV58" s="132" t="s">
        <v>75</v>
      </c>
      <c r="BW58" s="132" t="s">
        <v>93</v>
      </c>
      <c r="BX58" s="132" t="s">
        <v>81</v>
      </c>
      <c r="CL58" s="132" t="s">
        <v>19</v>
      </c>
    </row>
    <row r="59" s="3" customFormat="1" ht="16.5" customHeight="1">
      <c r="A59" s="123" t="s">
        <v>83</v>
      </c>
      <c r="B59" s="62"/>
      <c r="C59" s="124"/>
      <c r="D59" s="124"/>
      <c r="E59" s="125" t="s">
        <v>94</v>
      </c>
      <c r="F59" s="125"/>
      <c r="G59" s="125"/>
      <c r="H59" s="125"/>
      <c r="I59" s="125"/>
      <c r="J59" s="124"/>
      <c r="K59" s="125" t="s">
        <v>95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'C 401 - Veřejné osvětlení'!J32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86</v>
      </c>
      <c r="AR59" s="64"/>
      <c r="AS59" s="133">
        <v>0</v>
      </c>
      <c r="AT59" s="134">
        <f>ROUND(SUM(AV59:AW59),2)</f>
        <v>0</v>
      </c>
      <c r="AU59" s="135">
        <f>'C 401 - Veřejné osvětlení'!P87</f>
        <v>0</v>
      </c>
      <c r="AV59" s="134">
        <f>'C 401 - Veřejné osvětlení'!J35</f>
        <v>0</v>
      </c>
      <c r="AW59" s="134">
        <f>'C 401 - Veřejné osvětlení'!J36</f>
        <v>0</v>
      </c>
      <c r="AX59" s="134">
        <f>'C 401 - Veřejné osvětlení'!J37</f>
        <v>0</v>
      </c>
      <c r="AY59" s="134">
        <f>'C 401 - Veřejné osvětlení'!J38</f>
        <v>0</v>
      </c>
      <c r="AZ59" s="134">
        <f>'C 401 - Veřejné osvětlení'!F35</f>
        <v>0</v>
      </c>
      <c r="BA59" s="134">
        <f>'C 401 - Veřejné osvětlení'!F36</f>
        <v>0</v>
      </c>
      <c r="BB59" s="134">
        <f>'C 401 - Veřejné osvětlení'!F37</f>
        <v>0</v>
      </c>
      <c r="BC59" s="134">
        <f>'C 401 - Veřejné osvětlení'!F38</f>
        <v>0</v>
      </c>
      <c r="BD59" s="136">
        <f>'C 401 - Veřejné osvětlení'!F39</f>
        <v>0</v>
      </c>
      <c r="BT59" s="132" t="s">
        <v>82</v>
      </c>
      <c r="BV59" s="132" t="s">
        <v>75</v>
      </c>
      <c r="BW59" s="132" t="s">
        <v>96</v>
      </c>
      <c r="BX59" s="132" t="s">
        <v>81</v>
      </c>
      <c r="CL59" s="132" t="s">
        <v>19</v>
      </c>
    </row>
    <row r="60" s="1" customFormat="1" ht="30" customHeight="1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</row>
    <row r="61" s="1" customFormat="1" ht="6.96" customHeight="1"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</row>
  </sheetData>
  <sheetProtection sheet="1" formatColumns="0" formatRows="0" objects="1" scenarios="1" spinCount="100000" saltValue="DKFTKBYNX15oQq7J1U1QAbFqB/pdRcjlPyxkrfQzVH+BcqaBWYySsmYyO9k09Lu6KB1J3pRZZCEP4BqZacJUUA==" hashValue="QPQrHsPkRVRybyu0Djd2WnoBG6AwF5/YoJojMVkYfepMwyxAhidqC/5G5ylqWdQfx+neLUxha2vYCv5w9kEc8w==" algorithmName="SHA-512" password="DC0D"/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  <mergeCell ref="E59:I59"/>
    <mergeCell ref="K59:AF59"/>
  </mergeCells>
  <hyperlinks>
    <hyperlink ref="A56" location="'001 - Vedlejší a ostatní ...'!C2" display="/"/>
    <hyperlink ref="A57" location="'C 101 - Parkoviště'!C2" display="/"/>
    <hyperlink ref="A58" location="'C 301 - Odvodnění parkoviště'!C2" display="/"/>
    <hyperlink ref="A59" location="'C 401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87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82</v>
      </c>
    </row>
    <row r="4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Vybudování parkovacích stání</v>
      </c>
      <c r="F7" s="143"/>
      <c r="G7" s="143"/>
      <c r="H7" s="143"/>
      <c r="L7" s="20"/>
    </row>
    <row r="8" ht="12" customHeight="1">
      <c r="B8" s="20"/>
      <c r="D8" s="143" t="s">
        <v>98</v>
      </c>
      <c r="L8" s="20"/>
    </row>
    <row r="9" s="1" customFormat="1" ht="16.5" customHeight="1">
      <c r="B9" s="43"/>
      <c r="E9" s="144" t="s">
        <v>99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100</v>
      </c>
      <c r="I10" s="145"/>
      <c r="L10" s="43"/>
    </row>
    <row r="11" s="1" customFormat="1" ht="36.96" customHeight="1">
      <c r="B11" s="43"/>
      <c r="E11" s="146" t="s">
        <v>101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21</v>
      </c>
      <c r="L13" s="43"/>
    </row>
    <row r="14" s="1" customFormat="1" ht="12" customHeight="1">
      <c r="B14" s="43"/>
      <c r="D14" s="143" t="s">
        <v>22</v>
      </c>
      <c r="F14" s="132" t="s">
        <v>23</v>
      </c>
      <c r="I14" s="147" t="s">
        <v>24</v>
      </c>
      <c r="J14" s="148" t="str">
        <f>'Rekapitulace stavby'!AN8</f>
        <v>27. 2. 2019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26</v>
      </c>
      <c r="I16" s="147" t="s">
        <v>27</v>
      </c>
      <c r="J16" s="132" t="s">
        <v>21</v>
      </c>
      <c r="L16" s="43"/>
    </row>
    <row r="17" s="1" customFormat="1" ht="18" customHeight="1">
      <c r="B17" s="43"/>
      <c r="E17" s="132" t="s">
        <v>28</v>
      </c>
      <c r="I17" s="147" t="s">
        <v>29</v>
      </c>
      <c r="J17" s="132" t="s">
        <v>21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30</v>
      </c>
      <c r="I19" s="147" t="s">
        <v>27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29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32</v>
      </c>
      <c r="I22" s="147" t="s">
        <v>27</v>
      </c>
      <c r="J22" s="132" t="s">
        <v>21</v>
      </c>
      <c r="L22" s="43"/>
    </row>
    <row r="23" s="1" customFormat="1" ht="18" customHeight="1">
      <c r="B23" s="43"/>
      <c r="E23" s="132" t="s">
        <v>33</v>
      </c>
      <c r="I23" s="147" t="s">
        <v>29</v>
      </c>
      <c r="J23" s="132" t="s">
        <v>21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35</v>
      </c>
      <c r="I25" s="147" t="s">
        <v>27</v>
      </c>
      <c r="J25" s="132" t="s">
        <v>21</v>
      </c>
      <c r="L25" s="43"/>
    </row>
    <row r="26" s="1" customFormat="1" ht="18" customHeight="1">
      <c r="B26" s="43"/>
      <c r="E26" s="132" t="s">
        <v>36</v>
      </c>
      <c r="I26" s="147" t="s">
        <v>29</v>
      </c>
      <c r="J26" s="132" t="s">
        <v>21</v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37</v>
      </c>
      <c r="I28" s="145"/>
      <c r="L28" s="43"/>
    </row>
    <row r="29" s="7" customFormat="1" ht="16.5" customHeight="1">
      <c r="B29" s="149"/>
      <c r="E29" s="150" t="s">
        <v>21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39</v>
      </c>
      <c r="I32" s="145"/>
      <c r="J32" s="154">
        <f>ROUND(J91,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41</v>
      </c>
      <c r="I34" s="156" t="s">
        <v>40</v>
      </c>
      <c r="J34" s="155" t="s">
        <v>42</v>
      </c>
      <c r="L34" s="43"/>
    </row>
    <row r="35" s="1" customFormat="1" ht="14.4" customHeight="1">
      <c r="B35" s="43"/>
      <c r="D35" s="157" t="s">
        <v>43</v>
      </c>
      <c r="E35" s="143" t="s">
        <v>44</v>
      </c>
      <c r="F35" s="158">
        <f>ROUND((SUM(BE91:BE130)),  2)</f>
        <v>0</v>
      </c>
      <c r="I35" s="159">
        <v>0.20999999999999999</v>
      </c>
      <c r="J35" s="158">
        <f>ROUND(((SUM(BE91:BE130))*I35),  2)</f>
        <v>0</v>
      </c>
      <c r="L35" s="43"/>
    </row>
    <row r="36" s="1" customFormat="1" ht="14.4" customHeight="1">
      <c r="B36" s="43"/>
      <c r="E36" s="143" t="s">
        <v>45</v>
      </c>
      <c r="F36" s="158">
        <f>ROUND((SUM(BF91:BF130)),  2)</f>
        <v>0</v>
      </c>
      <c r="I36" s="159">
        <v>0.14999999999999999</v>
      </c>
      <c r="J36" s="158">
        <f>ROUND(((SUM(BF91:BF130))*I36),  2)</f>
        <v>0</v>
      </c>
      <c r="L36" s="43"/>
    </row>
    <row r="37" hidden="1" s="1" customFormat="1" ht="14.4" customHeight="1">
      <c r="B37" s="43"/>
      <c r="E37" s="143" t="s">
        <v>46</v>
      </c>
      <c r="F37" s="158">
        <f>ROUND((SUM(BG91:BG130)),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47</v>
      </c>
      <c r="F38" s="158">
        <f>ROUND((SUM(BH91:BH130)),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48</v>
      </c>
      <c r="F39" s="158">
        <f>ROUND((SUM(BI91:BI130)),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102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Vybudování parkovacích stání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99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100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001 - Vedlejší a ostatní náklady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22</v>
      </c>
      <c r="D56" s="39"/>
      <c r="E56" s="39"/>
      <c r="F56" s="27" t="str">
        <f>F14</f>
        <v>Ostrava - Jih</v>
      </c>
      <c r="G56" s="39"/>
      <c r="H56" s="39"/>
      <c r="I56" s="147" t="s">
        <v>24</v>
      </c>
      <c r="J56" s="71" t="str">
        <f>IF(J14="","",J14)</f>
        <v>27. 2. 2019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15.15" customHeight="1">
      <c r="B58" s="38"/>
      <c r="C58" s="32" t="s">
        <v>26</v>
      </c>
      <c r="D58" s="39"/>
      <c r="E58" s="39"/>
      <c r="F58" s="27" t="str">
        <f>E17</f>
        <v>SMO - Městský obvod Ostrava - Jih</v>
      </c>
      <c r="G58" s="39"/>
      <c r="H58" s="39"/>
      <c r="I58" s="147" t="s">
        <v>32</v>
      </c>
      <c r="J58" s="36" t="str">
        <f>E23</f>
        <v>Ivitas, a.s.</v>
      </c>
      <c r="K58" s="39"/>
      <c r="L58" s="43"/>
    </row>
    <row r="59" s="1" customFormat="1" ht="15.15" customHeight="1">
      <c r="B59" s="38"/>
      <c r="C59" s="32" t="s">
        <v>30</v>
      </c>
      <c r="D59" s="39"/>
      <c r="E59" s="39"/>
      <c r="F59" s="27" t="str">
        <f>IF(E20="","",E20)</f>
        <v>Vyplň údaj</v>
      </c>
      <c r="G59" s="39"/>
      <c r="H59" s="39"/>
      <c r="I59" s="147" t="s">
        <v>35</v>
      </c>
      <c r="J59" s="36" t="str">
        <f>E26</f>
        <v>Jindřich Jansa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103</v>
      </c>
      <c r="D61" s="176"/>
      <c r="E61" s="176"/>
      <c r="F61" s="176"/>
      <c r="G61" s="176"/>
      <c r="H61" s="176"/>
      <c r="I61" s="177"/>
      <c r="J61" s="178" t="s">
        <v>104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71</v>
      </c>
      <c r="D63" s="39"/>
      <c r="E63" s="39"/>
      <c r="F63" s="39"/>
      <c r="G63" s="39"/>
      <c r="H63" s="39"/>
      <c r="I63" s="145"/>
      <c r="J63" s="101">
        <f>J91</f>
        <v>0</v>
      </c>
      <c r="K63" s="39"/>
      <c r="L63" s="43"/>
      <c r="AU63" s="17" t="s">
        <v>105</v>
      </c>
    </row>
    <row r="64" s="8" customFormat="1" ht="24.96" customHeight="1">
      <c r="B64" s="180"/>
      <c r="C64" s="181"/>
      <c r="D64" s="182" t="s">
        <v>106</v>
      </c>
      <c r="E64" s="183"/>
      <c r="F64" s="183"/>
      <c r="G64" s="183"/>
      <c r="H64" s="183"/>
      <c r="I64" s="184"/>
      <c r="J64" s="185">
        <f>J92</f>
        <v>0</v>
      </c>
      <c r="K64" s="181"/>
      <c r="L64" s="186"/>
    </row>
    <row r="65" s="9" customFormat="1" ht="19.92" customHeight="1">
      <c r="B65" s="187"/>
      <c r="C65" s="124"/>
      <c r="D65" s="188" t="s">
        <v>107</v>
      </c>
      <c r="E65" s="189"/>
      <c r="F65" s="189"/>
      <c r="G65" s="189"/>
      <c r="H65" s="189"/>
      <c r="I65" s="190"/>
      <c r="J65" s="191">
        <f>J93</f>
        <v>0</v>
      </c>
      <c r="K65" s="124"/>
      <c r="L65" s="192"/>
    </row>
    <row r="66" s="9" customFormat="1" ht="19.92" customHeight="1">
      <c r="B66" s="187"/>
      <c r="C66" s="124"/>
      <c r="D66" s="188" t="s">
        <v>108</v>
      </c>
      <c r="E66" s="189"/>
      <c r="F66" s="189"/>
      <c r="G66" s="189"/>
      <c r="H66" s="189"/>
      <c r="I66" s="190"/>
      <c r="J66" s="191">
        <f>J103</f>
        <v>0</v>
      </c>
      <c r="K66" s="124"/>
      <c r="L66" s="192"/>
    </row>
    <row r="67" s="9" customFormat="1" ht="19.92" customHeight="1">
      <c r="B67" s="187"/>
      <c r="C67" s="124"/>
      <c r="D67" s="188" t="s">
        <v>109</v>
      </c>
      <c r="E67" s="189"/>
      <c r="F67" s="189"/>
      <c r="G67" s="189"/>
      <c r="H67" s="189"/>
      <c r="I67" s="190"/>
      <c r="J67" s="191">
        <f>J113</f>
        <v>0</v>
      </c>
      <c r="K67" s="124"/>
      <c r="L67" s="192"/>
    </row>
    <row r="68" s="9" customFormat="1" ht="19.92" customHeight="1">
      <c r="B68" s="187"/>
      <c r="C68" s="124"/>
      <c r="D68" s="188" t="s">
        <v>110</v>
      </c>
      <c r="E68" s="189"/>
      <c r="F68" s="189"/>
      <c r="G68" s="189"/>
      <c r="H68" s="189"/>
      <c r="I68" s="190"/>
      <c r="J68" s="191">
        <f>J119</f>
        <v>0</v>
      </c>
      <c r="K68" s="124"/>
      <c r="L68" s="192"/>
    </row>
    <row r="69" s="9" customFormat="1" ht="19.92" customHeight="1">
      <c r="B69" s="187"/>
      <c r="C69" s="124"/>
      <c r="D69" s="188" t="s">
        <v>111</v>
      </c>
      <c r="E69" s="189"/>
      <c r="F69" s="189"/>
      <c r="G69" s="189"/>
      <c r="H69" s="189"/>
      <c r="I69" s="190"/>
      <c r="J69" s="191">
        <f>J125</f>
        <v>0</v>
      </c>
      <c r="K69" s="124"/>
      <c r="L69" s="192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5"/>
      <c r="J70" s="39"/>
      <c r="K70" s="39"/>
      <c r="L70" s="43"/>
    </row>
    <row r="71" s="1" customFormat="1" ht="6.96" customHeight="1">
      <c r="B71" s="58"/>
      <c r="C71" s="59"/>
      <c r="D71" s="59"/>
      <c r="E71" s="59"/>
      <c r="F71" s="59"/>
      <c r="G71" s="59"/>
      <c r="H71" s="59"/>
      <c r="I71" s="170"/>
      <c r="J71" s="59"/>
      <c r="K71" s="59"/>
      <c r="L71" s="43"/>
    </row>
    <row r="75" s="1" customFormat="1" ht="6.96" customHeight="1">
      <c r="B75" s="60"/>
      <c r="C75" s="61"/>
      <c r="D75" s="61"/>
      <c r="E75" s="61"/>
      <c r="F75" s="61"/>
      <c r="G75" s="61"/>
      <c r="H75" s="61"/>
      <c r="I75" s="173"/>
      <c r="J75" s="61"/>
      <c r="K75" s="61"/>
      <c r="L75" s="43"/>
    </row>
    <row r="76" s="1" customFormat="1" ht="24.96" customHeight="1">
      <c r="B76" s="38"/>
      <c r="C76" s="23" t="s">
        <v>112</v>
      </c>
      <c r="D76" s="39"/>
      <c r="E76" s="39"/>
      <c r="F76" s="39"/>
      <c r="G76" s="39"/>
      <c r="H76" s="39"/>
      <c r="I76" s="145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5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5"/>
      <c r="J78" s="39"/>
      <c r="K78" s="39"/>
      <c r="L78" s="43"/>
    </row>
    <row r="79" s="1" customFormat="1" ht="16.5" customHeight="1">
      <c r="B79" s="38"/>
      <c r="C79" s="39"/>
      <c r="D79" s="39"/>
      <c r="E79" s="174" t="str">
        <f>E7</f>
        <v>Vybudování parkovacích stání</v>
      </c>
      <c r="F79" s="32"/>
      <c r="G79" s="32"/>
      <c r="H79" s="32"/>
      <c r="I79" s="145"/>
      <c r="J79" s="39"/>
      <c r="K79" s="39"/>
      <c r="L79" s="43"/>
    </row>
    <row r="80" ht="12" customHeight="1">
      <c r="B80" s="21"/>
      <c r="C80" s="32" t="s">
        <v>98</v>
      </c>
      <c r="D80" s="22"/>
      <c r="E80" s="22"/>
      <c r="F80" s="22"/>
      <c r="G80" s="22"/>
      <c r="H80" s="22"/>
      <c r="I80" s="137"/>
      <c r="J80" s="22"/>
      <c r="K80" s="22"/>
      <c r="L80" s="20"/>
    </row>
    <row r="81" s="1" customFormat="1" ht="16.5" customHeight="1">
      <c r="B81" s="38"/>
      <c r="C81" s="39"/>
      <c r="D81" s="39"/>
      <c r="E81" s="174" t="s">
        <v>99</v>
      </c>
      <c r="F81" s="39"/>
      <c r="G81" s="39"/>
      <c r="H81" s="39"/>
      <c r="I81" s="145"/>
      <c r="J81" s="39"/>
      <c r="K81" s="39"/>
      <c r="L81" s="43"/>
    </row>
    <row r="82" s="1" customFormat="1" ht="12" customHeight="1">
      <c r="B82" s="38"/>
      <c r="C82" s="32" t="s">
        <v>100</v>
      </c>
      <c r="D82" s="39"/>
      <c r="E82" s="39"/>
      <c r="F82" s="39"/>
      <c r="G82" s="39"/>
      <c r="H82" s="39"/>
      <c r="I82" s="145"/>
      <c r="J82" s="39"/>
      <c r="K82" s="39"/>
      <c r="L82" s="43"/>
    </row>
    <row r="83" s="1" customFormat="1" ht="16.5" customHeight="1">
      <c r="B83" s="38"/>
      <c r="C83" s="39"/>
      <c r="D83" s="39"/>
      <c r="E83" s="68" t="str">
        <f>E11</f>
        <v>001 - Vedlejší a ostatní náklady</v>
      </c>
      <c r="F83" s="39"/>
      <c r="G83" s="39"/>
      <c r="H83" s="39"/>
      <c r="I83" s="145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5"/>
      <c r="J84" s="39"/>
      <c r="K84" s="39"/>
      <c r="L84" s="43"/>
    </row>
    <row r="85" s="1" customFormat="1" ht="12" customHeight="1">
      <c r="B85" s="38"/>
      <c r="C85" s="32" t="s">
        <v>22</v>
      </c>
      <c r="D85" s="39"/>
      <c r="E85" s="39"/>
      <c r="F85" s="27" t="str">
        <f>F14</f>
        <v>Ostrava - Jih</v>
      </c>
      <c r="G85" s="39"/>
      <c r="H85" s="39"/>
      <c r="I85" s="147" t="s">
        <v>24</v>
      </c>
      <c r="J85" s="71" t="str">
        <f>IF(J14="","",J14)</f>
        <v>27. 2. 2019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5"/>
      <c r="J86" s="39"/>
      <c r="K86" s="39"/>
      <c r="L86" s="43"/>
    </row>
    <row r="87" s="1" customFormat="1" ht="15.15" customHeight="1">
      <c r="B87" s="38"/>
      <c r="C87" s="32" t="s">
        <v>26</v>
      </c>
      <c r="D87" s="39"/>
      <c r="E87" s="39"/>
      <c r="F87" s="27" t="str">
        <f>E17</f>
        <v>SMO - Městský obvod Ostrava - Jih</v>
      </c>
      <c r="G87" s="39"/>
      <c r="H87" s="39"/>
      <c r="I87" s="147" t="s">
        <v>32</v>
      </c>
      <c r="J87" s="36" t="str">
        <f>E23</f>
        <v>Ivitas, a.s.</v>
      </c>
      <c r="K87" s="39"/>
      <c r="L87" s="43"/>
    </row>
    <row r="88" s="1" customFormat="1" ht="15.15" customHeight="1">
      <c r="B88" s="38"/>
      <c r="C88" s="32" t="s">
        <v>30</v>
      </c>
      <c r="D88" s="39"/>
      <c r="E88" s="39"/>
      <c r="F88" s="27" t="str">
        <f>IF(E20="","",E20)</f>
        <v>Vyplň údaj</v>
      </c>
      <c r="G88" s="39"/>
      <c r="H88" s="39"/>
      <c r="I88" s="147" t="s">
        <v>35</v>
      </c>
      <c r="J88" s="36" t="str">
        <f>E26</f>
        <v>Jindřich Jansa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5"/>
      <c r="J89" s="39"/>
      <c r="K89" s="39"/>
      <c r="L89" s="43"/>
    </row>
    <row r="90" s="10" customFormat="1" ht="29.28" customHeight="1">
      <c r="B90" s="193"/>
      <c r="C90" s="194" t="s">
        <v>113</v>
      </c>
      <c r="D90" s="195" t="s">
        <v>58</v>
      </c>
      <c r="E90" s="195" t="s">
        <v>54</v>
      </c>
      <c r="F90" s="195" t="s">
        <v>55</v>
      </c>
      <c r="G90" s="195" t="s">
        <v>114</v>
      </c>
      <c r="H90" s="195" t="s">
        <v>115</v>
      </c>
      <c r="I90" s="196" t="s">
        <v>116</v>
      </c>
      <c r="J90" s="195" t="s">
        <v>104</v>
      </c>
      <c r="K90" s="197" t="s">
        <v>117</v>
      </c>
      <c r="L90" s="198"/>
      <c r="M90" s="91" t="s">
        <v>21</v>
      </c>
      <c r="N90" s="92" t="s">
        <v>43</v>
      </c>
      <c r="O90" s="92" t="s">
        <v>118</v>
      </c>
      <c r="P90" s="92" t="s">
        <v>119</v>
      </c>
      <c r="Q90" s="92" t="s">
        <v>120</v>
      </c>
      <c r="R90" s="92" t="s">
        <v>121</v>
      </c>
      <c r="S90" s="92" t="s">
        <v>122</v>
      </c>
      <c r="T90" s="93" t="s">
        <v>123</v>
      </c>
    </row>
    <row r="91" s="1" customFormat="1" ht="22.8" customHeight="1">
      <c r="B91" s="38"/>
      <c r="C91" s="98" t="s">
        <v>124</v>
      </c>
      <c r="D91" s="39"/>
      <c r="E91" s="39"/>
      <c r="F91" s="39"/>
      <c r="G91" s="39"/>
      <c r="H91" s="39"/>
      <c r="I91" s="145"/>
      <c r="J91" s="199">
        <f>BK91</f>
        <v>0</v>
      </c>
      <c r="K91" s="39"/>
      <c r="L91" s="43"/>
      <c r="M91" s="94"/>
      <c r="N91" s="95"/>
      <c r="O91" s="95"/>
      <c r="P91" s="200">
        <f>P92</f>
        <v>0</v>
      </c>
      <c r="Q91" s="95"/>
      <c r="R91" s="200">
        <f>R92</f>
        <v>0</v>
      </c>
      <c r="S91" s="95"/>
      <c r="T91" s="201">
        <f>T92</f>
        <v>0</v>
      </c>
      <c r="AT91" s="17" t="s">
        <v>72</v>
      </c>
      <c r="AU91" s="17" t="s">
        <v>105</v>
      </c>
      <c r="BK91" s="202">
        <f>BK92</f>
        <v>0</v>
      </c>
    </row>
    <row r="92" s="11" customFormat="1" ht="25.92" customHeight="1">
      <c r="B92" s="203"/>
      <c r="C92" s="204"/>
      <c r="D92" s="205" t="s">
        <v>72</v>
      </c>
      <c r="E92" s="206" t="s">
        <v>125</v>
      </c>
      <c r="F92" s="206" t="s">
        <v>126</v>
      </c>
      <c r="G92" s="204"/>
      <c r="H92" s="204"/>
      <c r="I92" s="207"/>
      <c r="J92" s="208">
        <f>BK92</f>
        <v>0</v>
      </c>
      <c r="K92" s="204"/>
      <c r="L92" s="209"/>
      <c r="M92" s="210"/>
      <c r="N92" s="211"/>
      <c r="O92" s="211"/>
      <c r="P92" s="212">
        <f>P93+P103+P113+P119+P125</f>
        <v>0</v>
      </c>
      <c r="Q92" s="211"/>
      <c r="R92" s="212">
        <f>R93+R103+R113+R119+R125</f>
        <v>0</v>
      </c>
      <c r="S92" s="211"/>
      <c r="T92" s="213">
        <f>T93+T103+T113+T119+T125</f>
        <v>0</v>
      </c>
      <c r="AR92" s="214" t="s">
        <v>127</v>
      </c>
      <c r="AT92" s="215" t="s">
        <v>72</v>
      </c>
      <c r="AU92" s="215" t="s">
        <v>73</v>
      </c>
      <c r="AY92" s="214" t="s">
        <v>128</v>
      </c>
      <c r="BK92" s="216">
        <f>BK93+BK103+BK113+BK119+BK125</f>
        <v>0</v>
      </c>
    </row>
    <row r="93" s="11" customFormat="1" ht="22.8" customHeight="1">
      <c r="B93" s="203"/>
      <c r="C93" s="204"/>
      <c r="D93" s="205" t="s">
        <v>72</v>
      </c>
      <c r="E93" s="217" t="s">
        <v>129</v>
      </c>
      <c r="F93" s="217" t="s">
        <v>130</v>
      </c>
      <c r="G93" s="204"/>
      <c r="H93" s="204"/>
      <c r="I93" s="207"/>
      <c r="J93" s="218">
        <f>BK93</f>
        <v>0</v>
      </c>
      <c r="K93" s="204"/>
      <c r="L93" s="209"/>
      <c r="M93" s="210"/>
      <c r="N93" s="211"/>
      <c r="O93" s="211"/>
      <c r="P93" s="212">
        <f>SUM(P94:P102)</f>
        <v>0</v>
      </c>
      <c r="Q93" s="211"/>
      <c r="R93" s="212">
        <f>SUM(R94:R102)</f>
        <v>0</v>
      </c>
      <c r="S93" s="211"/>
      <c r="T93" s="213">
        <f>SUM(T94:T102)</f>
        <v>0</v>
      </c>
      <c r="AR93" s="214" t="s">
        <v>127</v>
      </c>
      <c r="AT93" s="215" t="s">
        <v>72</v>
      </c>
      <c r="AU93" s="215" t="s">
        <v>80</v>
      </c>
      <c r="AY93" s="214" t="s">
        <v>128</v>
      </c>
      <c r="BK93" s="216">
        <f>SUM(BK94:BK102)</f>
        <v>0</v>
      </c>
    </row>
    <row r="94" s="1" customFormat="1" ht="16.5" customHeight="1">
      <c r="B94" s="38"/>
      <c r="C94" s="219" t="s">
        <v>80</v>
      </c>
      <c r="D94" s="219" t="s">
        <v>131</v>
      </c>
      <c r="E94" s="220" t="s">
        <v>132</v>
      </c>
      <c r="F94" s="221" t="s">
        <v>133</v>
      </c>
      <c r="G94" s="222" t="s">
        <v>134</v>
      </c>
      <c r="H94" s="223">
        <v>1</v>
      </c>
      <c r="I94" s="224"/>
      <c r="J94" s="225">
        <f>ROUND(I94*H94,2)</f>
        <v>0</v>
      </c>
      <c r="K94" s="221" t="s">
        <v>135</v>
      </c>
      <c r="L94" s="43"/>
      <c r="M94" s="226" t="s">
        <v>21</v>
      </c>
      <c r="N94" s="227" t="s">
        <v>44</v>
      </c>
      <c r="O94" s="83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30" t="s">
        <v>136</v>
      </c>
      <c r="AT94" s="230" t="s">
        <v>131</v>
      </c>
      <c r="AU94" s="230" t="s">
        <v>82</v>
      </c>
      <c r="AY94" s="17" t="s">
        <v>128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7" t="s">
        <v>80</v>
      </c>
      <c r="BK94" s="231">
        <f>ROUND(I94*H94,2)</f>
        <v>0</v>
      </c>
      <c r="BL94" s="17" t="s">
        <v>136</v>
      </c>
      <c r="BM94" s="230" t="s">
        <v>137</v>
      </c>
    </row>
    <row r="95" s="1" customFormat="1">
      <c r="B95" s="38"/>
      <c r="C95" s="39"/>
      <c r="D95" s="232" t="s">
        <v>138</v>
      </c>
      <c r="E95" s="39"/>
      <c r="F95" s="233" t="s">
        <v>133</v>
      </c>
      <c r="G95" s="39"/>
      <c r="H95" s="39"/>
      <c r="I95" s="145"/>
      <c r="J95" s="39"/>
      <c r="K95" s="39"/>
      <c r="L95" s="43"/>
      <c r="M95" s="234"/>
      <c r="N95" s="83"/>
      <c r="O95" s="83"/>
      <c r="P95" s="83"/>
      <c r="Q95" s="83"/>
      <c r="R95" s="83"/>
      <c r="S95" s="83"/>
      <c r="T95" s="84"/>
      <c r="AT95" s="17" t="s">
        <v>138</v>
      </c>
      <c r="AU95" s="17" t="s">
        <v>82</v>
      </c>
    </row>
    <row r="96" s="12" customFormat="1">
      <c r="B96" s="235"/>
      <c r="C96" s="236"/>
      <c r="D96" s="232" t="s">
        <v>139</v>
      </c>
      <c r="E96" s="237" t="s">
        <v>21</v>
      </c>
      <c r="F96" s="238" t="s">
        <v>140</v>
      </c>
      <c r="G96" s="236"/>
      <c r="H96" s="237" t="s">
        <v>21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AT96" s="244" t="s">
        <v>139</v>
      </c>
      <c r="AU96" s="244" t="s">
        <v>82</v>
      </c>
      <c r="AV96" s="12" t="s">
        <v>80</v>
      </c>
      <c r="AW96" s="12" t="s">
        <v>34</v>
      </c>
      <c r="AX96" s="12" t="s">
        <v>73</v>
      </c>
      <c r="AY96" s="244" t="s">
        <v>128</v>
      </c>
    </row>
    <row r="97" s="12" customFormat="1">
      <c r="B97" s="235"/>
      <c r="C97" s="236"/>
      <c r="D97" s="232" t="s">
        <v>139</v>
      </c>
      <c r="E97" s="237" t="s">
        <v>21</v>
      </c>
      <c r="F97" s="238" t="s">
        <v>141</v>
      </c>
      <c r="G97" s="236"/>
      <c r="H97" s="237" t="s">
        <v>21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139</v>
      </c>
      <c r="AU97" s="244" t="s">
        <v>82</v>
      </c>
      <c r="AV97" s="12" t="s">
        <v>80</v>
      </c>
      <c r="AW97" s="12" t="s">
        <v>34</v>
      </c>
      <c r="AX97" s="12" t="s">
        <v>73</v>
      </c>
      <c r="AY97" s="244" t="s">
        <v>128</v>
      </c>
    </row>
    <row r="98" s="12" customFormat="1">
      <c r="B98" s="235"/>
      <c r="C98" s="236"/>
      <c r="D98" s="232" t="s">
        <v>139</v>
      </c>
      <c r="E98" s="237" t="s">
        <v>21</v>
      </c>
      <c r="F98" s="238" t="s">
        <v>142</v>
      </c>
      <c r="G98" s="236"/>
      <c r="H98" s="237" t="s">
        <v>21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139</v>
      </c>
      <c r="AU98" s="244" t="s">
        <v>82</v>
      </c>
      <c r="AV98" s="12" t="s">
        <v>80</v>
      </c>
      <c r="AW98" s="12" t="s">
        <v>34</v>
      </c>
      <c r="AX98" s="12" t="s">
        <v>73</v>
      </c>
      <c r="AY98" s="244" t="s">
        <v>128</v>
      </c>
    </row>
    <row r="99" s="13" customFormat="1">
      <c r="B99" s="245"/>
      <c r="C99" s="246"/>
      <c r="D99" s="232" t="s">
        <v>139</v>
      </c>
      <c r="E99" s="247" t="s">
        <v>21</v>
      </c>
      <c r="F99" s="248" t="s">
        <v>80</v>
      </c>
      <c r="G99" s="246"/>
      <c r="H99" s="249">
        <v>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139</v>
      </c>
      <c r="AU99" s="255" t="s">
        <v>82</v>
      </c>
      <c r="AV99" s="13" t="s">
        <v>82</v>
      </c>
      <c r="AW99" s="13" t="s">
        <v>34</v>
      </c>
      <c r="AX99" s="13" t="s">
        <v>73</v>
      </c>
      <c r="AY99" s="255" t="s">
        <v>128</v>
      </c>
    </row>
    <row r="100" s="14" customFormat="1">
      <c r="B100" s="256"/>
      <c r="C100" s="257"/>
      <c r="D100" s="232" t="s">
        <v>139</v>
      </c>
      <c r="E100" s="258" t="s">
        <v>21</v>
      </c>
      <c r="F100" s="259" t="s">
        <v>143</v>
      </c>
      <c r="G100" s="257"/>
      <c r="H100" s="260">
        <v>1</v>
      </c>
      <c r="I100" s="261"/>
      <c r="J100" s="257"/>
      <c r="K100" s="257"/>
      <c r="L100" s="262"/>
      <c r="M100" s="263"/>
      <c r="N100" s="264"/>
      <c r="O100" s="264"/>
      <c r="P100" s="264"/>
      <c r="Q100" s="264"/>
      <c r="R100" s="264"/>
      <c r="S100" s="264"/>
      <c r="T100" s="265"/>
      <c r="AT100" s="266" t="s">
        <v>139</v>
      </c>
      <c r="AU100" s="266" t="s">
        <v>82</v>
      </c>
      <c r="AV100" s="14" t="s">
        <v>144</v>
      </c>
      <c r="AW100" s="14" t="s">
        <v>34</v>
      </c>
      <c r="AX100" s="14" t="s">
        <v>80</v>
      </c>
      <c r="AY100" s="266" t="s">
        <v>128</v>
      </c>
    </row>
    <row r="101" s="1" customFormat="1" ht="16.5" customHeight="1">
      <c r="B101" s="38"/>
      <c r="C101" s="219" t="s">
        <v>82</v>
      </c>
      <c r="D101" s="219" t="s">
        <v>131</v>
      </c>
      <c r="E101" s="220" t="s">
        <v>145</v>
      </c>
      <c r="F101" s="221" t="s">
        <v>146</v>
      </c>
      <c r="G101" s="222" t="s">
        <v>134</v>
      </c>
      <c r="H101" s="223">
        <v>1</v>
      </c>
      <c r="I101" s="224"/>
      <c r="J101" s="225">
        <f>ROUND(I101*H101,2)</f>
        <v>0</v>
      </c>
      <c r="K101" s="221" t="s">
        <v>135</v>
      </c>
      <c r="L101" s="43"/>
      <c r="M101" s="226" t="s">
        <v>21</v>
      </c>
      <c r="N101" s="227" t="s">
        <v>44</v>
      </c>
      <c r="O101" s="83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30" t="s">
        <v>136</v>
      </c>
      <c r="AT101" s="230" t="s">
        <v>131</v>
      </c>
      <c r="AU101" s="230" t="s">
        <v>82</v>
      </c>
      <c r="AY101" s="17" t="s">
        <v>128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7" t="s">
        <v>80</v>
      </c>
      <c r="BK101" s="231">
        <f>ROUND(I101*H101,2)</f>
        <v>0</v>
      </c>
      <c r="BL101" s="17" t="s">
        <v>136</v>
      </c>
      <c r="BM101" s="230" t="s">
        <v>147</v>
      </c>
    </row>
    <row r="102" s="1" customFormat="1">
      <c r="B102" s="38"/>
      <c r="C102" s="39"/>
      <c r="D102" s="232" t="s">
        <v>138</v>
      </c>
      <c r="E102" s="39"/>
      <c r="F102" s="233" t="s">
        <v>146</v>
      </c>
      <c r="G102" s="39"/>
      <c r="H102" s="39"/>
      <c r="I102" s="145"/>
      <c r="J102" s="39"/>
      <c r="K102" s="39"/>
      <c r="L102" s="43"/>
      <c r="M102" s="234"/>
      <c r="N102" s="83"/>
      <c r="O102" s="83"/>
      <c r="P102" s="83"/>
      <c r="Q102" s="83"/>
      <c r="R102" s="83"/>
      <c r="S102" s="83"/>
      <c r="T102" s="84"/>
      <c r="AT102" s="17" t="s">
        <v>138</v>
      </c>
      <c r="AU102" s="17" t="s">
        <v>82</v>
      </c>
    </row>
    <row r="103" s="11" customFormat="1" ht="22.8" customHeight="1">
      <c r="B103" s="203"/>
      <c r="C103" s="204"/>
      <c r="D103" s="205" t="s">
        <v>72</v>
      </c>
      <c r="E103" s="217" t="s">
        <v>148</v>
      </c>
      <c r="F103" s="217" t="s">
        <v>149</v>
      </c>
      <c r="G103" s="204"/>
      <c r="H103" s="204"/>
      <c r="I103" s="207"/>
      <c r="J103" s="218">
        <f>BK103</f>
        <v>0</v>
      </c>
      <c r="K103" s="204"/>
      <c r="L103" s="209"/>
      <c r="M103" s="210"/>
      <c r="N103" s="211"/>
      <c r="O103" s="211"/>
      <c r="P103" s="212">
        <f>SUM(P104:P112)</f>
        <v>0</v>
      </c>
      <c r="Q103" s="211"/>
      <c r="R103" s="212">
        <f>SUM(R104:R112)</f>
        <v>0</v>
      </c>
      <c r="S103" s="211"/>
      <c r="T103" s="213">
        <f>SUM(T104:T112)</f>
        <v>0</v>
      </c>
      <c r="AR103" s="214" t="s">
        <v>127</v>
      </c>
      <c r="AT103" s="215" t="s">
        <v>72</v>
      </c>
      <c r="AU103" s="215" t="s">
        <v>80</v>
      </c>
      <c r="AY103" s="214" t="s">
        <v>128</v>
      </c>
      <c r="BK103" s="216">
        <f>SUM(BK104:BK112)</f>
        <v>0</v>
      </c>
    </row>
    <row r="104" s="1" customFormat="1" ht="16.5" customHeight="1">
      <c r="B104" s="38"/>
      <c r="C104" s="219" t="s">
        <v>150</v>
      </c>
      <c r="D104" s="219" t="s">
        <v>131</v>
      </c>
      <c r="E104" s="220" t="s">
        <v>151</v>
      </c>
      <c r="F104" s="221" t="s">
        <v>149</v>
      </c>
      <c r="G104" s="222" t="s">
        <v>134</v>
      </c>
      <c r="H104" s="223">
        <v>1</v>
      </c>
      <c r="I104" s="224"/>
      <c r="J104" s="225">
        <f>ROUND(I104*H104,2)</f>
        <v>0</v>
      </c>
      <c r="K104" s="221" t="s">
        <v>135</v>
      </c>
      <c r="L104" s="43"/>
      <c r="M104" s="226" t="s">
        <v>21</v>
      </c>
      <c r="N104" s="227" t="s">
        <v>44</v>
      </c>
      <c r="O104" s="83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30" t="s">
        <v>136</v>
      </c>
      <c r="AT104" s="230" t="s">
        <v>131</v>
      </c>
      <c r="AU104" s="230" t="s">
        <v>82</v>
      </c>
      <c r="AY104" s="17" t="s">
        <v>128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7" t="s">
        <v>80</v>
      </c>
      <c r="BK104" s="231">
        <f>ROUND(I104*H104,2)</f>
        <v>0</v>
      </c>
      <c r="BL104" s="17" t="s">
        <v>136</v>
      </c>
      <c r="BM104" s="230" t="s">
        <v>152</v>
      </c>
    </row>
    <row r="105" s="1" customFormat="1">
      <c r="B105" s="38"/>
      <c r="C105" s="39"/>
      <c r="D105" s="232" t="s">
        <v>138</v>
      </c>
      <c r="E105" s="39"/>
      <c r="F105" s="233" t="s">
        <v>149</v>
      </c>
      <c r="G105" s="39"/>
      <c r="H105" s="39"/>
      <c r="I105" s="145"/>
      <c r="J105" s="39"/>
      <c r="K105" s="39"/>
      <c r="L105" s="43"/>
      <c r="M105" s="234"/>
      <c r="N105" s="83"/>
      <c r="O105" s="83"/>
      <c r="P105" s="83"/>
      <c r="Q105" s="83"/>
      <c r="R105" s="83"/>
      <c r="S105" s="83"/>
      <c r="T105" s="84"/>
      <c r="AT105" s="17" t="s">
        <v>138</v>
      </c>
      <c r="AU105" s="17" t="s">
        <v>82</v>
      </c>
    </row>
    <row r="106" s="12" customFormat="1">
      <c r="B106" s="235"/>
      <c r="C106" s="236"/>
      <c r="D106" s="232" t="s">
        <v>139</v>
      </c>
      <c r="E106" s="237" t="s">
        <v>21</v>
      </c>
      <c r="F106" s="238" t="s">
        <v>153</v>
      </c>
      <c r="G106" s="236"/>
      <c r="H106" s="237" t="s">
        <v>21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139</v>
      </c>
      <c r="AU106" s="244" t="s">
        <v>82</v>
      </c>
      <c r="AV106" s="12" t="s">
        <v>80</v>
      </c>
      <c r="AW106" s="12" t="s">
        <v>34</v>
      </c>
      <c r="AX106" s="12" t="s">
        <v>73</v>
      </c>
      <c r="AY106" s="244" t="s">
        <v>128</v>
      </c>
    </row>
    <row r="107" s="13" customFormat="1">
      <c r="B107" s="245"/>
      <c r="C107" s="246"/>
      <c r="D107" s="232" t="s">
        <v>139</v>
      </c>
      <c r="E107" s="247" t="s">
        <v>21</v>
      </c>
      <c r="F107" s="248" t="s">
        <v>80</v>
      </c>
      <c r="G107" s="246"/>
      <c r="H107" s="249">
        <v>1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139</v>
      </c>
      <c r="AU107" s="255" t="s">
        <v>82</v>
      </c>
      <c r="AV107" s="13" t="s">
        <v>82</v>
      </c>
      <c r="AW107" s="13" t="s">
        <v>34</v>
      </c>
      <c r="AX107" s="13" t="s">
        <v>73</v>
      </c>
      <c r="AY107" s="255" t="s">
        <v>128</v>
      </c>
    </row>
    <row r="108" s="14" customFormat="1">
      <c r="B108" s="256"/>
      <c r="C108" s="257"/>
      <c r="D108" s="232" t="s">
        <v>139</v>
      </c>
      <c r="E108" s="258" t="s">
        <v>21</v>
      </c>
      <c r="F108" s="259" t="s">
        <v>143</v>
      </c>
      <c r="G108" s="257"/>
      <c r="H108" s="260">
        <v>1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AT108" s="266" t="s">
        <v>139</v>
      </c>
      <c r="AU108" s="266" t="s">
        <v>82</v>
      </c>
      <c r="AV108" s="14" t="s">
        <v>144</v>
      </c>
      <c r="AW108" s="14" t="s">
        <v>34</v>
      </c>
      <c r="AX108" s="14" t="s">
        <v>80</v>
      </c>
      <c r="AY108" s="266" t="s">
        <v>128</v>
      </c>
    </row>
    <row r="109" s="1" customFormat="1" ht="16.5" customHeight="1">
      <c r="B109" s="38"/>
      <c r="C109" s="219" t="s">
        <v>144</v>
      </c>
      <c r="D109" s="219" t="s">
        <v>131</v>
      </c>
      <c r="E109" s="220" t="s">
        <v>154</v>
      </c>
      <c r="F109" s="221" t="s">
        <v>155</v>
      </c>
      <c r="G109" s="222" t="s">
        <v>134</v>
      </c>
      <c r="H109" s="223">
        <v>1</v>
      </c>
      <c r="I109" s="224"/>
      <c r="J109" s="225">
        <f>ROUND(I109*H109,2)</f>
        <v>0</v>
      </c>
      <c r="K109" s="221" t="s">
        <v>135</v>
      </c>
      <c r="L109" s="43"/>
      <c r="M109" s="226" t="s">
        <v>21</v>
      </c>
      <c r="N109" s="227" t="s">
        <v>44</v>
      </c>
      <c r="O109" s="83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30" t="s">
        <v>136</v>
      </c>
      <c r="AT109" s="230" t="s">
        <v>131</v>
      </c>
      <c r="AU109" s="230" t="s">
        <v>82</v>
      </c>
      <c r="AY109" s="17" t="s">
        <v>128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7" t="s">
        <v>80</v>
      </c>
      <c r="BK109" s="231">
        <f>ROUND(I109*H109,2)</f>
        <v>0</v>
      </c>
      <c r="BL109" s="17" t="s">
        <v>136</v>
      </c>
      <c r="BM109" s="230" t="s">
        <v>156</v>
      </c>
    </row>
    <row r="110" s="1" customFormat="1">
      <c r="B110" s="38"/>
      <c r="C110" s="39"/>
      <c r="D110" s="232" t="s">
        <v>138</v>
      </c>
      <c r="E110" s="39"/>
      <c r="F110" s="233" t="s">
        <v>155</v>
      </c>
      <c r="G110" s="39"/>
      <c r="H110" s="39"/>
      <c r="I110" s="145"/>
      <c r="J110" s="39"/>
      <c r="K110" s="39"/>
      <c r="L110" s="43"/>
      <c r="M110" s="234"/>
      <c r="N110" s="83"/>
      <c r="O110" s="83"/>
      <c r="P110" s="83"/>
      <c r="Q110" s="83"/>
      <c r="R110" s="83"/>
      <c r="S110" s="83"/>
      <c r="T110" s="84"/>
      <c r="AT110" s="17" t="s">
        <v>138</v>
      </c>
      <c r="AU110" s="17" t="s">
        <v>82</v>
      </c>
    </row>
    <row r="111" s="13" customFormat="1">
      <c r="B111" s="245"/>
      <c r="C111" s="246"/>
      <c r="D111" s="232" t="s">
        <v>139</v>
      </c>
      <c r="E111" s="247" t="s">
        <v>21</v>
      </c>
      <c r="F111" s="248" t="s">
        <v>157</v>
      </c>
      <c r="G111" s="246"/>
      <c r="H111" s="249">
        <v>1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AT111" s="255" t="s">
        <v>139</v>
      </c>
      <c r="AU111" s="255" t="s">
        <v>82</v>
      </c>
      <c r="AV111" s="13" t="s">
        <v>82</v>
      </c>
      <c r="AW111" s="13" t="s">
        <v>34</v>
      </c>
      <c r="AX111" s="13" t="s">
        <v>73</v>
      </c>
      <c r="AY111" s="255" t="s">
        <v>128</v>
      </c>
    </row>
    <row r="112" s="14" customFormat="1">
      <c r="B112" s="256"/>
      <c r="C112" s="257"/>
      <c r="D112" s="232" t="s">
        <v>139</v>
      </c>
      <c r="E112" s="258" t="s">
        <v>21</v>
      </c>
      <c r="F112" s="259" t="s">
        <v>143</v>
      </c>
      <c r="G112" s="257"/>
      <c r="H112" s="260">
        <v>1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AT112" s="266" t="s">
        <v>139</v>
      </c>
      <c r="AU112" s="266" t="s">
        <v>82</v>
      </c>
      <c r="AV112" s="14" t="s">
        <v>144</v>
      </c>
      <c r="AW112" s="14" t="s">
        <v>34</v>
      </c>
      <c r="AX112" s="14" t="s">
        <v>80</v>
      </c>
      <c r="AY112" s="266" t="s">
        <v>128</v>
      </c>
    </row>
    <row r="113" s="11" customFormat="1" ht="22.8" customHeight="1">
      <c r="B113" s="203"/>
      <c r="C113" s="204"/>
      <c r="D113" s="205" t="s">
        <v>72</v>
      </c>
      <c r="E113" s="217" t="s">
        <v>158</v>
      </c>
      <c r="F113" s="217" t="s">
        <v>159</v>
      </c>
      <c r="G113" s="204"/>
      <c r="H113" s="204"/>
      <c r="I113" s="207"/>
      <c r="J113" s="218">
        <f>BK113</f>
        <v>0</v>
      </c>
      <c r="K113" s="204"/>
      <c r="L113" s="209"/>
      <c r="M113" s="210"/>
      <c r="N113" s="211"/>
      <c r="O113" s="211"/>
      <c r="P113" s="212">
        <f>SUM(P114:P118)</f>
        <v>0</v>
      </c>
      <c r="Q113" s="211"/>
      <c r="R113" s="212">
        <f>SUM(R114:R118)</f>
        <v>0</v>
      </c>
      <c r="S113" s="211"/>
      <c r="T113" s="213">
        <f>SUM(T114:T118)</f>
        <v>0</v>
      </c>
      <c r="AR113" s="214" t="s">
        <v>127</v>
      </c>
      <c r="AT113" s="215" t="s">
        <v>72</v>
      </c>
      <c r="AU113" s="215" t="s">
        <v>80</v>
      </c>
      <c r="AY113" s="214" t="s">
        <v>128</v>
      </c>
      <c r="BK113" s="216">
        <f>SUM(BK114:BK118)</f>
        <v>0</v>
      </c>
    </row>
    <row r="114" s="1" customFormat="1" ht="16.5" customHeight="1">
      <c r="B114" s="38"/>
      <c r="C114" s="219" t="s">
        <v>127</v>
      </c>
      <c r="D114" s="219" t="s">
        <v>131</v>
      </c>
      <c r="E114" s="220" t="s">
        <v>160</v>
      </c>
      <c r="F114" s="221" t="s">
        <v>161</v>
      </c>
      <c r="G114" s="222" t="s">
        <v>134</v>
      </c>
      <c r="H114" s="223">
        <v>1</v>
      </c>
      <c r="I114" s="224"/>
      <c r="J114" s="225">
        <f>ROUND(I114*H114,2)</f>
        <v>0</v>
      </c>
      <c r="K114" s="221" t="s">
        <v>135</v>
      </c>
      <c r="L114" s="43"/>
      <c r="M114" s="226" t="s">
        <v>21</v>
      </c>
      <c r="N114" s="227" t="s">
        <v>44</v>
      </c>
      <c r="O114" s="83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30" t="s">
        <v>136</v>
      </c>
      <c r="AT114" s="230" t="s">
        <v>131</v>
      </c>
      <c r="AU114" s="230" t="s">
        <v>82</v>
      </c>
      <c r="AY114" s="17" t="s">
        <v>128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7" t="s">
        <v>80</v>
      </c>
      <c r="BK114" s="231">
        <f>ROUND(I114*H114,2)</f>
        <v>0</v>
      </c>
      <c r="BL114" s="17" t="s">
        <v>136</v>
      </c>
      <c r="BM114" s="230" t="s">
        <v>162</v>
      </c>
    </row>
    <row r="115" s="1" customFormat="1">
      <c r="B115" s="38"/>
      <c r="C115" s="39"/>
      <c r="D115" s="232" t="s">
        <v>138</v>
      </c>
      <c r="E115" s="39"/>
      <c r="F115" s="233" t="s">
        <v>161</v>
      </c>
      <c r="G115" s="39"/>
      <c r="H115" s="39"/>
      <c r="I115" s="145"/>
      <c r="J115" s="39"/>
      <c r="K115" s="39"/>
      <c r="L115" s="43"/>
      <c r="M115" s="234"/>
      <c r="N115" s="83"/>
      <c r="O115" s="83"/>
      <c r="P115" s="83"/>
      <c r="Q115" s="83"/>
      <c r="R115" s="83"/>
      <c r="S115" s="83"/>
      <c r="T115" s="84"/>
      <c r="AT115" s="17" t="s">
        <v>138</v>
      </c>
      <c r="AU115" s="17" t="s">
        <v>82</v>
      </c>
    </row>
    <row r="116" s="12" customFormat="1">
      <c r="B116" s="235"/>
      <c r="C116" s="236"/>
      <c r="D116" s="232" t="s">
        <v>139</v>
      </c>
      <c r="E116" s="237" t="s">
        <v>21</v>
      </c>
      <c r="F116" s="238" t="s">
        <v>163</v>
      </c>
      <c r="G116" s="236"/>
      <c r="H116" s="237" t="s">
        <v>21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139</v>
      </c>
      <c r="AU116" s="244" t="s">
        <v>82</v>
      </c>
      <c r="AV116" s="12" t="s">
        <v>80</v>
      </c>
      <c r="AW116" s="12" t="s">
        <v>34</v>
      </c>
      <c r="AX116" s="12" t="s">
        <v>73</v>
      </c>
      <c r="AY116" s="244" t="s">
        <v>128</v>
      </c>
    </row>
    <row r="117" s="13" customFormat="1">
      <c r="B117" s="245"/>
      <c r="C117" s="246"/>
      <c r="D117" s="232" t="s">
        <v>139</v>
      </c>
      <c r="E117" s="247" t="s">
        <v>21</v>
      </c>
      <c r="F117" s="248" t="s">
        <v>80</v>
      </c>
      <c r="G117" s="246"/>
      <c r="H117" s="249">
        <v>1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139</v>
      </c>
      <c r="AU117" s="255" t="s">
        <v>82</v>
      </c>
      <c r="AV117" s="13" t="s">
        <v>82</v>
      </c>
      <c r="AW117" s="13" t="s">
        <v>34</v>
      </c>
      <c r="AX117" s="13" t="s">
        <v>73</v>
      </c>
      <c r="AY117" s="255" t="s">
        <v>128</v>
      </c>
    </row>
    <row r="118" s="14" customFormat="1">
      <c r="B118" s="256"/>
      <c r="C118" s="257"/>
      <c r="D118" s="232" t="s">
        <v>139</v>
      </c>
      <c r="E118" s="258" t="s">
        <v>21</v>
      </c>
      <c r="F118" s="259" t="s">
        <v>143</v>
      </c>
      <c r="G118" s="257"/>
      <c r="H118" s="260">
        <v>1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5"/>
      <c r="AT118" s="266" t="s">
        <v>139</v>
      </c>
      <c r="AU118" s="266" t="s">
        <v>82</v>
      </c>
      <c r="AV118" s="14" t="s">
        <v>144</v>
      </c>
      <c r="AW118" s="14" t="s">
        <v>34</v>
      </c>
      <c r="AX118" s="14" t="s">
        <v>80</v>
      </c>
      <c r="AY118" s="266" t="s">
        <v>128</v>
      </c>
    </row>
    <row r="119" s="11" customFormat="1" ht="22.8" customHeight="1">
      <c r="B119" s="203"/>
      <c r="C119" s="204"/>
      <c r="D119" s="205" t="s">
        <v>72</v>
      </c>
      <c r="E119" s="217" t="s">
        <v>164</v>
      </c>
      <c r="F119" s="217" t="s">
        <v>165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SUM(P120:P124)</f>
        <v>0</v>
      </c>
      <c r="Q119" s="211"/>
      <c r="R119" s="212">
        <f>SUM(R120:R124)</f>
        <v>0</v>
      </c>
      <c r="S119" s="211"/>
      <c r="T119" s="213">
        <f>SUM(T120:T124)</f>
        <v>0</v>
      </c>
      <c r="AR119" s="214" t="s">
        <v>127</v>
      </c>
      <c r="AT119" s="215" t="s">
        <v>72</v>
      </c>
      <c r="AU119" s="215" t="s">
        <v>80</v>
      </c>
      <c r="AY119" s="214" t="s">
        <v>128</v>
      </c>
      <c r="BK119" s="216">
        <f>SUM(BK120:BK124)</f>
        <v>0</v>
      </c>
    </row>
    <row r="120" s="1" customFormat="1" ht="16.5" customHeight="1">
      <c r="B120" s="38"/>
      <c r="C120" s="219" t="s">
        <v>166</v>
      </c>
      <c r="D120" s="219" t="s">
        <v>131</v>
      </c>
      <c r="E120" s="220" t="s">
        <v>167</v>
      </c>
      <c r="F120" s="221" t="s">
        <v>165</v>
      </c>
      <c r="G120" s="222" t="s">
        <v>134</v>
      </c>
      <c r="H120" s="223">
        <v>1</v>
      </c>
      <c r="I120" s="224"/>
      <c r="J120" s="225">
        <f>ROUND(I120*H120,2)</f>
        <v>0</v>
      </c>
      <c r="K120" s="221" t="s">
        <v>135</v>
      </c>
      <c r="L120" s="43"/>
      <c r="M120" s="226" t="s">
        <v>21</v>
      </c>
      <c r="N120" s="227" t="s">
        <v>44</v>
      </c>
      <c r="O120" s="83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30" t="s">
        <v>136</v>
      </c>
      <c r="AT120" s="230" t="s">
        <v>131</v>
      </c>
      <c r="AU120" s="230" t="s">
        <v>82</v>
      </c>
      <c r="AY120" s="17" t="s">
        <v>128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7" t="s">
        <v>80</v>
      </c>
      <c r="BK120" s="231">
        <f>ROUND(I120*H120,2)</f>
        <v>0</v>
      </c>
      <c r="BL120" s="17" t="s">
        <v>136</v>
      </c>
      <c r="BM120" s="230" t="s">
        <v>168</v>
      </c>
    </row>
    <row r="121" s="1" customFormat="1">
      <c r="B121" s="38"/>
      <c r="C121" s="39"/>
      <c r="D121" s="232" t="s">
        <v>138</v>
      </c>
      <c r="E121" s="39"/>
      <c r="F121" s="233" t="s">
        <v>165</v>
      </c>
      <c r="G121" s="39"/>
      <c r="H121" s="39"/>
      <c r="I121" s="145"/>
      <c r="J121" s="39"/>
      <c r="K121" s="39"/>
      <c r="L121" s="43"/>
      <c r="M121" s="234"/>
      <c r="N121" s="83"/>
      <c r="O121" s="83"/>
      <c r="P121" s="83"/>
      <c r="Q121" s="83"/>
      <c r="R121" s="83"/>
      <c r="S121" s="83"/>
      <c r="T121" s="84"/>
      <c r="AT121" s="17" t="s">
        <v>138</v>
      </c>
      <c r="AU121" s="17" t="s">
        <v>82</v>
      </c>
    </row>
    <row r="122" s="12" customFormat="1">
      <c r="B122" s="235"/>
      <c r="C122" s="236"/>
      <c r="D122" s="232" t="s">
        <v>139</v>
      </c>
      <c r="E122" s="237" t="s">
        <v>21</v>
      </c>
      <c r="F122" s="238" t="s">
        <v>169</v>
      </c>
      <c r="G122" s="236"/>
      <c r="H122" s="237" t="s">
        <v>21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139</v>
      </c>
      <c r="AU122" s="244" t="s">
        <v>82</v>
      </c>
      <c r="AV122" s="12" t="s">
        <v>80</v>
      </c>
      <c r="AW122" s="12" t="s">
        <v>34</v>
      </c>
      <c r="AX122" s="12" t="s">
        <v>73</v>
      </c>
      <c r="AY122" s="244" t="s">
        <v>128</v>
      </c>
    </row>
    <row r="123" s="13" customFormat="1">
      <c r="B123" s="245"/>
      <c r="C123" s="246"/>
      <c r="D123" s="232" t="s">
        <v>139</v>
      </c>
      <c r="E123" s="247" t="s">
        <v>21</v>
      </c>
      <c r="F123" s="248" t="s">
        <v>80</v>
      </c>
      <c r="G123" s="246"/>
      <c r="H123" s="249">
        <v>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AT123" s="255" t="s">
        <v>139</v>
      </c>
      <c r="AU123" s="255" t="s">
        <v>82</v>
      </c>
      <c r="AV123" s="13" t="s">
        <v>82</v>
      </c>
      <c r="AW123" s="13" t="s">
        <v>34</v>
      </c>
      <c r="AX123" s="13" t="s">
        <v>73</v>
      </c>
      <c r="AY123" s="255" t="s">
        <v>128</v>
      </c>
    </row>
    <row r="124" s="14" customFormat="1">
      <c r="B124" s="256"/>
      <c r="C124" s="257"/>
      <c r="D124" s="232" t="s">
        <v>139</v>
      </c>
      <c r="E124" s="258" t="s">
        <v>21</v>
      </c>
      <c r="F124" s="259" t="s">
        <v>143</v>
      </c>
      <c r="G124" s="257"/>
      <c r="H124" s="260">
        <v>1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AT124" s="266" t="s">
        <v>139</v>
      </c>
      <c r="AU124" s="266" t="s">
        <v>82</v>
      </c>
      <c r="AV124" s="14" t="s">
        <v>144</v>
      </c>
      <c r="AW124" s="14" t="s">
        <v>34</v>
      </c>
      <c r="AX124" s="14" t="s">
        <v>80</v>
      </c>
      <c r="AY124" s="266" t="s">
        <v>128</v>
      </c>
    </row>
    <row r="125" s="11" customFormat="1" ht="22.8" customHeight="1">
      <c r="B125" s="203"/>
      <c r="C125" s="204"/>
      <c r="D125" s="205" t="s">
        <v>72</v>
      </c>
      <c r="E125" s="217" t="s">
        <v>170</v>
      </c>
      <c r="F125" s="217" t="s">
        <v>171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SUM(P126:P130)</f>
        <v>0</v>
      </c>
      <c r="Q125" s="211"/>
      <c r="R125" s="212">
        <f>SUM(R126:R130)</f>
        <v>0</v>
      </c>
      <c r="S125" s="211"/>
      <c r="T125" s="213">
        <f>SUM(T126:T130)</f>
        <v>0</v>
      </c>
      <c r="AR125" s="214" t="s">
        <v>127</v>
      </c>
      <c r="AT125" s="215" t="s">
        <v>72</v>
      </c>
      <c r="AU125" s="215" t="s">
        <v>80</v>
      </c>
      <c r="AY125" s="214" t="s">
        <v>128</v>
      </c>
      <c r="BK125" s="216">
        <f>SUM(BK126:BK130)</f>
        <v>0</v>
      </c>
    </row>
    <row r="126" s="1" customFormat="1" ht="16.5" customHeight="1">
      <c r="B126" s="38"/>
      <c r="C126" s="219" t="s">
        <v>172</v>
      </c>
      <c r="D126" s="219" t="s">
        <v>131</v>
      </c>
      <c r="E126" s="220" t="s">
        <v>173</v>
      </c>
      <c r="F126" s="221" t="s">
        <v>174</v>
      </c>
      <c r="G126" s="222" t="s">
        <v>134</v>
      </c>
      <c r="H126" s="223">
        <v>1</v>
      </c>
      <c r="I126" s="224"/>
      <c r="J126" s="225">
        <f>ROUND(I126*H126,2)</f>
        <v>0</v>
      </c>
      <c r="K126" s="221" t="s">
        <v>135</v>
      </c>
      <c r="L126" s="43"/>
      <c r="M126" s="226" t="s">
        <v>21</v>
      </c>
      <c r="N126" s="227" t="s">
        <v>44</v>
      </c>
      <c r="O126" s="83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30" t="s">
        <v>136</v>
      </c>
      <c r="AT126" s="230" t="s">
        <v>131</v>
      </c>
      <c r="AU126" s="230" t="s">
        <v>82</v>
      </c>
      <c r="AY126" s="17" t="s">
        <v>128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80</v>
      </c>
      <c r="BK126" s="231">
        <f>ROUND(I126*H126,2)</f>
        <v>0</v>
      </c>
      <c r="BL126" s="17" t="s">
        <v>136</v>
      </c>
      <c r="BM126" s="230" t="s">
        <v>175</v>
      </c>
    </row>
    <row r="127" s="1" customFormat="1">
      <c r="B127" s="38"/>
      <c r="C127" s="39"/>
      <c r="D127" s="232" t="s">
        <v>138</v>
      </c>
      <c r="E127" s="39"/>
      <c r="F127" s="233" t="s">
        <v>174</v>
      </c>
      <c r="G127" s="39"/>
      <c r="H127" s="39"/>
      <c r="I127" s="145"/>
      <c r="J127" s="39"/>
      <c r="K127" s="39"/>
      <c r="L127" s="43"/>
      <c r="M127" s="234"/>
      <c r="N127" s="83"/>
      <c r="O127" s="83"/>
      <c r="P127" s="83"/>
      <c r="Q127" s="83"/>
      <c r="R127" s="83"/>
      <c r="S127" s="83"/>
      <c r="T127" s="84"/>
      <c r="AT127" s="17" t="s">
        <v>138</v>
      </c>
      <c r="AU127" s="17" t="s">
        <v>82</v>
      </c>
    </row>
    <row r="128" s="12" customFormat="1">
      <c r="B128" s="235"/>
      <c r="C128" s="236"/>
      <c r="D128" s="232" t="s">
        <v>139</v>
      </c>
      <c r="E128" s="237" t="s">
        <v>21</v>
      </c>
      <c r="F128" s="238" t="s">
        <v>176</v>
      </c>
      <c r="G128" s="236"/>
      <c r="H128" s="237" t="s">
        <v>21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AT128" s="244" t="s">
        <v>139</v>
      </c>
      <c r="AU128" s="244" t="s">
        <v>82</v>
      </c>
      <c r="AV128" s="12" t="s">
        <v>80</v>
      </c>
      <c r="AW128" s="12" t="s">
        <v>34</v>
      </c>
      <c r="AX128" s="12" t="s">
        <v>73</v>
      </c>
      <c r="AY128" s="244" t="s">
        <v>128</v>
      </c>
    </row>
    <row r="129" s="13" customFormat="1">
      <c r="B129" s="245"/>
      <c r="C129" s="246"/>
      <c r="D129" s="232" t="s">
        <v>139</v>
      </c>
      <c r="E129" s="247" t="s">
        <v>21</v>
      </c>
      <c r="F129" s="248" t="s">
        <v>80</v>
      </c>
      <c r="G129" s="246"/>
      <c r="H129" s="249">
        <v>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139</v>
      </c>
      <c r="AU129" s="255" t="s">
        <v>82</v>
      </c>
      <c r="AV129" s="13" t="s">
        <v>82</v>
      </c>
      <c r="AW129" s="13" t="s">
        <v>34</v>
      </c>
      <c r="AX129" s="13" t="s">
        <v>73</v>
      </c>
      <c r="AY129" s="255" t="s">
        <v>128</v>
      </c>
    </row>
    <row r="130" s="14" customFormat="1">
      <c r="B130" s="256"/>
      <c r="C130" s="257"/>
      <c r="D130" s="232" t="s">
        <v>139</v>
      </c>
      <c r="E130" s="258" t="s">
        <v>21</v>
      </c>
      <c r="F130" s="259" t="s">
        <v>143</v>
      </c>
      <c r="G130" s="257"/>
      <c r="H130" s="260">
        <v>1</v>
      </c>
      <c r="I130" s="261"/>
      <c r="J130" s="257"/>
      <c r="K130" s="257"/>
      <c r="L130" s="262"/>
      <c r="M130" s="267"/>
      <c r="N130" s="268"/>
      <c r="O130" s="268"/>
      <c r="P130" s="268"/>
      <c r="Q130" s="268"/>
      <c r="R130" s="268"/>
      <c r="S130" s="268"/>
      <c r="T130" s="269"/>
      <c r="AT130" s="266" t="s">
        <v>139</v>
      </c>
      <c r="AU130" s="266" t="s">
        <v>82</v>
      </c>
      <c r="AV130" s="14" t="s">
        <v>144</v>
      </c>
      <c r="AW130" s="14" t="s">
        <v>34</v>
      </c>
      <c r="AX130" s="14" t="s">
        <v>80</v>
      </c>
      <c r="AY130" s="266" t="s">
        <v>128</v>
      </c>
    </row>
    <row r="131" s="1" customFormat="1" ht="6.96" customHeight="1">
      <c r="B131" s="58"/>
      <c r="C131" s="59"/>
      <c r="D131" s="59"/>
      <c r="E131" s="59"/>
      <c r="F131" s="59"/>
      <c r="G131" s="59"/>
      <c r="H131" s="59"/>
      <c r="I131" s="170"/>
      <c r="J131" s="59"/>
      <c r="K131" s="59"/>
      <c r="L131" s="43"/>
    </row>
  </sheetData>
  <sheetProtection sheet="1" autoFilter="0" formatColumns="0" formatRows="0" objects="1" scenarios="1" spinCount="100000" saltValue="vXRed+aLuX/y9Q8xjwJe7lC5fmyre0PDcIMcZHdyqiCJXzxTBbdnehdfCJyLO1TRIspMzZScRpPprwXhLEx5zQ==" hashValue="mdXz3AY21UhvgsccfOzmCWa3HR08TM7fjSrJiUjr9e4+Vjg7nV5elaSzhJDIhQ0fgHVoqrcH3YQTyroJjTJTeg==" algorithmName="SHA-512" password="DC0D"/>
  <autoFilter ref="C90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90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82</v>
      </c>
    </row>
    <row r="4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Vybudování parkovacích stání</v>
      </c>
      <c r="F7" s="143"/>
      <c r="G7" s="143"/>
      <c r="H7" s="143"/>
      <c r="L7" s="20"/>
    </row>
    <row r="8" ht="12" customHeight="1">
      <c r="B8" s="20"/>
      <c r="D8" s="143" t="s">
        <v>98</v>
      </c>
      <c r="L8" s="20"/>
    </row>
    <row r="9" s="1" customFormat="1" ht="16.5" customHeight="1">
      <c r="B9" s="43"/>
      <c r="E9" s="144" t="s">
        <v>99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100</v>
      </c>
      <c r="I10" s="145"/>
      <c r="L10" s="43"/>
    </row>
    <row r="11" s="1" customFormat="1" ht="36.96" customHeight="1">
      <c r="B11" s="43"/>
      <c r="E11" s="146" t="s">
        <v>177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21</v>
      </c>
      <c r="L13" s="43"/>
    </row>
    <row r="14" s="1" customFormat="1" ht="12" customHeight="1">
      <c r="B14" s="43"/>
      <c r="D14" s="143" t="s">
        <v>22</v>
      </c>
      <c r="F14" s="132" t="s">
        <v>23</v>
      </c>
      <c r="I14" s="147" t="s">
        <v>24</v>
      </c>
      <c r="J14" s="148" t="str">
        <f>'Rekapitulace stavby'!AN8</f>
        <v>27. 2. 2019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26</v>
      </c>
      <c r="I16" s="147" t="s">
        <v>27</v>
      </c>
      <c r="J16" s="132" t="s">
        <v>21</v>
      </c>
      <c r="L16" s="43"/>
    </row>
    <row r="17" s="1" customFormat="1" ht="18" customHeight="1">
      <c r="B17" s="43"/>
      <c r="E17" s="132" t="s">
        <v>28</v>
      </c>
      <c r="I17" s="147" t="s">
        <v>29</v>
      </c>
      <c r="J17" s="132" t="s">
        <v>21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30</v>
      </c>
      <c r="I19" s="147" t="s">
        <v>27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29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32</v>
      </c>
      <c r="I22" s="147" t="s">
        <v>27</v>
      </c>
      <c r="J22" s="132" t="s">
        <v>21</v>
      </c>
      <c r="L22" s="43"/>
    </row>
    <row r="23" s="1" customFormat="1" ht="18" customHeight="1">
      <c r="B23" s="43"/>
      <c r="E23" s="132" t="s">
        <v>33</v>
      </c>
      <c r="I23" s="147" t="s">
        <v>29</v>
      </c>
      <c r="J23" s="132" t="s">
        <v>21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35</v>
      </c>
      <c r="I25" s="147" t="s">
        <v>27</v>
      </c>
      <c r="J25" s="132" t="s">
        <v>21</v>
      </c>
      <c r="L25" s="43"/>
    </row>
    <row r="26" s="1" customFormat="1" ht="18" customHeight="1">
      <c r="B26" s="43"/>
      <c r="E26" s="132" t="s">
        <v>36</v>
      </c>
      <c r="I26" s="147" t="s">
        <v>29</v>
      </c>
      <c r="J26" s="132" t="s">
        <v>21</v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37</v>
      </c>
      <c r="I28" s="145"/>
      <c r="L28" s="43"/>
    </row>
    <row r="29" s="7" customFormat="1" ht="16.5" customHeight="1">
      <c r="B29" s="149"/>
      <c r="E29" s="150" t="s">
        <v>178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39</v>
      </c>
      <c r="I32" s="145"/>
      <c r="J32" s="154">
        <f>ROUND(J95,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41</v>
      </c>
      <c r="I34" s="156" t="s">
        <v>40</v>
      </c>
      <c r="J34" s="155" t="s">
        <v>42</v>
      </c>
      <c r="L34" s="43"/>
    </row>
    <row r="35" s="1" customFormat="1" ht="14.4" customHeight="1">
      <c r="B35" s="43"/>
      <c r="D35" s="157" t="s">
        <v>43</v>
      </c>
      <c r="E35" s="143" t="s">
        <v>44</v>
      </c>
      <c r="F35" s="158">
        <f>ROUND((SUM(BE95:BE465)),  2)</f>
        <v>0</v>
      </c>
      <c r="I35" s="159">
        <v>0.20999999999999999</v>
      </c>
      <c r="J35" s="158">
        <f>ROUND(((SUM(BE95:BE465))*I35),  2)</f>
        <v>0</v>
      </c>
      <c r="L35" s="43"/>
    </row>
    <row r="36" s="1" customFormat="1" ht="14.4" customHeight="1">
      <c r="B36" s="43"/>
      <c r="E36" s="143" t="s">
        <v>45</v>
      </c>
      <c r="F36" s="158">
        <f>ROUND((SUM(BF95:BF465)),  2)</f>
        <v>0</v>
      </c>
      <c r="I36" s="159">
        <v>0.14999999999999999</v>
      </c>
      <c r="J36" s="158">
        <f>ROUND(((SUM(BF95:BF465))*I36),  2)</f>
        <v>0</v>
      </c>
      <c r="L36" s="43"/>
    </row>
    <row r="37" hidden="1" s="1" customFormat="1" ht="14.4" customHeight="1">
      <c r="B37" s="43"/>
      <c r="E37" s="143" t="s">
        <v>46</v>
      </c>
      <c r="F37" s="158">
        <f>ROUND((SUM(BG95:BG465)),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47</v>
      </c>
      <c r="F38" s="158">
        <f>ROUND((SUM(BH95:BH465)),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48</v>
      </c>
      <c r="F39" s="158">
        <f>ROUND((SUM(BI95:BI465)),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102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Vybudování parkovacích stání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99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100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C 101 - Parkoviště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22</v>
      </c>
      <c r="D56" s="39"/>
      <c r="E56" s="39"/>
      <c r="F56" s="27" t="str">
        <f>F14</f>
        <v>Ostrava - Jih</v>
      </c>
      <c r="G56" s="39"/>
      <c r="H56" s="39"/>
      <c r="I56" s="147" t="s">
        <v>24</v>
      </c>
      <c r="J56" s="71" t="str">
        <f>IF(J14="","",J14)</f>
        <v>27. 2. 2019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15.15" customHeight="1">
      <c r="B58" s="38"/>
      <c r="C58" s="32" t="s">
        <v>26</v>
      </c>
      <c r="D58" s="39"/>
      <c r="E58" s="39"/>
      <c r="F58" s="27" t="str">
        <f>E17</f>
        <v>SMO - Městský obvod Ostrava - Jih</v>
      </c>
      <c r="G58" s="39"/>
      <c r="H58" s="39"/>
      <c r="I58" s="147" t="s">
        <v>32</v>
      </c>
      <c r="J58" s="36" t="str">
        <f>E23</f>
        <v>Ivitas, a.s.</v>
      </c>
      <c r="K58" s="39"/>
      <c r="L58" s="43"/>
    </row>
    <row r="59" s="1" customFormat="1" ht="15.15" customHeight="1">
      <c r="B59" s="38"/>
      <c r="C59" s="32" t="s">
        <v>30</v>
      </c>
      <c r="D59" s="39"/>
      <c r="E59" s="39"/>
      <c r="F59" s="27" t="str">
        <f>IF(E20="","",E20)</f>
        <v>Vyplň údaj</v>
      </c>
      <c r="G59" s="39"/>
      <c r="H59" s="39"/>
      <c r="I59" s="147" t="s">
        <v>35</v>
      </c>
      <c r="J59" s="36" t="str">
        <f>E26</f>
        <v>Jindřich Jansa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103</v>
      </c>
      <c r="D61" s="176"/>
      <c r="E61" s="176"/>
      <c r="F61" s="176"/>
      <c r="G61" s="176"/>
      <c r="H61" s="176"/>
      <c r="I61" s="177"/>
      <c r="J61" s="178" t="s">
        <v>104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71</v>
      </c>
      <c r="D63" s="39"/>
      <c r="E63" s="39"/>
      <c r="F63" s="39"/>
      <c r="G63" s="39"/>
      <c r="H63" s="39"/>
      <c r="I63" s="145"/>
      <c r="J63" s="101">
        <f>J95</f>
        <v>0</v>
      </c>
      <c r="K63" s="39"/>
      <c r="L63" s="43"/>
      <c r="AU63" s="17" t="s">
        <v>105</v>
      </c>
    </row>
    <row r="64" s="8" customFormat="1" ht="24.96" customHeight="1">
      <c r="B64" s="180"/>
      <c r="C64" s="181"/>
      <c r="D64" s="182" t="s">
        <v>179</v>
      </c>
      <c r="E64" s="183"/>
      <c r="F64" s="183"/>
      <c r="G64" s="183"/>
      <c r="H64" s="183"/>
      <c r="I64" s="184"/>
      <c r="J64" s="185">
        <f>J96</f>
        <v>0</v>
      </c>
      <c r="K64" s="181"/>
      <c r="L64" s="186"/>
    </row>
    <row r="65" s="9" customFormat="1" ht="19.92" customHeight="1">
      <c r="B65" s="187"/>
      <c r="C65" s="124"/>
      <c r="D65" s="188" t="s">
        <v>180</v>
      </c>
      <c r="E65" s="189"/>
      <c r="F65" s="189"/>
      <c r="G65" s="189"/>
      <c r="H65" s="189"/>
      <c r="I65" s="190"/>
      <c r="J65" s="191">
        <f>J97</f>
        <v>0</v>
      </c>
      <c r="K65" s="124"/>
      <c r="L65" s="192"/>
    </row>
    <row r="66" s="9" customFormat="1" ht="19.92" customHeight="1">
      <c r="B66" s="187"/>
      <c r="C66" s="124"/>
      <c r="D66" s="188" t="s">
        <v>181</v>
      </c>
      <c r="E66" s="189"/>
      <c r="F66" s="189"/>
      <c r="G66" s="189"/>
      <c r="H66" s="189"/>
      <c r="I66" s="190"/>
      <c r="J66" s="191">
        <f>J264</f>
        <v>0</v>
      </c>
      <c r="K66" s="124"/>
      <c r="L66" s="192"/>
    </row>
    <row r="67" s="9" customFormat="1" ht="19.92" customHeight="1">
      <c r="B67" s="187"/>
      <c r="C67" s="124"/>
      <c r="D67" s="188" t="s">
        <v>182</v>
      </c>
      <c r="E67" s="189"/>
      <c r="F67" s="189"/>
      <c r="G67" s="189"/>
      <c r="H67" s="189"/>
      <c r="I67" s="190"/>
      <c r="J67" s="191">
        <f>J275</f>
        <v>0</v>
      </c>
      <c r="K67" s="124"/>
      <c r="L67" s="192"/>
    </row>
    <row r="68" s="9" customFormat="1" ht="19.92" customHeight="1">
      <c r="B68" s="187"/>
      <c r="C68" s="124"/>
      <c r="D68" s="188" t="s">
        <v>183</v>
      </c>
      <c r="E68" s="189"/>
      <c r="F68" s="189"/>
      <c r="G68" s="189"/>
      <c r="H68" s="189"/>
      <c r="I68" s="190"/>
      <c r="J68" s="191">
        <f>J312</f>
        <v>0</v>
      </c>
      <c r="K68" s="124"/>
      <c r="L68" s="192"/>
    </row>
    <row r="69" s="9" customFormat="1" ht="19.92" customHeight="1">
      <c r="B69" s="187"/>
      <c r="C69" s="124"/>
      <c r="D69" s="188" t="s">
        <v>184</v>
      </c>
      <c r="E69" s="189"/>
      <c r="F69" s="189"/>
      <c r="G69" s="189"/>
      <c r="H69" s="189"/>
      <c r="I69" s="190"/>
      <c r="J69" s="191">
        <f>J319</f>
        <v>0</v>
      </c>
      <c r="K69" s="124"/>
      <c r="L69" s="192"/>
    </row>
    <row r="70" s="9" customFormat="1" ht="19.92" customHeight="1">
      <c r="B70" s="187"/>
      <c r="C70" s="124"/>
      <c r="D70" s="188" t="s">
        <v>185</v>
      </c>
      <c r="E70" s="189"/>
      <c r="F70" s="189"/>
      <c r="G70" s="189"/>
      <c r="H70" s="189"/>
      <c r="I70" s="190"/>
      <c r="J70" s="191">
        <f>J387</f>
        <v>0</v>
      </c>
      <c r="K70" s="124"/>
      <c r="L70" s="192"/>
    </row>
    <row r="71" s="9" customFormat="1" ht="19.92" customHeight="1">
      <c r="B71" s="187"/>
      <c r="C71" s="124"/>
      <c r="D71" s="188" t="s">
        <v>186</v>
      </c>
      <c r="E71" s="189"/>
      <c r="F71" s="189"/>
      <c r="G71" s="189"/>
      <c r="H71" s="189"/>
      <c r="I71" s="190"/>
      <c r="J71" s="191">
        <f>J396</f>
        <v>0</v>
      </c>
      <c r="K71" s="124"/>
      <c r="L71" s="192"/>
    </row>
    <row r="72" s="9" customFormat="1" ht="19.92" customHeight="1">
      <c r="B72" s="187"/>
      <c r="C72" s="124"/>
      <c r="D72" s="188" t="s">
        <v>187</v>
      </c>
      <c r="E72" s="189"/>
      <c r="F72" s="189"/>
      <c r="G72" s="189"/>
      <c r="H72" s="189"/>
      <c r="I72" s="190"/>
      <c r="J72" s="191">
        <f>J449</f>
        <v>0</v>
      </c>
      <c r="K72" s="124"/>
      <c r="L72" s="192"/>
    </row>
    <row r="73" s="9" customFormat="1" ht="19.92" customHeight="1">
      <c r="B73" s="187"/>
      <c r="C73" s="124"/>
      <c r="D73" s="188" t="s">
        <v>188</v>
      </c>
      <c r="E73" s="189"/>
      <c r="F73" s="189"/>
      <c r="G73" s="189"/>
      <c r="H73" s="189"/>
      <c r="I73" s="190"/>
      <c r="J73" s="191">
        <f>J463</f>
        <v>0</v>
      </c>
      <c r="K73" s="124"/>
      <c r="L73" s="192"/>
    </row>
    <row r="74" s="1" customFormat="1" ht="21.84" customHeight="1">
      <c r="B74" s="38"/>
      <c r="C74" s="39"/>
      <c r="D74" s="39"/>
      <c r="E74" s="39"/>
      <c r="F74" s="39"/>
      <c r="G74" s="39"/>
      <c r="H74" s="39"/>
      <c r="I74" s="145"/>
      <c r="J74" s="39"/>
      <c r="K74" s="39"/>
      <c r="L74" s="43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70"/>
      <c r="J75" s="59"/>
      <c r="K75" s="59"/>
      <c r="L75" s="43"/>
    </row>
    <row r="79" s="1" customFormat="1" ht="6.96" customHeight="1">
      <c r="B79" s="60"/>
      <c r="C79" s="61"/>
      <c r="D79" s="61"/>
      <c r="E79" s="61"/>
      <c r="F79" s="61"/>
      <c r="G79" s="61"/>
      <c r="H79" s="61"/>
      <c r="I79" s="173"/>
      <c r="J79" s="61"/>
      <c r="K79" s="61"/>
      <c r="L79" s="43"/>
    </row>
    <row r="80" s="1" customFormat="1" ht="24.96" customHeight="1">
      <c r="B80" s="38"/>
      <c r="C80" s="23" t="s">
        <v>112</v>
      </c>
      <c r="D80" s="39"/>
      <c r="E80" s="39"/>
      <c r="F80" s="39"/>
      <c r="G80" s="39"/>
      <c r="H80" s="39"/>
      <c r="I80" s="145"/>
      <c r="J80" s="39"/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45"/>
      <c r="J81" s="39"/>
      <c r="K81" s="39"/>
      <c r="L81" s="43"/>
    </row>
    <row r="82" s="1" customFormat="1" ht="12" customHeight="1">
      <c r="B82" s="38"/>
      <c r="C82" s="32" t="s">
        <v>16</v>
      </c>
      <c r="D82" s="39"/>
      <c r="E82" s="39"/>
      <c r="F82" s="39"/>
      <c r="G82" s="39"/>
      <c r="H82" s="39"/>
      <c r="I82" s="145"/>
      <c r="J82" s="39"/>
      <c r="K82" s="39"/>
      <c r="L82" s="43"/>
    </row>
    <row r="83" s="1" customFormat="1" ht="16.5" customHeight="1">
      <c r="B83" s="38"/>
      <c r="C83" s="39"/>
      <c r="D83" s="39"/>
      <c r="E83" s="174" t="str">
        <f>E7</f>
        <v>Vybudování parkovacích stání</v>
      </c>
      <c r="F83" s="32"/>
      <c r="G83" s="32"/>
      <c r="H83" s="32"/>
      <c r="I83" s="145"/>
      <c r="J83" s="39"/>
      <c r="K83" s="39"/>
      <c r="L83" s="43"/>
    </row>
    <row r="84" ht="12" customHeight="1">
      <c r="B84" s="21"/>
      <c r="C84" s="32" t="s">
        <v>98</v>
      </c>
      <c r="D84" s="22"/>
      <c r="E84" s="22"/>
      <c r="F84" s="22"/>
      <c r="G84" s="22"/>
      <c r="H84" s="22"/>
      <c r="I84" s="137"/>
      <c r="J84" s="22"/>
      <c r="K84" s="22"/>
      <c r="L84" s="20"/>
    </row>
    <row r="85" s="1" customFormat="1" ht="16.5" customHeight="1">
      <c r="B85" s="38"/>
      <c r="C85" s="39"/>
      <c r="D85" s="39"/>
      <c r="E85" s="174" t="s">
        <v>99</v>
      </c>
      <c r="F85" s="39"/>
      <c r="G85" s="39"/>
      <c r="H85" s="39"/>
      <c r="I85" s="145"/>
      <c r="J85" s="39"/>
      <c r="K85" s="39"/>
      <c r="L85" s="43"/>
    </row>
    <row r="86" s="1" customFormat="1" ht="12" customHeight="1">
      <c r="B86" s="38"/>
      <c r="C86" s="32" t="s">
        <v>100</v>
      </c>
      <c r="D86" s="39"/>
      <c r="E86" s="39"/>
      <c r="F86" s="39"/>
      <c r="G86" s="39"/>
      <c r="H86" s="39"/>
      <c r="I86" s="145"/>
      <c r="J86" s="39"/>
      <c r="K86" s="39"/>
      <c r="L86" s="43"/>
    </row>
    <row r="87" s="1" customFormat="1" ht="16.5" customHeight="1">
      <c r="B87" s="38"/>
      <c r="C87" s="39"/>
      <c r="D87" s="39"/>
      <c r="E87" s="68" t="str">
        <f>E11</f>
        <v>C 101 - Parkoviště</v>
      </c>
      <c r="F87" s="39"/>
      <c r="G87" s="39"/>
      <c r="H87" s="39"/>
      <c r="I87" s="145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5"/>
      <c r="J88" s="39"/>
      <c r="K88" s="39"/>
      <c r="L88" s="43"/>
    </row>
    <row r="89" s="1" customFormat="1" ht="12" customHeight="1">
      <c r="B89" s="38"/>
      <c r="C89" s="32" t="s">
        <v>22</v>
      </c>
      <c r="D89" s="39"/>
      <c r="E89" s="39"/>
      <c r="F89" s="27" t="str">
        <f>F14</f>
        <v>Ostrava - Jih</v>
      </c>
      <c r="G89" s="39"/>
      <c r="H89" s="39"/>
      <c r="I89" s="147" t="s">
        <v>24</v>
      </c>
      <c r="J89" s="71" t="str">
        <f>IF(J14="","",J14)</f>
        <v>27. 2. 2019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5"/>
      <c r="J90" s="39"/>
      <c r="K90" s="39"/>
      <c r="L90" s="43"/>
    </row>
    <row r="91" s="1" customFormat="1" ht="15.15" customHeight="1">
      <c r="B91" s="38"/>
      <c r="C91" s="32" t="s">
        <v>26</v>
      </c>
      <c r="D91" s="39"/>
      <c r="E91" s="39"/>
      <c r="F91" s="27" t="str">
        <f>E17</f>
        <v>SMO - Městský obvod Ostrava - Jih</v>
      </c>
      <c r="G91" s="39"/>
      <c r="H91" s="39"/>
      <c r="I91" s="147" t="s">
        <v>32</v>
      </c>
      <c r="J91" s="36" t="str">
        <f>E23</f>
        <v>Ivitas, a.s.</v>
      </c>
      <c r="K91" s="39"/>
      <c r="L91" s="43"/>
    </row>
    <row r="92" s="1" customFormat="1" ht="15.15" customHeight="1">
      <c r="B92" s="38"/>
      <c r="C92" s="32" t="s">
        <v>30</v>
      </c>
      <c r="D92" s="39"/>
      <c r="E92" s="39"/>
      <c r="F92" s="27" t="str">
        <f>IF(E20="","",E20)</f>
        <v>Vyplň údaj</v>
      </c>
      <c r="G92" s="39"/>
      <c r="H92" s="39"/>
      <c r="I92" s="147" t="s">
        <v>35</v>
      </c>
      <c r="J92" s="36" t="str">
        <f>E26</f>
        <v>Jindřich Jansa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45"/>
      <c r="J93" s="39"/>
      <c r="K93" s="39"/>
      <c r="L93" s="43"/>
    </row>
    <row r="94" s="10" customFormat="1" ht="29.28" customHeight="1">
      <c r="B94" s="193"/>
      <c r="C94" s="194" t="s">
        <v>113</v>
      </c>
      <c r="D94" s="195" t="s">
        <v>58</v>
      </c>
      <c r="E94" s="195" t="s">
        <v>54</v>
      </c>
      <c r="F94" s="195" t="s">
        <v>55</v>
      </c>
      <c r="G94" s="195" t="s">
        <v>114</v>
      </c>
      <c r="H94" s="195" t="s">
        <v>115</v>
      </c>
      <c r="I94" s="196" t="s">
        <v>116</v>
      </c>
      <c r="J94" s="195" t="s">
        <v>104</v>
      </c>
      <c r="K94" s="197" t="s">
        <v>117</v>
      </c>
      <c r="L94" s="198"/>
      <c r="M94" s="91" t="s">
        <v>21</v>
      </c>
      <c r="N94" s="92" t="s">
        <v>43</v>
      </c>
      <c r="O94" s="92" t="s">
        <v>118</v>
      </c>
      <c r="P94" s="92" t="s">
        <v>119</v>
      </c>
      <c r="Q94" s="92" t="s">
        <v>120</v>
      </c>
      <c r="R94" s="92" t="s">
        <v>121</v>
      </c>
      <c r="S94" s="92" t="s">
        <v>122</v>
      </c>
      <c r="T94" s="93" t="s">
        <v>123</v>
      </c>
    </row>
    <row r="95" s="1" customFormat="1" ht="22.8" customHeight="1">
      <c r="B95" s="38"/>
      <c r="C95" s="98" t="s">
        <v>124</v>
      </c>
      <c r="D95" s="39"/>
      <c r="E95" s="39"/>
      <c r="F95" s="39"/>
      <c r="G95" s="39"/>
      <c r="H95" s="39"/>
      <c r="I95" s="145"/>
      <c r="J95" s="199">
        <f>BK95</f>
        <v>0</v>
      </c>
      <c r="K95" s="39"/>
      <c r="L95" s="43"/>
      <c r="M95" s="94"/>
      <c r="N95" s="95"/>
      <c r="O95" s="95"/>
      <c r="P95" s="200">
        <f>P96</f>
        <v>0</v>
      </c>
      <c r="Q95" s="95"/>
      <c r="R95" s="200">
        <f>R96</f>
        <v>317.40618700000005</v>
      </c>
      <c r="S95" s="95"/>
      <c r="T95" s="201">
        <f>T96</f>
        <v>277.86500000000007</v>
      </c>
      <c r="AT95" s="17" t="s">
        <v>72</v>
      </c>
      <c r="AU95" s="17" t="s">
        <v>105</v>
      </c>
      <c r="BK95" s="202">
        <f>BK96</f>
        <v>0</v>
      </c>
    </row>
    <row r="96" s="11" customFormat="1" ht="25.92" customHeight="1">
      <c r="B96" s="203"/>
      <c r="C96" s="204"/>
      <c r="D96" s="205" t="s">
        <v>72</v>
      </c>
      <c r="E96" s="206" t="s">
        <v>189</v>
      </c>
      <c r="F96" s="206" t="s">
        <v>190</v>
      </c>
      <c r="G96" s="204"/>
      <c r="H96" s="204"/>
      <c r="I96" s="207"/>
      <c r="J96" s="208">
        <f>BK96</f>
        <v>0</v>
      </c>
      <c r="K96" s="204"/>
      <c r="L96" s="209"/>
      <c r="M96" s="210"/>
      <c r="N96" s="211"/>
      <c r="O96" s="211"/>
      <c r="P96" s="212">
        <f>P97+P264+P275+P312+P319+P387+P396+P449+P463</f>
        <v>0</v>
      </c>
      <c r="Q96" s="211"/>
      <c r="R96" s="212">
        <f>R97+R264+R275+R312+R319+R387+R396+R449+R463</f>
        <v>317.40618700000005</v>
      </c>
      <c r="S96" s="211"/>
      <c r="T96" s="213">
        <f>T97+T264+T275+T312+T319+T387+T396+T449+T463</f>
        <v>277.86500000000007</v>
      </c>
      <c r="AR96" s="214" t="s">
        <v>80</v>
      </c>
      <c r="AT96" s="215" t="s">
        <v>72</v>
      </c>
      <c r="AU96" s="215" t="s">
        <v>73</v>
      </c>
      <c r="AY96" s="214" t="s">
        <v>128</v>
      </c>
      <c r="BK96" s="216">
        <f>BK97+BK264+BK275+BK312+BK319+BK387+BK396+BK449+BK463</f>
        <v>0</v>
      </c>
    </row>
    <row r="97" s="11" customFormat="1" ht="22.8" customHeight="1">
      <c r="B97" s="203"/>
      <c r="C97" s="204"/>
      <c r="D97" s="205" t="s">
        <v>72</v>
      </c>
      <c r="E97" s="217" t="s">
        <v>80</v>
      </c>
      <c r="F97" s="217" t="s">
        <v>191</v>
      </c>
      <c r="G97" s="204"/>
      <c r="H97" s="204"/>
      <c r="I97" s="207"/>
      <c r="J97" s="218">
        <f>BK97</f>
        <v>0</v>
      </c>
      <c r="K97" s="204"/>
      <c r="L97" s="209"/>
      <c r="M97" s="210"/>
      <c r="N97" s="211"/>
      <c r="O97" s="211"/>
      <c r="P97" s="212">
        <f>SUM(P98:P263)</f>
        <v>0</v>
      </c>
      <c r="Q97" s="211"/>
      <c r="R97" s="212">
        <f>SUM(R98:R263)</f>
        <v>0.50963800000000004</v>
      </c>
      <c r="S97" s="211"/>
      <c r="T97" s="213">
        <f>SUM(T98:T263)</f>
        <v>277.86500000000007</v>
      </c>
      <c r="AR97" s="214" t="s">
        <v>80</v>
      </c>
      <c r="AT97" s="215" t="s">
        <v>72</v>
      </c>
      <c r="AU97" s="215" t="s">
        <v>80</v>
      </c>
      <c r="AY97" s="214" t="s">
        <v>128</v>
      </c>
      <c r="BK97" s="216">
        <f>SUM(BK98:BK263)</f>
        <v>0</v>
      </c>
    </row>
    <row r="98" s="1" customFormat="1" ht="16.5" customHeight="1">
      <c r="B98" s="38"/>
      <c r="C98" s="219" t="s">
        <v>80</v>
      </c>
      <c r="D98" s="219" t="s">
        <v>131</v>
      </c>
      <c r="E98" s="220" t="s">
        <v>192</v>
      </c>
      <c r="F98" s="221" t="s">
        <v>193</v>
      </c>
      <c r="G98" s="222" t="s">
        <v>194</v>
      </c>
      <c r="H98" s="223">
        <v>327</v>
      </c>
      <c r="I98" s="224"/>
      <c r="J98" s="225">
        <f>ROUND(I98*H98,2)</f>
        <v>0</v>
      </c>
      <c r="K98" s="221" t="s">
        <v>135</v>
      </c>
      <c r="L98" s="43"/>
      <c r="M98" s="226" t="s">
        <v>21</v>
      </c>
      <c r="N98" s="227" t="s">
        <v>44</v>
      </c>
      <c r="O98" s="83"/>
      <c r="P98" s="228">
        <f>O98*H98</f>
        <v>0</v>
      </c>
      <c r="Q98" s="228">
        <v>0</v>
      </c>
      <c r="R98" s="228">
        <f>Q98*H98</f>
        <v>0</v>
      </c>
      <c r="S98" s="228">
        <v>0.32500000000000001</v>
      </c>
      <c r="T98" s="229">
        <f>S98*H98</f>
        <v>106.27500000000001</v>
      </c>
      <c r="AR98" s="230" t="s">
        <v>144</v>
      </c>
      <c r="AT98" s="230" t="s">
        <v>131</v>
      </c>
      <c r="AU98" s="230" t="s">
        <v>82</v>
      </c>
      <c r="AY98" s="17" t="s">
        <v>128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7" t="s">
        <v>80</v>
      </c>
      <c r="BK98" s="231">
        <f>ROUND(I98*H98,2)</f>
        <v>0</v>
      </c>
      <c r="BL98" s="17" t="s">
        <v>144</v>
      </c>
      <c r="BM98" s="230" t="s">
        <v>195</v>
      </c>
    </row>
    <row r="99" s="1" customFormat="1">
      <c r="B99" s="38"/>
      <c r="C99" s="39"/>
      <c r="D99" s="232" t="s">
        <v>138</v>
      </c>
      <c r="E99" s="39"/>
      <c r="F99" s="233" t="s">
        <v>196</v>
      </c>
      <c r="G99" s="39"/>
      <c r="H99" s="39"/>
      <c r="I99" s="145"/>
      <c r="J99" s="39"/>
      <c r="K99" s="39"/>
      <c r="L99" s="43"/>
      <c r="M99" s="234"/>
      <c r="N99" s="83"/>
      <c r="O99" s="83"/>
      <c r="P99" s="83"/>
      <c r="Q99" s="83"/>
      <c r="R99" s="83"/>
      <c r="S99" s="83"/>
      <c r="T99" s="84"/>
      <c r="AT99" s="17" t="s">
        <v>138</v>
      </c>
      <c r="AU99" s="17" t="s">
        <v>82</v>
      </c>
    </row>
    <row r="100" s="12" customFormat="1">
      <c r="B100" s="235"/>
      <c r="C100" s="236"/>
      <c r="D100" s="232" t="s">
        <v>139</v>
      </c>
      <c r="E100" s="237" t="s">
        <v>21</v>
      </c>
      <c r="F100" s="238" t="s">
        <v>197</v>
      </c>
      <c r="G100" s="236"/>
      <c r="H100" s="237" t="s">
        <v>21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AT100" s="244" t="s">
        <v>139</v>
      </c>
      <c r="AU100" s="244" t="s">
        <v>82</v>
      </c>
      <c r="AV100" s="12" t="s">
        <v>80</v>
      </c>
      <c r="AW100" s="12" t="s">
        <v>34</v>
      </c>
      <c r="AX100" s="12" t="s">
        <v>73</v>
      </c>
      <c r="AY100" s="244" t="s">
        <v>128</v>
      </c>
    </row>
    <row r="101" s="13" customFormat="1">
      <c r="B101" s="245"/>
      <c r="C101" s="246"/>
      <c r="D101" s="232" t="s">
        <v>139</v>
      </c>
      <c r="E101" s="247" t="s">
        <v>21</v>
      </c>
      <c r="F101" s="248" t="s">
        <v>198</v>
      </c>
      <c r="G101" s="246"/>
      <c r="H101" s="249">
        <v>10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AT101" s="255" t="s">
        <v>139</v>
      </c>
      <c r="AU101" s="255" t="s">
        <v>82</v>
      </c>
      <c r="AV101" s="13" t="s">
        <v>82</v>
      </c>
      <c r="AW101" s="13" t="s">
        <v>34</v>
      </c>
      <c r="AX101" s="13" t="s">
        <v>73</v>
      </c>
      <c r="AY101" s="255" t="s">
        <v>128</v>
      </c>
    </row>
    <row r="102" s="13" customFormat="1">
      <c r="B102" s="245"/>
      <c r="C102" s="246"/>
      <c r="D102" s="232" t="s">
        <v>139</v>
      </c>
      <c r="E102" s="247" t="s">
        <v>21</v>
      </c>
      <c r="F102" s="248" t="s">
        <v>199</v>
      </c>
      <c r="G102" s="246"/>
      <c r="H102" s="249">
        <v>10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AT102" s="255" t="s">
        <v>139</v>
      </c>
      <c r="AU102" s="255" t="s">
        <v>82</v>
      </c>
      <c r="AV102" s="13" t="s">
        <v>82</v>
      </c>
      <c r="AW102" s="13" t="s">
        <v>34</v>
      </c>
      <c r="AX102" s="13" t="s">
        <v>73</v>
      </c>
      <c r="AY102" s="255" t="s">
        <v>128</v>
      </c>
    </row>
    <row r="103" s="13" customFormat="1">
      <c r="B103" s="245"/>
      <c r="C103" s="246"/>
      <c r="D103" s="232" t="s">
        <v>139</v>
      </c>
      <c r="E103" s="247" t="s">
        <v>21</v>
      </c>
      <c r="F103" s="248" t="s">
        <v>200</v>
      </c>
      <c r="G103" s="246"/>
      <c r="H103" s="249">
        <v>307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AT103" s="255" t="s">
        <v>139</v>
      </c>
      <c r="AU103" s="255" t="s">
        <v>82</v>
      </c>
      <c r="AV103" s="13" t="s">
        <v>82</v>
      </c>
      <c r="AW103" s="13" t="s">
        <v>34</v>
      </c>
      <c r="AX103" s="13" t="s">
        <v>73</v>
      </c>
      <c r="AY103" s="255" t="s">
        <v>128</v>
      </c>
    </row>
    <row r="104" s="14" customFormat="1">
      <c r="B104" s="256"/>
      <c r="C104" s="257"/>
      <c r="D104" s="232" t="s">
        <v>139</v>
      </c>
      <c r="E104" s="258" t="s">
        <v>21</v>
      </c>
      <c r="F104" s="259" t="s">
        <v>143</v>
      </c>
      <c r="G104" s="257"/>
      <c r="H104" s="260">
        <v>327</v>
      </c>
      <c r="I104" s="261"/>
      <c r="J104" s="257"/>
      <c r="K104" s="257"/>
      <c r="L104" s="262"/>
      <c r="M104" s="263"/>
      <c r="N104" s="264"/>
      <c r="O104" s="264"/>
      <c r="P104" s="264"/>
      <c r="Q104" s="264"/>
      <c r="R104" s="264"/>
      <c r="S104" s="264"/>
      <c r="T104" s="265"/>
      <c r="AT104" s="266" t="s">
        <v>139</v>
      </c>
      <c r="AU104" s="266" t="s">
        <v>82</v>
      </c>
      <c r="AV104" s="14" t="s">
        <v>144</v>
      </c>
      <c r="AW104" s="14" t="s">
        <v>34</v>
      </c>
      <c r="AX104" s="14" t="s">
        <v>80</v>
      </c>
      <c r="AY104" s="266" t="s">
        <v>128</v>
      </c>
    </row>
    <row r="105" s="1" customFormat="1" ht="16.5" customHeight="1">
      <c r="B105" s="38"/>
      <c r="C105" s="219" t="s">
        <v>82</v>
      </c>
      <c r="D105" s="219" t="s">
        <v>131</v>
      </c>
      <c r="E105" s="220" t="s">
        <v>201</v>
      </c>
      <c r="F105" s="221" t="s">
        <v>202</v>
      </c>
      <c r="G105" s="222" t="s">
        <v>194</v>
      </c>
      <c r="H105" s="223">
        <v>327</v>
      </c>
      <c r="I105" s="224"/>
      <c r="J105" s="225">
        <f>ROUND(I105*H105,2)</f>
        <v>0</v>
      </c>
      <c r="K105" s="221" t="s">
        <v>135</v>
      </c>
      <c r="L105" s="43"/>
      <c r="M105" s="226" t="s">
        <v>21</v>
      </c>
      <c r="N105" s="227" t="s">
        <v>44</v>
      </c>
      <c r="O105" s="83"/>
      <c r="P105" s="228">
        <f>O105*H105</f>
        <v>0</v>
      </c>
      <c r="Q105" s="228">
        <v>0</v>
      </c>
      <c r="R105" s="228">
        <f>Q105*H105</f>
        <v>0</v>
      </c>
      <c r="S105" s="228">
        <v>0.28999999999999998</v>
      </c>
      <c r="T105" s="229">
        <f>S105*H105</f>
        <v>94.829999999999998</v>
      </c>
      <c r="AR105" s="230" t="s">
        <v>144</v>
      </c>
      <c r="AT105" s="230" t="s">
        <v>131</v>
      </c>
      <c r="AU105" s="230" t="s">
        <v>82</v>
      </c>
      <c r="AY105" s="17" t="s">
        <v>128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7" t="s">
        <v>80</v>
      </c>
      <c r="BK105" s="231">
        <f>ROUND(I105*H105,2)</f>
        <v>0</v>
      </c>
      <c r="BL105" s="17" t="s">
        <v>144</v>
      </c>
      <c r="BM105" s="230" t="s">
        <v>203</v>
      </c>
    </row>
    <row r="106" s="1" customFormat="1">
      <c r="B106" s="38"/>
      <c r="C106" s="39"/>
      <c r="D106" s="232" t="s">
        <v>138</v>
      </c>
      <c r="E106" s="39"/>
      <c r="F106" s="233" t="s">
        <v>204</v>
      </c>
      <c r="G106" s="39"/>
      <c r="H106" s="39"/>
      <c r="I106" s="145"/>
      <c r="J106" s="39"/>
      <c r="K106" s="39"/>
      <c r="L106" s="43"/>
      <c r="M106" s="234"/>
      <c r="N106" s="83"/>
      <c r="O106" s="83"/>
      <c r="P106" s="83"/>
      <c r="Q106" s="83"/>
      <c r="R106" s="83"/>
      <c r="S106" s="83"/>
      <c r="T106" s="84"/>
      <c r="AT106" s="17" t="s">
        <v>138</v>
      </c>
      <c r="AU106" s="17" t="s">
        <v>82</v>
      </c>
    </row>
    <row r="107" s="12" customFormat="1">
      <c r="B107" s="235"/>
      <c r="C107" s="236"/>
      <c r="D107" s="232" t="s">
        <v>139</v>
      </c>
      <c r="E107" s="237" t="s">
        <v>21</v>
      </c>
      <c r="F107" s="238" t="s">
        <v>197</v>
      </c>
      <c r="G107" s="236"/>
      <c r="H107" s="237" t="s">
        <v>21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139</v>
      </c>
      <c r="AU107" s="244" t="s">
        <v>82</v>
      </c>
      <c r="AV107" s="12" t="s">
        <v>80</v>
      </c>
      <c r="AW107" s="12" t="s">
        <v>34</v>
      </c>
      <c r="AX107" s="12" t="s">
        <v>73</v>
      </c>
      <c r="AY107" s="244" t="s">
        <v>128</v>
      </c>
    </row>
    <row r="108" s="13" customFormat="1">
      <c r="B108" s="245"/>
      <c r="C108" s="246"/>
      <c r="D108" s="232" t="s">
        <v>139</v>
      </c>
      <c r="E108" s="247" t="s">
        <v>21</v>
      </c>
      <c r="F108" s="248" t="s">
        <v>198</v>
      </c>
      <c r="G108" s="246"/>
      <c r="H108" s="249">
        <v>10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139</v>
      </c>
      <c r="AU108" s="255" t="s">
        <v>82</v>
      </c>
      <c r="AV108" s="13" t="s">
        <v>82</v>
      </c>
      <c r="AW108" s="13" t="s">
        <v>34</v>
      </c>
      <c r="AX108" s="13" t="s">
        <v>73</v>
      </c>
      <c r="AY108" s="255" t="s">
        <v>128</v>
      </c>
    </row>
    <row r="109" s="13" customFormat="1">
      <c r="B109" s="245"/>
      <c r="C109" s="246"/>
      <c r="D109" s="232" t="s">
        <v>139</v>
      </c>
      <c r="E109" s="247" t="s">
        <v>21</v>
      </c>
      <c r="F109" s="248" t="s">
        <v>199</v>
      </c>
      <c r="G109" s="246"/>
      <c r="H109" s="249">
        <v>10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139</v>
      </c>
      <c r="AU109" s="255" t="s">
        <v>82</v>
      </c>
      <c r="AV109" s="13" t="s">
        <v>82</v>
      </c>
      <c r="AW109" s="13" t="s">
        <v>34</v>
      </c>
      <c r="AX109" s="13" t="s">
        <v>73</v>
      </c>
      <c r="AY109" s="255" t="s">
        <v>128</v>
      </c>
    </row>
    <row r="110" s="13" customFormat="1">
      <c r="B110" s="245"/>
      <c r="C110" s="246"/>
      <c r="D110" s="232" t="s">
        <v>139</v>
      </c>
      <c r="E110" s="247" t="s">
        <v>21</v>
      </c>
      <c r="F110" s="248" t="s">
        <v>200</v>
      </c>
      <c r="G110" s="246"/>
      <c r="H110" s="249">
        <v>307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AT110" s="255" t="s">
        <v>139</v>
      </c>
      <c r="AU110" s="255" t="s">
        <v>82</v>
      </c>
      <c r="AV110" s="13" t="s">
        <v>82</v>
      </c>
      <c r="AW110" s="13" t="s">
        <v>34</v>
      </c>
      <c r="AX110" s="13" t="s">
        <v>73</v>
      </c>
      <c r="AY110" s="255" t="s">
        <v>128</v>
      </c>
    </row>
    <row r="111" s="14" customFormat="1">
      <c r="B111" s="256"/>
      <c r="C111" s="257"/>
      <c r="D111" s="232" t="s">
        <v>139</v>
      </c>
      <c r="E111" s="258" t="s">
        <v>21</v>
      </c>
      <c r="F111" s="259" t="s">
        <v>143</v>
      </c>
      <c r="G111" s="257"/>
      <c r="H111" s="260">
        <v>327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AT111" s="266" t="s">
        <v>139</v>
      </c>
      <c r="AU111" s="266" t="s">
        <v>82</v>
      </c>
      <c r="AV111" s="14" t="s">
        <v>144</v>
      </c>
      <c r="AW111" s="14" t="s">
        <v>34</v>
      </c>
      <c r="AX111" s="14" t="s">
        <v>80</v>
      </c>
      <c r="AY111" s="266" t="s">
        <v>128</v>
      </c>
    </row>
    <row r="112" s="1" customFormat="1" ht="16.5" customHeight="1">
      <c r="B112" s="38"/>
      <c r="C112" s="219" t="s">
        <v>150</v>
      </c>
      <c r="D112" s="219" t="s">
        <v>131</v>
      </c>
      <c r="E112" s="220" t="s">
        <v>205</v>
      </c>
      <c r="F112" s="221" t="s">
        <v>206</v>
      </c>
      <c r="G112" s="222" t="s">
        <v>194</v>
      </c>
      <c r="H112" s="223">
        <v>307</v>
      </c>
      <c r="I112" s="224"/>
      <c r="J112" s="225">
        <f>ROUND(I112*H112,2)</f>
        <v>0</v>
      </c>
      <c r="K112" s="221" t="s">
        <v>135</v>
      </c>
      <c r="L112" s="43"/>
      <c r="M112" s="226" t="s">
        <v>21</v>
      </c>
      <c r="N112" s="227" t="s">
        <v>44</v>
      </c>
      <c r="O112" s="83"/>
      <c r="P112" s="228">
        <f>O112*H112</f>
        <v>0</v>
      </c>
      <c r="Q112" s="228">
        <v>0</v>
      </c>
      <c r="R112" s="228">
        <f>Q112*H112</f>
        <v>0</v>
      </c>
      <c r="S112" s="228">
        <v>0.22</v>
      </c>
      <c r="T112" s="229">
        <f>S112*H112</f>
        <v>67.540000000000006</v>
      </c>
      <c r="AR112" s="230" t="s">
        <v>144</v>
      </c>
      <c r="AT112" s="230" t="s">
        <v>131</v>
      </c>
      <c r="AU112" s="230" t="s">
        <v>82</v>
      </c>
      <c r="AY112" s="17" t="s">
        <v>128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17" t="s">
        <v>80</v>
      </c>
      <c r="BK112" s="231">
        <f>ROUND(I112*H112,2)</f>
        <v>0</v>
      </c>
      <c r="BL112" s="17" t="s">
        <v>144</v>
      </c>
      <c r="BM112" s="230" t="s">
        <v>207</v>
      </c>
    </row>
    <row r="113" s="1" customFormat="1">
      <c r="B113" s="38"/>
      <c r="C113" s="39"/>
      <c r="D113" s="232" t="s">
        <v>138</v>
      </c>
      <c r="E113" s="39"/>
      <c r="F113" s="233" t="s">
        <v>208</v>
      </c>
      <c r="G113" s="39"/>
      <c r="H113" s="39"/>
      <c r="I113" s="145"/>
      <c r="J113" s="39"/>
      <c r="K113" s="39"/>
      <c r="L113" s="43"/>
      <c r="M113" s="234"/>
      <c r="N113" s="83"/>
      <c r="O113" s="83"/>
      <c r="P113" s="83"/>
      <c r="Q113" s="83"/>
      <c r="R113" s="83"/>
      <c r="S113" s="83"/>
      <c r="T113" s="84"/>
      <c r="AT113" s="17" t="s">
        <v>138</v>
      </c>
      <c r="AU113" s="17" t="s">
        <v>82</v>
      </c>
    </row>
    <row r="114" s="12" customFormat="1">
      <c r="B114" s="235"/>
      <c r="C114" s="236"/>
      <c r="D114" s="232" t="s">
        <v>139</v>
      </c>
      <c r="E114" s="237" t="s">
        <v>21</v>
      </c>
      <c r="F114" s="238" t="s">
        <v>197</v>
      </c>
      <c r="G114" s="236"/>
      <c r="H114" s="237" t="s">
        <v>21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139</v>
      </c>
      <c r="AU114" s="244" t="s">
        <v>82</v>
      </c>
      <c r="AV114" s="12" t="s">
        <v>80</v>
      </c>
      <c r="AW114" s="12" t="s">
        <v>34</v>
      </c>
      <c r="AX114" s="12" t="s">
        <v>73</v>
      </c>
      <c r="AY114" s="244" t="s">
        <v>128</v>
      </c>
    </row>
    <row r="115" s="13" customFormat="1">
      <c r="B115" s="245"/>
      <c r="C115" s="246"/>
      <c r="D115" s="232" t="s">
        <v>139</v>
      </c>
      <c r="E115" s="247" t="s">
        <v>21</v>
      </c>
      <c r="F115" s="248" t="s">
        <v>200</v>
      </c>
      <c r="G115" s="246"/>
      <c r="H115" s="249">
        <v>307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139</v>
      </c>
      <c r="AU115" s="255" t="s">
        <v>82</v>
      </c>
      <c r="AV115" s="13" t="s">
        <v>82</v>
      </c>
      <c r="AW115" s="13" t="s">
        <v>34</v>
      </c>
      <c r="AX115" s="13" t="s">
        <v>73</v>
      </c>
      <c r="AY115" s="255" t="s">
        <v>128</v>
      </c>
    </row>
    <row r="116" s="14" customFormat="1">
      <c r="B116" s="256"/>
      <c r="C116" s="257"/>
      <c r="D116" s="232" t="s">
        <v>139</v>
      </c>
      <c r="E116" s="258" t="s">
        <v>21</v>
      </c>
      <c r="F116" s="259" t="s">
        <v>143</v>
      </c>
      <c r="G116" s="257"/>
      <c r="H116" s="260">
        <v>307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AT116" s="266" t="s">
        <v>139</v>
      </c>
      <c r="AU116" s="266" t="s">
        <v>82</v>
      </c>
      <c r="AV116" s="14" t="s">
        <v>144</v>
      </c>
      <c r="AW116" s="14" t="s">
        <v>34</v>
      </c>
      <c r="AX116" s="14" t="s">
        <v>80</v>
      </c>
      <c r="AY116" s="266" t="s">
        <v>128</v>
      </c>
    </row>
    <row r="117" s="1" customFormat="1" ht="16.5" customHeight="1">
      <c r="B117" s="38"/>
      <c r="C117" s="219" t="s">
        <v>144</v>
      </c>
      <c r="D117" s="219" t="s">
        <v>131</v>
      </c>
      <c r="E117" s="220" t="s">
        <v>209</v>
      </c>
      <c r="F117" s="221" t="s">
        <v>210</v>
      </c>
      <c r="G117" s="222" t="s">
        <v>211</v>
      </c>
      <c r="H117" s="223">
        <v>12</v>
      </c>
      <c r="I117" s="224"/>
      <c r="J117" s="225">
        <f>ROUND(I117*H117,2)</f>
        <v>0</v>
      </c>
      <c r="K117" s="221" t="s">
        <v>135</v>
      </c>
      <c r="L117" s="43"/>
      <c r="M117" s="226" t="s">
        <v>21</v>
      </c>
      <c r="N117" s="227" t="s">
        <v>44</v>
      </c>
      <c r="O117" s="83"/>
      <c r="P117" s="228">
        <f>O117*H117</f>
        <v>0</v>
      </c>
      <c r="Q117" s="228">
        <v>0</v>
      </c>
      <c r="R117" s="228">
        <f>Q117*H117</f>
        <v>0</v>
      </c>
      <c r="S117" s="228">
        <v>0.28999999999999998</v>
      </c>
      <c r="T117" s="229">
        <f>S117*H117</f>
        <v>3.4799999999999995</v>
      </c>
      <c r="AR117" s="230" t="s">
        <v>144</v>
      </c>
      <c r="AT117" s="230" t="s">
        <v>131</v>
      </c>
      <c r="AU117" s="230" t="s">
        <v>82</v>
      </c>
      <c r="AY117" s="17" t="s">
        <v>128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7" t="s">
        <v>80</v>
      </c>
      <c r="BK117" s="231">
        <f>ROUND(I117*H117,2)</f>
        <v>0</v>
      </c>
      <c r="BL117" s="17" t="s">
        <v>144</v>
      </c>
      <c r="BM117" s="230" t="s">
        <v>212</v>
      </c>
    </row>
    <row r="118" s="1" customFormat="1">
      <c r="B118" s="38"/>
      <c r="C118" s="39"/>
      <c r="D118" s="232" t="s">
        <v>138</v>
      </c>
      <c r="E118" s="39"/>
      <c r="F118" s="233" t="s">
        <v>213</v>
      </c>
      <c r="G118" s="39"/>
      <c r="H118" s="39"/>
      <c r="I118" s="145"/>
      <c r="J118" s="39"/>
      <c r="K118" s="39"/>
      <c r="L118" s="43"/>
      <c r="M118" s="234"/>
      <c r="N118" s="83"/>
      <c r="O118" s="83"/>
      <c r="P118" s="83"/>
      <c r="Q118" s="83"/>
      <c r="R118" s="83"/>
      <c r="S118" s="83"/>
      <c r="T118" s="84"/>
      <c r="AT118" s="17" t="s">
        <v>138</v>
      </c>
      <c r="AU118" s="17" t="s">
        <v>82</v>
      </c>
    </row>
    <row r="119" s="12" customFormat="1">
      <c r="B119" s="235"/>
      <c r="C119" s="236"/>
      <c r="D119" s="232" t="s">
        <v>139</v>
      </c>
      <c r="E119" s="237" t="s">
        <v>21</v>
      </c>
      <c r="F119" s="238" t="s">
        <v>197</v>
      </c>
      <c r="G119" s="236"/>
      <c r="H119" s="237" t="s">
        <v>21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139</v>
      </c>
      <c r="AU119" s="244" t="s">
        <v>82</v>
      </c>
      <c r="AV119" s="12" t="s">
        <v>80</v>
      </c>
      <c r="AW119" s="12" t="s">
        <v>34</v>
      </c>
      <c r="AX119" s="12" t="s">
        <v>73</v>
      </c>
      <c r="AY119" s="244" t="s">
        <v>128</v>
      </c>
    </row>
    <row r="120" s="13" customFormat="1">
      <c r="B120" s="245"/>
      <c r="C120" s="246"/>
      <c r="D120" s="232" t="s">
        <v>139</v>
      </c>
      <c r="E120" s="247" t="s">
        <v>21</v>
      </c>
      <c r="F120" s="248" t="s">
        <v>214</v>
      </c>
      <c r="G120" s="246"/>
      <c r="H120" s="249">
        <v>12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AT120" s="255" t="s">
        <v>139</v>
      </c>
      <c r="AU120" s="255" t="s">
        <v>82</v>
      </c>
      <c r="AV120" s="13" t="s">
        <v>82</v>
      </c>
      <c r="AW120" s="13" t="s">
        <v>34</v>
      </c>
      <c r="AX120" s="13" t="s">
        <v>73</v>
      </c>
      <c r="AY120" s="255" t="s">
        <v>128</v>
      </c>
    </row>
    <row r="121" s="14" customFormat="1">
      <c r="B121" s="256"/>
      <c r="C121" s="257"/>
      <c r="D121" s="232" t="s">
        <v>139</v>
      </c>
      <c r="E121" s="258" t="s">
        <v>21</v>
      </c>
      <c r="F121" s="259" t="s">
        <v>143</v>
      </c>
      <c r="G121" s="257"/>
      <c r="H121" s="260">
        <v>12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AT121" s="266" t="s">
        <v>139</v>
      </c>
      <c r="AU121" s="266" t="s">
        <v>82</v>
      </c>
      <c r="AV121" s="14" t="s">
        <v>144</v>
      </c>
      <c r="AW121" s="14" t="s">
        <v>34</v>
      </c>
      <c r="AX121" s="14" t="s">
        <v>80</v>
      </c>
      <c r="AY121" s="266" t="s">
        <v>128</v>
      </c>
    </row>
    <row r="122" s="1" customFormat="1" ht="16.5" customHeight="1">
      <c r="B122" s="38"/>
      <c r="C122" s="219" t="s">
        <v>127</v>
      </c>
      <c r="D122" s="219" t="s">
        <v>131</v>
      </c>
      <c r="E122" s="220" t="s">
        <v>215</v>
      </c>
      <c r="F122" s="221" t="s">
        <v>216</v>
      </c>
      <c r="G122" s="222" t="s">
        <v>211</v>
      </c>
      <c r="H122" s="223">
        <v>28</v>
      </c>
      <c r="I122" s="224"/>
      <c r="J122" s="225">
        <f>ROUND(I122*H122,2)</f>
        <v>0</v>
      </c>
      <c r="K122" s="221" t="s">
        <v>135</v>
      </c>
      <c r="L122" s="43"/>
      <c r="M122" s="226" t="s">
        <v>21</v>
      </c>
      <c r="N122" s="227" t="s">
        <v>44</v>
      </c>
      <c r="O122" s="83"/>
      <c r="P122" s="228">
        <f>O122*H122</f>
        <v>0</v>
      </c>
      <c r="Q122" s="228">
        <v>0</v>
      </c>
      <c r="R122" s="228">
        <f>Q122*H122</f>
        <v>0</v>
      </c>
      <c r="S122" s="228">
        <v>0.20499999999999999</v>
      </c>
      <c r="T122" s="229">
        <f>S122*H122</f>
        <v>5.7399999999999993</v>
      </c>
      <c r="AR122" s="230" t="s">
        <v>144</v>
      </c>
      <c r="AT122" s="230" t="s">
        <v>131</v>
      </c>
      <c r="AU122" s="230" t="s">
        <v>82</v>
      </c>
      <c r="AY122" s="17" t="s">
        <v>128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80</v>
      </c>
      <c r="BK122" s="231">
        <f>ROUND(I122*H122,2)</f>
        <v>0</v>
      </c>
      <c r="BL122" s="17" t="s">
        <v>144</v>
      </c>
      <c r="BM122" s="230" t="s">
        <v>217</v>
      </c>
    </row>
    <row r="123" s="1" customFormat="1">
      <c r="B123" s="38"/>
      <c r="C123" s="39"/>
      <c r="D123" s="232" t="s">
        <v>138</v>
      </c>
      <c r="E123" s="39"/>
      <c r="F123" s="233" t="s">
        <v>218</v>
      </c>
      <c r="G123" s="39"/>
      <c r="H123" s="39"/>
      <c r="I123" s="145"/>
      <c r="J123" s="39"/>
      <c r="K123" s="39"/>
      <c r="L123" s="43"/>
      <c r="M123" s="234"/>
      <c r="N123" s="83"/>
      <c r="O123" s="83"/>
      <c r="P123" s="83"/>
      <c r="Q123" s="83"/>
      <c r="R123" s="83"/>
      <c r="S123" s="83"/>
      <c r="T123" s="84"/>
      <c r="AT123" s="17" t="s">
        <v>138</v>
      </c>
      <c r="AU123" s="17" t="s">
        <v>82</v>
      </c>
    </row>
    <row r="124" s="12" customFormat="1">
      <c r="B124" s="235"/>
      <c r="C124" s="236"/>
      <c r="D124" s="232" t="s">
        <v>139</v>
      </c>
      <c r="E124" s="237" t="s">
        <v>21</v>
      </c>
      <c r="F124" s="238" t="s">
        <v>197</v>
      </c>
      <c r="G124" s="236"/>
      <c r="H124" s="237" t="s">
        <v>21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139</v>
      </c>
      <c r="AU124" s="244" t="s">
        <v>82</v>
      </c>
      <c r="AV124" s="12" t="s">
        <v>80</v>
      </c>
      <c r="AW124" s="12" t="s">
        <v>34</v>
      </c>
      <c r="AX124" s="12" t="s">
        <v>73</v>
      </c>
      <c r="AY124" s="244" t="s">
        <v>128</v>
      </c>
    </row>
    <row r="125" s="13" customFormat="1">
      <c r="B125" s="245"/>
      <c r="C125" s="246"/>
      <c r="D125" s="232" t="s">
        <v>139</v>
      </c>
      <c r="E125" s="247" t="s">
        <v>21</v>
      </c>
      <c r="F125" s="248" t="s">
        <v>219</v>
      </c>
      <c r="G125" s="246"/>
      <c r="H125" s="249">
        <v>8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139</v>
      </c>
      <c r="AU125" s="255" t="s">
        <v>82</v>
      </c>
      <c r="AV125" s="13" t="s">
        <v>82</v>
      </c>
      <c r="AW125" s="13" t="s">
        <v>34</v>
      </c>
      <c r="AX125" s="13" t="s">
        <v>73</v>
      </c>
      <c r="AY125" s="255" t="s">
        <v>128</v>
      </c>
    </row>
    <row r="126" s="13" customFormat="1">
      <c r="B126" s="245"/>
      <c r="C126" s="246"/>
      <c r="D126" s="232" t="s">
        <v>139</v>
      </c>
      <c r="E126" s="247" t="s">
        <v>21</v>
      </c>
      <c r="F126" s="248" t="s">
        <v>199</v>
      </c>
      <c r="G126" s="246"/>
      <c r="H126" s="249">
        <v>10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AT126" s="255" t="s">
        <v>139</v>
      </c>
      <c r="AU126" s="255" t="s">
        <v>82</v>
      </c>
      <c r="AV126" s="13" t="s">
        <v>82</v>
      </c>
      <c r="AW126" s="13" t="s">
        <v>34</v>
      </c>
      <c r="AX126" s="13" t="s">
        <v>73</v>
      </c>
      <c r="AY126" s="255" t="s">
        <v>128</v>
      </c>
    </row>
    <row r="127" s="13" customFormat="1">
      <c r="B127" s="245"/>
      <c r="C127" s="246"/>
      <c r="D127" s="232" t="s">
        <v>139</v>
      </c>
      <c r="E127" s="247" t="s">
        <v>21</v>
      </c>
      <c r="F127" s="248" t="s">
        <v>220</v>
      </c>
      <c r="G127" s="246"/>
      <c r="H127" s="249">
        <v>10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139</v>
      </c>
      <c r="AU127" s="255" t="s">
        <v>82</v>
      </c>
      <c r="AV127" s="13" t="s">
        <v>82</v>
      </c>
      <c r="AW127" s="13" t="s">
        <v>34</v>
      </c>
      <c r="AX127" s="13" t="s">
        <v>73</v>
      </c>
      <c r="AY127" s="255" t="s">
        <v>128</v>
      </c>
    </row>
    <row r="128" s="14" customFormat="1">
      <c r="B128" s="256"/>
      <c r="C128" s="257"/>
      <c r="D128" s="232" t="s">
        <v>139</v>
      </c>
      <c r="E128" s="258" t="s">
        <v>21</v>
      </c>
      <c r="F128" s="259" t="s">
        <v>143</v>
      </c>
      <c r="G128" s="257"/>
      <c r="H128" s="260">
        <v>28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AT128" s="266" t="s">
        <v>139</v>
      </c>
      <c r="AU128" s="266" t="s">
        <v>82</v>
      </c>
      <c r="AV128" s="14" t="s">
        <v>144</v>
      </c>
      <c r="AW128" s="14" t="s">
        <v>34</v>
      </c>
      <c r="AX128" s="14" t="s">
        <v>80</v>
      </c>
      <c r="AY128" s="266" t="s">
        <v>128</v>
      </c>
    </row>
    <row r="129" s="1" customFormat="1" ht="16.5" customHeight="1">
      <c r="B129" s="38"/>
      <c r="C129" s="219" t="s">
        <v>166</v>
      </c>
      <c r="D129" s="219" t="s">
        <v>131</v>
      </c>
      <c r="E129" s="220" t="s">
        <v>221</v>
      </c>
      <c r="F129" s="221" t="s">
        <v>222</v>
      </c>
      <c r="G129" s="222" t="s">
        <v>223</v>
      </c>
      <c r="H129" s="223">
        <v>100</v>
      </c>
      <c r="I129" s="224"/>
      <c r="J129" s="225">
        <f>ROUND(I129*H129,2)</f>
        <v>0</v>
      </c>
      <c r="K129" s="221" t="s">
        <v>135</v>
      </c>
      <c r="L129" s="43"/>
      <c r="M129" s="226" t="s">
        <v>21</v>
      </c>
      <c r="N129" s="227" t="s">
        <v>44</v>
      </c>
      <c r="O129" s="83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30" t="s">
        <v>144</v>
      </c>
      <c r="AT129" s="230" t="s">
        <v>131</v>
      </c>
      <c r="AU129" s="230" t="s">
        <v>82</v>
      </c>
      <c r="AY129" s="17" t="s">
        <v>128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80</v>
      </c>
      <c r="BK129" s="231">
        <f>ROUND(I129*H129,2)</f>
        <v>0</v>
      </c>
      <c r="BL129" s="17" t="s">
        <v>144</v>
      </c>
      <c r="BM129" s="230" t="s">
        <v>224</v>
      </c>
    </row>
    <row r="130" s="1" customFormat="1">
      <c r="B130" s="38"/>
      <c r="C130" s="39"/>
      <c r="D130" s="232" t="s">
        <v>138</v>
      </c>
      <c r="E130" s="39"/>
      <c r="F130" s="233" t="s">
        <v>225</v>
      </c>
      <c r="G130" s="39"/>
      <c r="H130" s="39"/>
      <c r="I130" s="145"/>
      <c r="J130" s="39"/>
      <c r="K130" s="39"/>
      <c r="L130" s="43"/>
      <c r="M130" s="234"/>
      <c r="N130" s="83"/>
      <c r="O130" s="83"/>
      <c r="P130" s="83"/>
      <c r="Q130" s="83"/>
      <c r="R130" s="83"/>
      <c r="S130" s="83"/>
      <c r="T130" s="84"/>
      <c r="AT130" s="17" t="s">
        <v>138</v>
      </c>
      <c r="AU130" s="17" t="s">
        <v>82</v>
      </c>
    </row>
    <row r="131" s="12" customFormat="1">
      <c r="B131" s="235"/>
      <c r="C131" s="236"/>
      <c r="D131" s="232" t="s">
        <v>139</v>
      </c>
      <c r="E131" s="237" t="s">
        <v>21</v>
      </c>
      <c r="F131" s="238" t="s">
        <v>197</v>
      </c>
      <c r="G131" s="236"/>
      <c r="H131" s="237" t="s">
        <v>21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139</v>
      </c>
      <c r="AU131" s="244" t="s">
        <v>82</v>
      </c>
      <c r="AV131" s="12" t="s">
        <v>80</v>
      </c>
      <c r="AW131" s="12" t="s">
        <v>34</v>
      </c>
      <c r="AX131" s="12" t="s">
        <v>73</v>
      </c>
      <c r="AY131" s="244" t="s">
        <v>128</v>
      </c>
    </row>
    <row r="132" s="13" customFormat="1">
      <c r="B132" s="245"/>
      <c r="C132" s="246"/>
      <c r="D132" s="232" t="s">
        <v>139</v>
      </c>
      <c r="E132" s="247" t="s">
        <v>21</v>
      </c>
      <c r="F132" s="248" t="s">
        <v>226</v>
      </c>
      <c r="G132" s="246"/>
      <c r="H132" s="249">
        <v>100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AT132" s="255" t="s">
        <v>139</v>
      </c>
      <c r="AU132" s="255" t="s">
        <v>82</v>
      </c>
      <c r="AV132" s="13" t="s">
        <v>82</v>
      </c>
      <c r="AW132" s="13" t="s">
        <v>34</v>
      </c>
      <c r="AX132" s="13" t="s">
        <v>73</v>
      </c>
      <c r="AY132" s="255" t="s">
        <v>128</v>
      </c>
    </row>
    <row r="133" s="14" customFormat="1">
      <c r="B133" s="256"/>
      <c r="C133" s="257"/>
      <c r="D133" s="232" t="s">
        <v>139</v>
      </c>
      <c r="E133" s="258" t="s">
        <v>21</v>
      </c>
      <c r="F133" s="259" t="s">
        <v>143</v>
      </c>
      <c r="G133" s="257"/>
      <c r="H133" s="260">
        <v>100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AT133" s="266" t="s">
        <v>139</v>
      </c>
      <c r="AU133" s="266" t="s">
        <v>82</v>
      </c>
      <c r="AV133" s="14" t="s">
        <v>144</v>
      </c>
      <c r="AW133" s="14" t="s">
        <v>34</v>
      </c>
      <c r="AX133" s="14" t="s">
        <v>80</v>
      </c>
      <c r="AY133" s="266" t="s">
        <v>128</v>
      </c>
    </row>
    <row r="134" s="1" customFormat="1" ht="16.5" customHeight="1">
      <c r="B134" s="38"/>
      <c r="C134" s="219" t="s">
        <v>172</v>
      </c>
      <c r="D134" s="219" t="s">
        <v>131</v>
      </c>
      <c r="E134" s="220" t="s">
        <v>227</v>
      </c>
      <c r="F134" s="221" t="s">
        <v>228</v>
      </c>
      <c r="G134" s="222" t="s">
        <v>223</v>
      </c>
      <c r="H134" s="223">
        <v>45</v>
      </c>
      <c r="I134" s="224"/>
      <c r="J134" s="225">
        <f>ROUND(I134*H134,2)</f>
        <v>0</v>
      </c>
      <c r="K134" s="221" t="s">
        <v>135</v>
      </c>
      <c r="L134" s="43"/>
      <c r="M134" s="226" t="s">
        <v>21</v>
      </c>
      <c r="N134" s="227" t="s">
        <v>44</v>
      </c>
      <c r="O134" s="83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30" t="s">
        <v>144</v>
      </c>
      <c r="AT134" s="230" t="s">
        <v>131</v>
      </c>
      <c r="AU134" s="230" t="s">
        <v>82</v>
      </c>
      <c r="AY134" s="17" t="s">
        <v>128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80</v>
      </c>
      <c r="BK134" s="231">
        <f>ROUND(I134*H134,2)</f>
        <v>0</v>
      </c>
      <c r="BL134" s="17" t="s">
        <v>144</v>
      </c>
      <c r="BM134" s="230" t="s">
        <v>229</v>
      </c>
    </row>
    <row r="135" s="1" customFormat="1">
      <c r="B135" s="38"/>
      <c r="C135" s="39"/>
      <c r="D135" s="232" t="s">
        <v>138</v>
      </c>
      <c r="E135" s="39"/>
      <c r="F135" s="233" t="s">
        <v>230</v>
      </c>
      <c r="G135" s="39"/>
      <c r="H135" s="39"/>
      <c r="I135" s="145"/>
      <c r="J135" s="39"/>
      <c r="K135" s="39"/>
      <c r="L135" s="43"/>
      <c r="M135" s="234"/>
      <c r="N135" s="83"/>
      <c r="O135" s="83"/>
      <c r="P135" s="83"/>
      <c r="Q135" s="83"/>
      <c r="R135" s="83"/>
      <c r="S135" s="83"/>
      <c r="T135" s="84"/>
      <c r="AT135" s="17" t="s">
        <v>138</v>
      </c>
      <c r="AU135" s="17" t="s">
        <v>82</v>
      </c>
    </row>
    <row r="136" s="12" customFormat="1">
      <c r="B136" s="235"/>
      <c r="C136" s="236"/>
      <c r="D136" s="232" t="s">
        <v>139</v>
      </c>
      <c r="E136" s="237" t="s">
        <v>21</v>
      </c>
      <c r="F136" s="238" t="s">
        <v>197</v>
      </c>
      <c r="G136" s="236"/>
      <c r="H136" s="237" t="s">
        <v>21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139</v>
      </c>
      <c r="AU136" s="244" t="s">
        <v>82</v>
      </c>
      <c r="AV136" s="12" t="s">
        <v>80</v>
      </c>
      <c r="AW136" s="12" t="s">
        <v>34</v>
      </c>
      <c r="AX136" s="12" t="s">
        <v>73</v>
      </c>
      <c r="AY136" s="244" t="s">
        <v>128</v>
      </c>
    </row>
    <row r="137" s="13" customFormat="1">
      <c r="B137" s="245"/>
      <c r="C137" s="246"/>
      <c r="D137" s="232" t="s">
        <v>139</v>
      </c>
      <c r="E137" s="247" t="s">
        <v>21</v>
      </c>
      <c r="F137" s="248" t="s">
        <v>231</v>
      </c>
      <c r="G137" s="246"/>
      <c r="H137" s="249">
        <v>45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139</v>
      </c>
      <c r="AU137" s="255" t="s">
        <v>82</v>
      </c>
      <c r="AV137" s="13" t="s">
        <v>82</v>
      </c>
      <c r="AW137" s="13" t="s">
        <v>34</v>
      </c>
      <c r="AX137" s="13" t="s">
        <v>73</v>
      </c>
      <c r="AY137" s="255" t="s">
        <v>128</v>
      </c>
    </row>
    <row r="138" s="14" customFormat="1">
      <c r="B138" s="256"/>
      <c r="C138" s="257"/>
      <c r="D138" s="232" t="s">
        <v>139</v>
      </c>
      <c r="E138" s="258" t="s">
        <v>21</v>
      </c>
      <c r="F138" s="259" t="s">
        <v>143</v>
      </c>
      <c r="G138" s="257"/>
      <c r="H138" s="260">
        <v>45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AT138" s="266" t="s">
        <v>139</v>
      </c>
      <c r="AU138" s="266" t="s">
        <v>82</v>
      </c>
      <c r="AV138" s="14" t="s">
        <v>144</v>
      </c>
      <c r="AW138" s="14" t="s">
        <v>34</v>
      </c>
      <c r="AX138" s="14" t="s">
        <v>80</v>
      </c>
      <c r="AY138" s="266" t="s">
        <v>128</v>
      </c>
    </row>
    <row r="139" s="1" customFormat="1" ht="16.5" customHeight="1">
      <c r="B139" s="38"/>
      <c r="C139" s="219" t="s">
        <v>232</v>
      </c>
      <c r="D139" s="219" t="s">
        <v>131</v>
      </c>
      <c r="E139" s="220" t="s">
        <v>233</v>
      </c>
      <c r="F139" s="221" t="s">
        <v>234</v>
      </c>
      <c r="G139" s="222" t="s">
        <v>223</v>
      </c>
      <c r="H139" s="223">
        <v>136.75</v>
      </c>
      <c r="I139" s="224"/>
      <c r="J139" s="225">
        <f>ROUND(I139*H139,2)</f>
        <v>0</v>
      </c>
      <c r="K139" s="221" t="s">
        <v>135</v>
      </c>
      <c r="L139" s="43"/>
      <c r="M139" s="226" t="s">
        <v>21</v>
      </c>
      <c r="N139" s="227" t="s">
        <v>44</v>
      </c>
      <c r="O139" s="83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30" t="s">
        <v>144</v>
      </c>
      <c r="AT139" s="230" t="s">
        <v>131</v>
      </c>
      <c r="AU139" s="230" t="s">
        <v>82</v>
      </c>
      <c r="AY139" s="17" t="s">
        <v>128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80</v>
      </c>
      <c r="BK139" s="231">
        <f>ROUND(I139*H139,2)</f>
        <v>0</v>
      </c>
      <c r="BL139" s="17" t="s">
        <v>144</v>
      </c>
      <c r="BM139" s="230" t="s">
        <v>235</v>
      </c>
    </row>
    <row r="140" s="1" customFormat="1">
      <c r="B140" s="38"/>
      <c r="C140" s="39"/>
      <c r="D140" s="232" t="s">
        <v>138</v>
      </c>
      <c r="E140" s="39"/>
      <c r="F140" s="233" t="s">
        <v>236</v>
      </c>
      <c r="G140" s="39"/>
      <c r="H140" s="39"/>
      <c r="I140" s="145"/>
      <c r="J140" s="39"/>
      <c r="K140" s="39"/>
      <c r="L140" s="43"/>
      <c r="M140" s="234"/>
      <c r="N140" s="83"/>
      <c r="O140" s="83"/>
      <c r="P140" s="83"/>
      <c r="Q140" s="83"/>
      <c r="R140" s="83"/>
      <c r="S140" s="83"/>
      <c r="T140" s="84"/>
      <c r="AT140" s="17" t="s">
        <v>138</v>
      </c>
      <c r="AU140" s="17" t="s">
        <v>82</v>
      </c>
    </row>
    <row r="141" s="12" customFormat="1">
      <c r="B141" s="235"/>
      <c r="C141" s="236"/>
      <c r="D141" s="232" t="s">
        <v>139</v>
      </c>
      <c r="E141" s="237" t="s">
        <v>21</v>
      </c>
      <c r="F141" s="238" t="s">
        <v>197</v>
      </c>
      <c r="G141" s="236"/>
      <c r="H141" s="237" t="s">
        <v>21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AT141" s="244" t="s">
        <v>139</v>
      </c>
      <c r="AU141" s="244" t="s">
        <v>82</v>
      </c>
      <c r="AV141" s="12" t="s">
        <v>80</v>
      </c>
      <c r="AW141" s="12" t="s">
        <v>34</v>
      </c>
      <c r="AX141" s="12" t="s">
        <v>73</v>
      </c>
      <c r="AY141" s="244" t="s">
        <v>128</v>
      </c>
    </row>
    <row r="142" s="13" customFormat="1">
      <c r="B142" s="245"/>
      <c r="C142" s="246"/>
      <c r="D142" s="232" t="s">
        <v>139</v>
      </c>
      <c r="E142" s="247" t="s">
        <v>21</v>
      </c>
      <c r="F142" s="248" t="s">
        <v>237</v>
      </c>
      <c r="G142" s="246"/>
      <c r="H142" s="249">
        <v>130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AT142" s="255" t="s">
        <v>139</v>
      </c>
      <c r="AU142" s="255" t="s">
        <v>82</v>
      </c>
      <c r="AV142" s="13" t="s">
        <v>82</v>
      </c>
      <c r="AW142" s="13" t="s">
        <v>34</v>
      </c>
      <c r="AX142" s="13" t="s">
        <v>73</v>
      </c>
      <c r="AY142" s="255" t="s">
        <v>128</v>
      </c>
    </row>
    <row r="143" s="13" customFormat="1">
      <c r="B143" s="245"/>
      <c r="C143" s="246"/>
      <c r="D143" s="232" t="s">
        <v>139</v>
      </c>
      <c r="E143" s="247" t="s">
        <v>21</v>
      </c>
      <c r="F143" s="248" t="s">
        <v>238</v>
      </c>
      <c r="G143" s="246"/>
      <c r="H143" s="249">
        <v>6.75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139</v>
      </c>
      <c r="AU143" s="255" t="s">
        <v>82</v>
      </c>
      <c r="AV143" s="13" t="s">
        <v>82</v>
      </c>
      <c r="AW143" s="13" t="s">
        <v>34</v>
      </c>
      <c r="AX143" s="13" t="s">
        <v>73</v>
      </c>
      <c r="AY143" s="255" t="s">
        <v>128</v>
      </c>
    </row>
    <row r="144" s="14" customFormat="1">
      <c r="B144" s="256"/>
      <c r="C144" s="257"/>
      <c r="D144" s="232" t="s">
        <v>139</v>
      </c>
      <c r="E144" s="258" t="s">
        <v>21</v>
      </c>
      <c r="F144" s="259" t="s">
        <v>143</v>
      </c>
      <c r="G144" s="257"/>
      <c r="H144" s="260">
        <v>136.75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AT144" s="266" t="s">
        <v>139</v>
      </c>
      <c r="AU144" s="266" t="s">
        <v>82</v>
      </c>
      <c r="AV144" s="14" t="s">
        <v>144</v>
      </c>
      <c r="AW144" s="14" t="s">
        <v>34</v>
      </c>
      <c r="AX144" s="14" t="s">
        <v>80</v>
      </c>
      <c r="AY144" s="266" t="s">
        <v>128</v>
      </c>
    </row>
    <row r="145" s="1" customFormat="1" ht="16.5" customHeight="1">
      <c r="B145" s="38"/>
      <c r="C145" s="219" t="s">
        <v>239</v>
      </c>
      <c r="D145" s="219" t="s">
        <v>131</v>
      </c>
      <c r="E145" s="220" t="s">
        <v>240</v>
      </c>
      <c r="F145" s="221" t="s">
        <v>241</v>
      </c>
      <c r="G145" s="222" t="s">
        <v>223</v>
      </c>
      <c r="H145" s="223">
        <v>68.375</v>
      </c>
      <c r="I145" s="224"/>
      <c r="J145" s="225">
        <f>ROUND(I145*H145,2)</f>
        <v>0</v>
      </c>
      <c r="K145" s="221" t="s">
        <v>135</v>
      </c>
      <c r="L145" s="43"/>
      <c r="M145" s="226" t="s">
        <v>21</v>
      </c>
      <c r="N145" s="227" t="s">
        <v>44</v>
      </c>
      <c r="O145" s="83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30" t="s">
        <v>144</v>
      </c>
      <c r="AT145" s="230" t="s">
        <v>131</v>
      </c>
      <c r="AU145" s="230" t="s">
        <v>82</v>
      </c>
      <c r="AY145" s="17" t="s">
        <v>128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80</v>
      </c>
      <c r="BK145" s="231">
        <f>ROUND(I145*H145,2)</f>
        <v>0</v>
      </c>
      <c r="BL145" s="17" t="s">
        <v>144</v>
      </c>
      <c r="BM145" s="230" t="s">
        <v>242</v>
      </c>
    </row>
    <row r="146" s="1" customFormat="1">
      <c r="B146" s="38"/>
      <c r="C146" s="39"/>
      <c r="D146" s="232" t="s">
        <v>138</v>
      </c>
      <c r="E146" s="39"/>
      <c r="F146" s="233" t="s">
        <v>243</v>
      </c>
      <c r="G146" s="39"/>
      <c r="H146" s="39"/>
      <c r="I146" s="145"/>
      <c r="J146" s="39"/>
      <c r="K146" s="39"/>
      <c r="L146" s="43"/>
      <c r="M146" s="234"/>
      <c r="N146" s="83"/>
      <c r="O146" s="83"/>
      <c r="P146" s="83"/>
      <c r="Q146" s="83"/>
      <c r="R146" s="83"/>
      <c r="S146" s="83"/>
      <c r="T146" s="84"/>
      <c r="AT146" s="17" t="s">
        <v>138</v>
      </c>
      <c r="AU146" s="17" t="s">
        <v>82</v>
      </c>
    </row>
    <row r="147" s="13" customFormat="1">
      <c r="B147" s="245"/>
      <c r="C147" s="246"/>
      <c r="D147" s="232" t="s">
        <v>139</v>
      </c>
      <c r="E147" s="247" t="s">
        <v>21</v>
      </c>
      <c r="F147" s="248" t="s">
        <v>244</v>
      </c>
      <c r="G147" s="246"/>
      <c r="H147" s="249">
        <v>68.375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AT147" s="255" t="s">
        <v>139</v>
      </c>
      <c r="AU147" s="255" t="s">
        <v>82</v>
      </c>
      <c r="AV147" s="13" t="s">
        <v>82</v>
      </c>
      <c r="AW147" s="13" t="s">
        <v>34</v>
      </c>
      <c r="AX147" s="13" t="s">
        <v>73</v>
      </c>
      <c r="AY147" s="255" t="s">
        <v>128</v>
      </c>
    </row>
    <row r="148" s="14" customFormat="1">
      <c r="B148" s="256"/>
      <c r="C148" s="257"/>
      <c r="D148" s="232" t="s">
        <v>139</v>
      </c>
      <c r="E148" s="258" t="s">
        <v>21</v>
      </c>
      <c r="F148" s="259" t="s">
        <v>143</v>
      </c>
      <c r="G148" s="257"/>
      <c r="H148" s="260">
        <v>68.375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AT148" s="266" t="s">
        <v>139</v>
      </c>
      <c r="AU148" s="266" t="s">
        <v>82</v>
      </c>
      <c r="AV148" s="14" t="s">
        <v>144</v>
      </c>
      <c r="AW148" s="14" t="s">
        <v>34</v>
      </c>
      <c r="AX148" s="14" t="s">
        <v>80</v>
      </c>
      <c r="AY148" s="266" t="s">
        <v>128</v>
      </c>
    </row>
    <row r="149" s="1" customFormat="1" ht="16.5" customHeight="1">
      <c r="B149" s="38"/>
      <c r="C149" s="219" t="s">
        <v>245</v>
      </c>
      <c r="D149" s="219" t="s">
        <v>131</v>
      </c>
      <c r="E149" s="220" t="s">
        <v>246</v>
      </c>
      <c r="F149" s="221" t="s">
        <v>247</v>
      </c>
      <c r="G149" s="222" t="s">
        <v>223</v>
      </c>
      <c r="H149" s="223">
        <v>16.640000000000001</v>
      </c>
      <c r="I149" s="224"/>
      <c r="J149" s="225">
        <f>ROUND(I149*H149,2)</f>
        <v>0</v>
      </c>
      <c r="K149" s="221" t="s">
        <v>135</v>
      </c>
      <c r="L149" s="43"/>
      <c r="M149" s="226" t="s">
        <v>21</v>
      </c>
      <c r="N149" s="227" t="s">
        <v>44</v>
      </c>
      <c r="O149" s="83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30" t="s">
        <v>144</v>
      </c>
      <c r="AT149" s="230" t="s">
        <v>131</v>
      </c>
      <c r="AU149" s="230" t="s">
        <v>82</v>
      </c>
      <c r="AY149" s="17" t="s">
        <v>128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80</v>
      </c>
      <c r="BK149" s="231">
        <f>ROUND(I149*H149,2)</f>
        <v>0</v>
      </c>
      <c r="BL149" s="17" t="s">
        <v>144</v>
      </c>
      <c r="BM149" s="230" t="s">
        <v>248</v>
      </c>
    </row>
    <row r="150" s="1" customFormat="1">
      <c r="B150" s="38"/>
      <c r="C150" s="39"/>
      <c r="D150" s="232" t="s">
        <v>138</v>
      </c>
      <c r="E150" s="39"/>
      <c r="F150" s="233" t="s">
        <v>249</v>
      </c>
      <c r="G150" s="39"/>
      <c r="H150" s="39"/>
      <c r="I150" s="145"/>
      <c r="J150" s="39"/>
      <c r="K150" s="39"/>
      <c r="L150" s="43"/>
      <c r="M150" s="234"/>
      <c r="N150" s="83"/>
      <c r="O150" s="83"/>
      <c r="P150" s="83"/>
      <c r="Q150" s="83"/>
      <c r="R150" s="83"/>
      <c r="S150" s="83"/>
      <c r="T150" s="84"/>
      <c r="AT150" s="17" t="s">
        <v>138</v>
      </c>
      <c r="AU150" s="17" t="s">
        <v>82</v>
      </c>
    </row>
    <row r="151" s="12" customFormat="1">
      <c r="B151" s="235"/>
      <c r="C151" s="236"/>
      <c r="D151" s="232" t="s">
        <v>139</v>
      </c>
      <c r="E151" s="237" t="s">
        <v>21</v>
      </c>
      <c r="F151" s="238" t="s">
        <v>197</v>
      </c>
      <c r="G151" s="236"/>
      <c r="H151" s="237" t="s">
        <v>21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139</v>
      </c>
      <c r="AU151" s="244" t="s">
        <v>82</v>
      </c>
      <c r="AV151" s="12" t="s">
        <v>80</v>
      </c>
      <c r="AW151" s="12" t="s">
        <v>34</v>
      </c>
      <c r="AX151" s="12" t="s">
        <v>73</v>
      </c>
      <c r="AY151" s="244" t="s">
        <v>128</v>
      </c>
    </row>
    <row r="152" s="13" customFormat="1">
      <c r="B152" s="245"/>
      <c r="C152" s="246"/>
      <c r="D152" s="232" t="s">
        <v>139</v>
      </c>
      <c r="E152" s="247" t="s">
        <v>21</v>
      </c>
      <c r="F152" s="248" t="s">
        <v>250</v>
      </c>
      <c r="G152" s="246"/>
      <c r="H152" s="249">
        <v>5.1200000000000001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139</v>
      </c>
      <c r="AU152" s="255" t="s">
        <v>82</v>
      </c>
      <c r="AV152" s="13" t="s">
        <v>82</v>
      </c>
      <c r="AW152" s="13" t="s">
        <v>34</v>
      </c>
      <c r="AX152" s="13" t="s">
        <v>73</v>
      </c>
      <c r="AY152" s="255" t="s">
        <v>128</v>
      </c>
    </row>
    <row r="153" s="13" customFormat="1">
      <c r="B153" s="245"/>
      <c r="C153" s="246"/>
      <c r="D153" s="232" t="s">
        <v>139</v>
      </c>
      <c r="E153" s="247" t="s">
        <v>21</v>
      </c>
      <c r="F153" s="248" t="s">
        <v>251</v>
      </c>
      <c r="G153" s="246"/>
      <c r="H153" s="249">
        <v>11.52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AT153" s="255" t="s">
        <v>139</v>
      </c>
      <c r="AU153" s="255" t="s">
        <v>82</v>
      </c>
      <c r="AV153" s="13" t="s">
        <v>82</v>
      </c>
      <c r="AW153" s="13" t="s">
        <v>34</v>
      </c>
      <c r="AX153" s="13" t="s">
        <v>73</v>
      </c>
      <c r="AY153" s="255" t="s">
        <v>128</v>
      </c>
    </row>
    <row r="154" s="14" customFormat="1">
      <c r="B154" s="256"/>
      <c r="C154" s="257"/>
      <c r="D154" s="232" t="s">
        <v>139</v>
      </c>
      <c r="E154" s="258" t="s">
        <v>21</v>
      </c>
      <c r="F154" s="259" t="s">
        <v>143</v>
      </c>
      <c r="G154" s="257"/>
      <c r="H154" s="260">
        <v>16.640000000000001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AT154" s="266" t="s">
        <v>139</v>
      </c>
      <c r="AU154" s="266" t="s">
        <v>82</v>
      </c>
      <c r="AV154" s="14" t="s">
        <v>144</v>
      </c>
      <c r="AW154" s="14" t="s">
        <v>34</v>
      </c>
      <c r="AX154" s="14" t="s">
        <v>80</v>
      </c>
      <c r="AY154" s="266" t="s">
        <v>128</v>
      </c>
    </row>
    <row r="155" s="1" customFormat="1" ht="16.5" customHeight="1">
      <c r="B155" s="38"/>
      <c r="C155" s="219" t="s">
        <v>252</v>
      </c>
      <c r="D155" s="219" t="s">
        <v>131</v>
      </c>
      <c r="E155" s="220" t="s">
        <v>253</v>
      </c>
      <c r="F155" s="221" t="s">
        <v>254</v>
      </c>
      <c r="G155" s="222" t="s">
        <v>223</v>
      </c>
      <c r="H155" s="223">
        <v>8.3200000000000003</v>
      </c>
      <c r="I155" s="224"/>
      <c r="J155" s="225">
        <f>ROUND(I155*H155,2)</f>
        <v>0</v>
      </c>
      <c r="K155" s="221" t="s">
        <v>135</v>
      </c>
      <c r="L155" s="43"/>
      <c r="M155" s="226" t="s">
        <v>21</v>
      </c>
      <c r="N155" s="227" t="s">
        <v>44</v>
      </c>
      <c r="O155" s="83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30" t="s">
        <v>144</v>
      </c>
      <c r="AT155" s="230" t="s">
        <v>131</v>
      </c>
      <c r="AU155" s="230" t="s">
        <v>82</v>
      </c>
      <c r="AY155" s="17" t="s">
        <v>128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80</v>
      </c>
      <c r="BK155" s="231">
        <f>ROUND(I155*H155,2)</f>
        <v>0</v>
      </c>
      <c r="BL155" s="17" t="s">
        <v>144</v>
      </c>
      <c r="BM155" s="230" t="s">
        <v>255</v>
      </c>
    </row>
    <row r="156" s="1" customFormat="1">
      <c r="B156" s="38"/>
      <c r="C156" s="39"/>
      <c r="D156" s="232" t="s">
        <v>138</v>
      </c>
      <c r="E156" s="39"/>
      <c r="F156" s="233" t="s">
        <v>256</v>
      </c>
      <c r="G156" s="39"/>
      <c r="H156" s="39"/>
      <c r="I156" s="145"/>
      <c r="J156" s="39"/>
      <c r="K156" s="39"/>
      <c r="L156" s="43"/>
      <c r="M156" s="234"/>
      <c r="N156" s="83"/>
      <c r="O156" s="83"/>
      <c r="P156" s="83"/>
      <c r="Q156" s="83"/>
      <c r="R156" s="83"/>
      <c r="S156" s="83"/>
      <c r="T156" s="84"/>
      <c r="AT156" s="17" t="s">
        <v>138</v>
      </c>
      <c r="AU156" s="17" t="s">
        <v>82</v>
      </c>
    </row>
    <row r="157" s="13" customFormat="1">
      <c r="B157" s="245"/>
      <c r="C157" s="246"/>
      <c r="D157" s="232" t="s">
        <v>139</v>
      </c>
      <c r="E157" s="247" t="s">
        <v>21</v>
      </c>
      <c r="F157" s="248" t="s">
        <v>257</v>
      </c>
      <c r="G157" s="246"/>
      <c r="H157" s="249">
        <v>8.3200000000000003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139</v>
      </c>
      <c r="AU157" s="255" t="s">
        <v>82</v>
      </c>
      <c r="AV157" s="13" t="s">
        <v>82</v>
      </c>
      <c r="AW157" s="13" t="s">
        <v>34</v>
      </c>
      <c r="AX157" s="13" t="s">
        <v>73</v>
      </c>
      <c r="AY157" s="255" t="s">
        <v>128</v>
      </c>
    </row>
    <row r="158" s="14" customFormat="1">
      <c r="B158" s="256"/>
      <c r="C158" s="257"/>
      <c r="D158" s="232" t="s">
        <v>139</v>
      </c>
      <c r="E158" s="258" t="s">
        <v>21</v>
      </c>
      <c r="F158" s="259" t="s">
        <v>143</v>
      </c>
      <c r="G158" s="257"/>
      <c r="H158" s="260">
        <v>8.3200000000000003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AT158" s="266" t="s">
        <v>139</v>
      </c>
      <c r="AU158" s="266" t="s">
        <v>82</v>
      </c>
      <c r="AV158" s="14" t="s">
        <v>144</v>
      </c>
      <c r="AW158" s="14" t="s">
        <v>34</v>
      </c>
      <c r="AX158" s="14" t="s">
        <v>80</v>
      </c>
      <c r="AY158" s="266" t="s">
        <v>128</v>
      </c>
    </row>
    <row r="159" s="1" customFormat="1" ht="16.5" customHeight="1">
      <c r="B159" s="38"/>
      <c r="C159" s="219" t="s">
        <v>258</v>
      </c>
      <c r="D159" s="219" t="s">
        <v>131</v>
      </c>
      <c r="E159" s="220" t="s">
        <v>259</v>
      </c>
      <c r="F159" s="221" t="s">
        <v>260</v>
      </c>
      <c r="G159" s="222" t="s">
        <v>223</v>
      </c>
      <c r="H159" s="223">
        <v>121</v>
      </c>
      <c r="I159" s="224"/>
      <c r="J159" s="225">
        <f>ROUND(I159*H159,2)</f>
        <v>0</v>
      </c>
      <c r="K159" s="221" t="s">
        <v>135</v>
      </c>
      <c r="L159" s="43"/>
      <c r="M159" s="226" t="s">
        <v>21</v>
      </c>
      <c r="N159" s="227" t="s">
        <v>44</v>
      </c>
      <c r="O159" s="83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30" t="s">
        <v>144</v>
      </c>
      <c r="AT159" s="230" t="s">
        <v>131</v>
      </c>
      <c r="AU159" s="230" t="s">
        <v>82</v>
      </c>
      <c r="AY159" s="17" t="s">
        <v>128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80</v>
      </c>
      <c r="BK159" s="231">
        <f>ROUND(I159*H159,2)</f>
        <v>0</v>
      </c>
      <c r="BL159" s="17" t="s">
        <v>144</v>
      </c>
      <c r="BM159" s="230" t="s">
        <v>261</v>
      </c>
    </row>
    <row r="160" s="1" customFormat="1">
      <c r="B160" s="38"/>
      <c r="C160" s="39"/>
      <c r="D160" s="232" t="s">
        <v>138</v>
      </c>
      <c r="E160" s="39"/>
      <c r="F160" s="233" t="s">
        <v>262</v>
      </c>
      <c r="G160" s="39"/>
      <c r="H160" s="39"/>
      <c r="I160" s="145"/>
      <c r="J160" s="39"/>
      <c r="K160" s="39"/>
      <c r="L160" s="43"/>
      <c r="M160" s="234"/>
      <c r="N160" s="83"/>
      <c r="O160" s="83"/>
      <c r="P160" s="83"/>
      <c r="Q160" s="83"/>
      <c r="R160" s="83"/>
      <c r="S160" s="83"/>
      <c r="T160" s="84"/>
      <c r="AT160" s="17" t="s">
        <v>138</v>
      </c>
      <c r="AU160" s="17" t="s">
        <v>82</v>
      </c>
    </row>
    <row r="161" s="13" customFormat="1">
      <c r="B161" s="245"/>
      <c r="C161" s="246"/>
      <c r="D161" s="232" t="s">
        <v>139</v>
      </c>
      <c r="E161" s="247" t="s">
        <v>21</v>
      </c>
      <c r="F161" s="248" t="s">
        <v>263</v>
      </c>
      <c r="G161" s="246"/>
      <c r="H161" s="249">
        <v>121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AT161" s="255" t="s">
        <v>139</v>
      </c>
      <c r="AU161" s="255" t="s">
        <v>82</v>
      </c>
      <c r="AV161" s="13" t="s">
        <v>82</v>
      </c>
      <c r="AW161" s="13" t="s">
        <v>34</v>
      </c>
      <c r="AX161" s="13" t="s">
        <v>73</v>
      </c>
      <c r="AY161" s="255" t="s">
        <v>128</v>
      </c>
    </row>
    <row r="162" s="14" customFormat="1">
      <c r="B162" s="256"/>
      <c r="C162" s="257"/>
      <c r="D162" s="232" t="s">
        <v>139</v>
      </c>
      <c r="E162" s="258" t="s">
        <v>21</v>
      </c>
      <c r="F162" s="259" t="s">
        <v>143</v>
      </c>
      <c r="G162" s="257"/>
      <c r="H162" s="260">
        <v>121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AT162" s="266" t="s">
        <v>139</v>
      </c>
      <c r="AU162" s="266" t="s">
        <v>82</v>
      </c>
      <c r="AV162" s="14" t="s">
        <v>144</v>
      </c>
      <c r="AW162" s="14" t="s">
        <v>34</v>
      </c>
      <c r="AX162" s="14" t="s">
        <v>80</v>
      </c>
      <c r="AY162" s="266" t="s">
        <v>128</v>
      </c>
    </row>
    <row r="163" s="1" customFormat="1" ht="16.5" customHeight="1">
      <c r="B163" s="38"/>
      <c r="C163" s="219" t="s">
        <v>264</v>
      </c>
      <c r="D163" s="219" t="s">
        <v>131</v>
      </c>
      <c r="E163" s="220" t="s">
        <v>265</v>
      </c>
      <c r="F163" s="221" t="s">
        <v>266</v>
      </c>
      <c r="G163" s="222" t="s">
        <v>223</v>
      </c>
      <c r="H163" s="223">
        <v>192.88999999999999</v>
      </c>
      <c r="I163" s="224"/>
      <c r="J163" s="225">
        <f>ROUND(I163*H163,2)</f>
        <v>0</v>
      </c>
      <c r="K163" s="221" t="s">
        <v>135</v>
      </c>
      <c r="L163" s="43"/>
      <c r="M163" s="226" t="s">
        <v>21</v>
      </c>
      <c r="N163" s="227" t="s">
        <v>44</v>
      </c>
      <c r="O163" s="83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30" t="s">
        <v>144</v>
      </c>
      <c r="AT163" s="230" t="s">
        <v>131</v>
      </c>
      <c r="AU163" s="230" t="s">
        <v>82</v>
      </c>
      <c r="AY163" s="17" t="s">
        <v>128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80</v>
      </c>
      <c r="BK163" s="231">
        <f>ROUND(I163*H163,2)</f>
        <v>0</v>
      </c>
      <c r="BL163" s="17" t="s">
        <v>144</v>
      </c>
      <c r="BM163" s="230" t="s">
        <v>267</v>
      </c>
    </row>
    <row r="164" s="1" customFormat="1">
      <c r="B164" s="38"/>
      <c r="C164" s="39"/>
      <c r="D164" s="232" t="s">
        <v>138</v>
      </c>
      <c r="E164" s="39"/>
      <c r="F164" s="233" t="s">
        <v>268</v>
      </c>
      <c r="G164" s="39"/>
      <c r="H164" s="39"/>
      <c r="I164" s="145"/>
      <c r="J164" s="39"/>
      <c r="K164" s="39"/>
      <c r="L164" s="43"/>
      <c r="M164" s="234"/>
      <c r="N164" s="83"/>
      <c r="O164" s="83"/>
      <c r="P164" s="83"/>
      <c r="Q164" s="83"/>
      <c r="R164" s="83"/>
      <c r="S164" s="83"/>
      <c r="T164" s="84"/>
      <c r="AT164" s="17" t="s">
        <v>138</v>
      </c>
      <c r="AU164" s="17" t="s">
        <v>82</v>
      </c>
    </row>
    <row r="165" s="13" customFormat="1">
      <c r="B165" s="245"/>
      <c r="C165" s="246"/>
      <c r="D165" s="232" t="s">
        <v>139</v>
      </c>
      <c r="E165" s="247" t="s">
        <v>21</v>
      </c>
      <c r="F165" s="248" t="s">
        <v>269</v>
      </c>
      <c r="G165" s="246"/>
      <c r="H165" s="249">
        <v>192.88999999999999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139</v>
      </c>
      <c r="AU165" s="255" t="s">
        <v>82</v>
      </c>
      <c r="AV165" s="13" t="s">
        <v>82</v>
      </c>
      <c r="AW165" s="13" t="s">
        <v>34</v>
      </c>
      <c r="AX165" s="13" t="s">
        <v>73</v>
      </c>
      <c r="AY165" s="255" t="s">
        <v>128</v>
      </c>
    </row>
    <row r="166" s="14" customFormat="1">
      <c r="B166" s="256"/>
      <c r="C166" s="257"/>
      <c r="D166" s="232" t="s">
        <v>139</v>
      </c>
      <c r="E166" s="258" t="s">
        <v>21</v>
      </c>
      <c r="F166" s="259" t="s">
        <v>143</v>
      </c>
      <c r="G166" s="257"/>
      <c r="H166" s="260">
        <v>192.88999999999999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AT166" s="266" t="s">
        <v>139</v>
      </c>
      <c r="AU166" s="266" t="s">
        <v>82</v>
      </c>
      <c r="AV166" s="14" t="s">
        <v>144</v>
      </c>
      <c r="AW166" s="14" t="s">
        <v>34</v>
      </c>
      <c r="AX166" s="14" t="s">
        <v>80</v>
      </c>
      <c r="AY166" s="266" t="s">
        <v>128</v>
      </c>
    </row>
    <row r="167" s="1" customFormat="1" ht="16.5" customHeight="1">
      <c r="B167" s="38"/>
      <c r="C167" s="219" t="s">
        <v>270</v>
      </c>
      <c r="D167" s="219" t="s">
        <v>131</v>
      </c>
      <c r="E167" s="220" t="s">
        <v>271</v>
      </c>
      <c r="F167" s="221" t="s">
        <v>272</v>
      </c>
      <c r="G167" s="222" t="s">
        <v>223</v>
      </c>
      <c r="H167" s="223">
        <v>60.5</v>
      </c>
      <c r="I167" s="224"/>
      <c r="J167" s="225">
        <f>ROUND(I167*H167,2)</f>
        <v>0</v>
      </c>
      <c r="K167" s="221" t="s">
        <v>135</v>
      </c>
      <c r="L167" s="43"/>
      <c r="M167" s="226" t="s">
        <v>21</v>
      </c>
      <c r="N167" s="227" t="s">
        <v>44</v>
      </c>
      <c r="O167" s="83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230" t="s">
        <v>144</v>
      </c>
      <c r="AT167" s="230" t="s">
        <v>131</v>
      </c>
      <c r="AU167" s="230" t="s">
        <v>82</v>
      </c>
      <c r="AY167" s="17" t="s">
        <v>128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80</v>
      </c>
      <c r="BK167" s="231">
        <f>ROUND(I167*H167,2)</f>
        <v>0</v>
      </c>
      <c r="BL167" s="17" t="s">
        <v>144</v>
      </c>
      <c r="BM167" s="230" t="s">
        <v>273</v>
      </c>
    </row>
    <row r="168" s="1" customFormat="1">
      <c r="B168" s="38"/>
      <c r="C168" s="39"/>
      <c r="D168" s="232" t="s">
        <v>138</v>
      </c>
      <c r="E168" s="39"/>
      <c r="F168" s="233" t="s">
        <v>274</v>
      </c>
      <c r="G168" s="39"/>
      <c r="H168" s="39"/>
      <c r="I168" s="145"/>
      <c r="J168" s="39"/>
      <c r="K168" s="39"/>
      <c r="L168" s="43"/>
      <c r="M168" s="234"/>
      <c r="N168" s="83"/>
      <c r="O168" s="83"/>
      <c r="P168" s="83"/>
      <c r="Q168" s="83"/>
      <c r="R168" s="83"/>
      <c r="S168" s="83"/>
      <c r="T168" s="84"/>
      <c r="AT168" s="17" t="s">
        <v>138</v>
      </c>
      <c r="AU168" s="17" t="s">
        <v>82</v>
      </c>
    </row>
    <row r="169" s="13" customFormat="1">
      <c r="B169" s="245"/>
      <c r="C169" s="246"/>
      <c r="D169" s="232" t="s">
        <v>139</v>
      </c>
      <c r="E169" s="247" t="s">
        <v>21</v>
      </c>
      <c r="F169" s="248" t="s">
        <v>275</v>
      </c>
      <c r="G169" s="246"/>
      <c r="H169" s="249">
        <v>60.5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139</v>
      </c>
      <c r="AU169" s="255" t="s">
        <v>82</v>
      </c>
      <c r="AV169" s="13" t="s">
        <v>82</v>
      </c>
      <c r="AW169" s="13" t="s">
        <v>34</v>
      </c>
      <c r="AX169" s="13" t="s">
        <v>73</v>
      </c>
      <c r="AY169" s="255" t="s">
        <v>128</v>
      </c>
    </row>
    <row r="170" s="14" customFormat="1">
      <c r="B170" s="256"/>
      <c r="C170" s="257"/>
      <c r="D170" s="232" t="s">
        <v>139</v>
      </c>
      <c r="E170" s="258" t="s">
        <v>21</v>
      </c>
      <c r="F170" s="259" t="s">
        <v>143</v>
      </c>
      <c r="G170" s="257"/>
      <c r="H170" s="260">
        <v>60.5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AT170" s="266" t="s">
        <v>139</v>
      </c>
      <c r="AU170" s="266" t="s">
        <v>82</v>
      </c>
      <c r="AV170" s="14" t="s">
        <v>144</v>
      </c>
      <c r="AW170" s="14" t="s">
        <v>34</v>
      </c>
      <c r="AX170" s="14" t="s">
        <v>80</v>
      </c>
      <c r="AY170" s="266" t="s">
        <v>128</v>
      </c>
    </row>
    <row r="171" s="1" customFormat="1" ht="16.5" customHeight="1">
      <c r="B171" s="38"/>
      <c r="C171" s="219" t="s">
        <v>8</v>
      </c>
      <c r="D171" s="219" t="s">
        <v>131</v>
      </c>
      <c r="E171" s="220" t="s">
        <v>276</v>
      </c>
      <c r="F171" s="221" t="s">
        <v>277</v>
      </c>
      <c r="G171" s="222" t="s">
        <v>223</v>
      </c>
      <c r="H171" s="223">
        <v>30</v>
      </c>
      <c r="I171" s="224"/>
      <c r="J171" s="225">
        <f>ROUND(I171*H171,2)</f>
        <v>0</v>
      </c>
      <c r="K171" s="221" t="s">
        <v>135</v>
      </c>
      <c r="L171" s="43"/>
      <c r="M171" s="226" t="s">
        <v>21</v>
      </c>
      <c r="N171" s="227" t="s">
        <v>44</v>
      </c>
      <c r="O171" s="83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30" t="s">
        <v>144</v>
      </c>
      <c r="AT171" s="230" t="s">
        <v>131</v>
      </c>
      <c r="AU171" s="230" t="s">
        <v>82</v>
      </c>
      <c r="AY171" s="17" t="s">
        <v>128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80</v>
      </c>
      <c r="BK171" s="231">
        <f>ROUND(I171*H171,2)</f>
        <v>0</v>
      </c>
      <c r="BL171" s="17" t="s">
        <v>144</v>
      </c>
      <c r="BM171" s="230" t="s">
        <v>278</v>
      </c>
    </row>
    <row r="172" s="1" customFormat="1">
      <c r="B172" s="38"/>
      <c r="C172" s="39"/>
      <c r="D172" s="232" t="s">
        <v>138</v>
      </c>
      <c r="E172" s="39"/>
      <c r="F172" s="233" t="s">
        <v>279</v>
      </c>
      <c r="G172" s="39"/>
      <c r="H172" s="39"/>
      <c r="I172" s="145"/>
      <c r="J172" s="39"/>
      <c r="K172" s="39"/>
      <c r="L172" s="43"/>
      <c r="M172" s="234"/>
      <c r="N172" s="83"/>
      <c r="O172" s="83"/>
      <c r="P172" s="83"/>
      <c r="Q172" s="83"/>
      <c r="R172" s="83"/>
      <c r="S172" s="83"/>
      <c r="T172" s="84"/>
      <c r="AT172" s="17" t="s">
        <v>138</v>
      </c>
      <c r="AU172" s="17" t="s">
        <v>82</v>
      </c>
    </row>
    <row r="173" s="12" customFormat="1">
      <c r="B173" s="235"/>
      <c r="C173" s="236"/>
      <c r="D173" s="232" t="s">
        <v>139</v>
      </c>
      <c r="E173" s="237" t="s">
        <v>21</v>
      </c>
      <c r="F173" s="238" t="s">
        <v>197</v>
      </c>
      <c r="G173" s="236"/>
      <c r="H173" s="237" t="s">
        <v>21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139</v>
      </c>
      <c r="AU173" s="244" t="s">
        <v>82</v>
      </c>
      <c r="AV173" s="12" t="s">
        <v>80</v>
      </c>
      <c r="AW173" s="12" t="s">
        <v>34</v>
      </c>
      <c r="AX173" s="12" t="s">
        <v>73</v>
      </c>
      <c r="AY173" s="244" t="s">
        <v>128</v>
      </c>
    </row>
    <row r="174" s="13" customFormat="1">
      <c r="B174" s="245"/>
      <c r="C174" s="246"/>
      <c r="D174" s="232" t="s">
        <v>139</v>
      </c>
      <c r="E174" s="247" t="s">
        <v>21</v>
      </c>
      <c r="F174" s="248" t="s">
        <v>280</v>
      </c>
      <c r="G174" s="246"/>
      <c r="H174" s="249">
        <v>30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139</v>
      </c>
      <c r="AU174" s="255" t="s">
        <v>82</v>
      </c>
      <c r="AV174" s="13" t="s">
        <v>82</v>
      </c>
      <c r="AW174" s="13" t="s">
        <v>34</v>
      </c>
      <c r="AX174" s="13" t="s">
        <v>73</v>
      </c>
      <c r="AY174" s="255" t="s">
        <v>128</v>
      </c>
    </row>
    <row r="175" s="14" customFormat="1">
      <c r="B175" s="256"/>
      <c r="C175" s="257"/>
      <c r="D175" s="232" t="s">
        <v>139</v>
      </c>
      <c r="E175" s="258" t="s">
        <v>21</v>
      </c>
      <c r="F175" s="259" t="s">
        <v>143</v>
      </c>
      <c r="G175" s="257"/>
      <c r="H175" s="260">
        <v>30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AT175" s="266" t="s">
        <v>139</v>
      </c>
      <c r="AU175" s="266" t="s">
        <v>82</v>
      </c>
      <c r="AV175" s="14" t="s">
        <v>144</v>
      </c>
      <c r="AW175" s="14" t="s">
        <v>34</v>
      </c>
      <c r="AX175" s="14" t="s">
        <v>80</v>
      </c>
      <c r="AY175" s="266" t="s">
        <v>128</v>
      </c>
    </row>
    <row r="176" s="1" customFormat="1" ht="16.5" customHeight="1">
      <c r="B176" s="38"/>
      <c r="C176" s="219" t="s">
        <v>281</v>
      </c>
      <c r="D176" s="219" t="s">
        <v>131</v>
      </c>
      <c r="E176" s="220" t="s">
        <v>282</v>
      </c>
      <c r="F176" s="221" t="s">
        <v>283</v>
      </c>
      <c r="G176" s="222" t="s">
        <v>223</v>
      </c>
      <c r="H176" s="223">
        <v>192.88999999999999</v>
      </c>
      <c r="I176" s="224"/>
      <c r="J176" s="225">
        <f>ROUND(I176*H176,2)</f>
        <v>0</v>
      </c>
      <c r="K176" s="221" t="s">
        <v>135</v>
      </c>
      <c r="L176" s="43"/>
      <c r="M176" s="226" t="s">
        <v>21</v>
      </c>
      <c r="N176" s="227" t="s">
        <v>44</v>
      </c>
      <c r="O176" s="83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AR176" s="230" t="s">
        <v>144</v>
      </c>
      <c r="AT176" s="230" t="s">
        <v>131</v>
      </c>
      <c r="AU176" s="230" t="s">
        <v>82</v>
      </c>
      <c r="AY176" s="17" t="s">
        <v>128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80</v>
      </c>
      <c r="BK176" s="231">
        <f>ROUND(I176*H176,2)</f>
        <v>0</v>
      </c>
      <c r="BL176" s="17" t="s">
        <v>144</v>
      </c>
      <c r="BM176" s="230" t="s">
        <v>284</v>
      </c>
    </row>
    <row r="177" s="1" customFormat="1">
      <c r="B177" s="38"/>
      <c r="C177" s="39"/>
      <c r="D177" s="232" t="s">
        <v>138</v>
      </c>
      <c r="E177" s="39"/>
      <c r="F177" s="233" t="s">
        <v>283</v>
      </c>
      <c r="G177" s="39"/>
      <c r="H177" s="39"/>
      <c r="I177" s="145"/>
      <c r="J177" s="39"/>
      <c r="K177" s="39"/>
      <c r="L177" s="43"/>
      <c r="M177" s="234"/>
      <c r="N177" s="83"/>
      <c r="O177" s="83"/>
      <c r="P177" s="83"/>
      <c r="Q177" s="83"/>
      <c r="R177" s="83"/>
      <c r="S177" s="83"/>
      <c r="T177" s="84"/>
      <c r="AT177" s="17" t="s">
        <v>138</v>
      </c>
      <c r="AU177" s="17" t="s">
        <v>82</v>
      </c>
    </row>
    <row r="178" s="13" customFormat="1">
      <c r="B178" s="245"/>
      <c r="C178" s="246"/>
      <c r="D178" s="232" t="s">
        <v>139</v>
      </c>
      <c r="E178" s="247" t="s">
        <v>21</v>
      </c>
      <c r="F178" s="248" t="s">
        <v>285</v>
      </c>
      <c r="G178" s="246"/>
      <c r="H178" s="249">
        <v>192.88999999999999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139</v>
      </c>
      <c r="AU178" s="255" t="s">
        <v>82</v>
      </c>
      <c r="AV178" s="13" t="s">
        <v>82</v>
      </c>
      <c r="AW178" s="13" t="s">
        <v>34</v>
      </c>
      <c r="AX178" s="13" t="s">
        <v>73</v>
      </c>
      <c r="AY178" s="255" t="s">
        <v>128</v>
      </c>
    </row>
    <row r="179" s="14" customFormat="1">
      <c r="B179" s="256"/>
      <c r="C179" s="257"/>
      <c r="D179" s="232" t="s">
        <v>139</v>
      </c>
      <c r="E179" s="258" t="s">
        <v>21</v>
      </c>
      <c r="F179" s="259" t="s">
        <v>143</v>
      </c>
      <c r="G179" s="257"/>
      <c r="H179" s="260">
        <v>192.88999999999999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AT179" s="266" t="s">
        <v>139</v>
      </c>
      <c r="AU179" s="266" t="s">
        <v>82</v>
      </c>
      <c r="AV179" s="14" t="s">
        <v>144</v>
      </c>
      <c r="AW179" s="14" t="s">
        <v>34</v>
      </c>
      <c r="AX179" s="14" t="s">
        <v>80</v>
      </c>
      <c r="AY179" s="266" t="s">
        <v>128</v>
      </c>
    </row>
    <row r="180" s="1" customFormat="1" ht="16.5" customHeight="1">
      <c r="B180" s="38"/>
      <c r="C180" s="219" t="s">
        <v>286</v>
      </c>
      <c r="D180" s="219" t="s">
        <v>131</v>
      </c>
      <c r="E180" s="220" t="s">
        <v>287</v>
      </c>
      <c r="F180" s="221" t="s">
        <v>288</v>
      </c>
      <c r="G180" s="222" t="s">
        <v>289</v>
      </c>
      <c r="H180" s="223">
        <v>327.91300000000001</v>
      </c>
      <c r="I180" s="224"/>
      <c r="J180" s="225">
        <f>ROUND(I180*H180,2)</f>
        <v>0</v>
      </c>
      <c r="K180" s="221" t="s">
        <v>135</v>
      </c>
      <c r="L180" s="43"/>
      <c r="M180" s="226" t="s">
        <v>21</v>
      </c>
      <c r="N180" s="227" t="s">
        <v>44</v>
      </c>
      <c r="O180" s="83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AR180" s="230" t="s">
        <v>144</v>
      </c>
      <c r="AT180" s="230" t="s">
        <v>131</v>
      </c>
      <c r="AU180" s="230" t="s">
        <v>82</v>
      </c>
      <c r="AY180" s="17" t="s">
        <v>128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80</v>
      </c>
      <c r="BK180" s="231">
        <f>ROUND(I180*H180,2)</f>
        <v>0</v>
      </c>
      <c r="BL180" s="17" t="s">
        <v>144</v>
      </c>
      <c r="BM180" s="230" t="s">
        <v>290</v>
      </c>
    </row>
    <row r="181" s="1" customFormat="1">
      <c r="B181" s="38"/>
      <c r="C181" s="39"/>
      <c r="D181" s="232" t="s">
        <v>138</v>
      </c>
      <c r="E181" s="39"/>
      <c r="F181" s="233" t="s">
        <v>291</v>
      </c>
      <c r="G181" s="39"/>
      <c r="H181" s="39"/>
      <c r="I181" s="145"/>
      <c r="J181" s="39"/>
      <c r="K181" s="39"/>
      <c r="L181" s="43"/>
      <c r="M181" s="234"/>
      <c r="N181" s="83"/>
      <c r="O181" s="83"/>
      <c r="P181" s="83"/>
      <c r="Q181" s="83"/>
      <c r="R181" s="83"/>
      <c r="S181" s="83"/>
      <c r="T181" s="84"/>
      <c r="AT181" s="17" t="s">
        <v>138</v>
      </c>
      <c r="AU181" s="17" t="s">
        <v>82</v>
      </c>
    </row>
    <row r="182" s="13" customFormat="1">
      <c r="B182" s="245"/>
      <c r="C182" s="246"/>
      <c r="D182" s="232" t="s">
        <v>139</v>
      </c>
      <c r="E182" s="247" t="s">
        <v>21</v>
      </c>
      <c r="F182" s="248" t="s">
        <v>292</v>
      </c>
      <c r="G182" s="246"/>
      <c r="H182" s="249">
        <v>327.91300000000001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AT182" s="255" t="s">
        <v>139</v>
      </c>
      <c r="AU182" s="255" t="s">
        <v>82</v>
      </c>
      <c r="AV182" s="13" t="s">
        <v>82</v>
      </c>
      <c r="AW182" s="13" t="s">
        <v>34</v>
      </c>
      <c r="AX182" s="13" t="s">
        <v>73</v>
      </c>
      <c r="AY182" s="255" t="s">
        <v>128</v>
      </c>
    </row>
    <row r="183" s="14" customFormat="1">
      <c r="B183" s="256"/>
      <c r="C183" s="257"/>
      <c r="D183" s="232" t="s">
        <v>139</v>
      </c>
      <c r="E183" s="258" t="s">
        <v>21</v>
      </c>
      <c r="F183" s="259" t="s">
        <v>143</v>
      </c>
      <c r="G183" s="257"/>
      <c r="H183" s="260">
        <v>327.91300000000001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AT183" s="266" t="s">
        <v>139</v>
      </c>
      <c r="AU183" s="266" t="s">
        <v>82</v>
      </c>
      <c r="AV183" s="14" t="s">
        <v>144</v>
      </c>
      <c r="AW183" s="14" t="s">
        <v>34</v>
      </c>
      <c r="AX183" s="14" t="s">
        <v>80</v>
      </c>
      <c r="AY183" s="266" t="s">
        <v>128</v>
      </c>
    </row>
    <row r="184" s="1" customFormat="1" ht="16.5" customHeight="1">
      <c r="B184" s="38"/>
      <c r="C184" s="219" t="s">
        <v>293</v>
      </c>
      <c r="D184" s="219" t="s">
        <v>131</v>
      </c>
      <c r="E184" s="220" t="s">
        <v>294</v>
      </c>
      <c r="F184" s="221" t="s">
        <v>295</v>
      </c>
      <c r="G184" s="222" t="s">
        <v>194</v>
      </c>
      <c r="H184" s="223">
        <v>230</v>
      </c>
      <c r="I184" s="224"/>
      <c r="J184" s="225">
        <f>ROUND(I184*H184,2)</f>
        <v>0</v>
      </c>
      <c r="K184" s="221" t="s">
        <v>135</v>
      </c>
      <c r="L184" s="43"/>
      <c r="M184" s="226" t="s">
        <v>21</v>
      </c>
      <c r="N184" s="227" t="s">
        <v>44</v>
      </c>
      <c r="O184" s="83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AR184" s="230" t="s">
        <v>144</v>
      </c>
      <c r="AT184" s="230" t="s">
        <v>131</v>
      </c>
      <c r="AU184" s="230" t="s">
        <v>82</v>
      </c>
      <c r="AY184" s="17" t="s">
        <v>128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80</v>
      </c>
      <c r="BK184" s="231">
        <f>ROUND(I184*H184,2)</f>
        <v>0</v>
      </c>
      <c r="BL184" s="17" t="s">
        <v>144</v>
      </c>
      <c r="BM184" s="230" t="s">
        <v>296</v>
      </c>
    </row>
    <row r="185" s="1" customFormat="1">
      <c r="B185" s="38"/>
      <c r="C185" s="39"/>
      <c r="D185" s="232" t="s">
        <v>138</v>
      </c>
      <c r="E185" s="39"/>
      <c r="F185" s="233" t="s">
        <v>297</v>
      </c>
      <c r="G185" s="39"/>
      <c r="H185" s="39"/>
      <c r="I185" s="145"/>
      <c r="J185" s="39"/>
      <c r="K185" s="39"/>
      <c r="L185" s="43"/>
      <c r="M185" s="234"/>
      <c r="N185" s="83"/>
      <c r="O185" s="83"/>
      <c r="P185" s="83"/>
      <c r="Q185" s="83"/>
      <c r="R185" s="83"/>
      <c r="S185" s="83"/>
      <c r="T185" s="84"/>
      <c r="AT185" s="17" t="s">
        <v>138</v>
      </c>
      <c r="AU185" s="17" t="s">
        <v>82</v>
      </c>
    </row>
    <row r="186" s="12" customFormat="1">
      <c r="B186" s="235"/>
      <c r="C186" s="236"/>
      <c r="D186" s="232" t="s">
        <v>139</v>
      </c>
      <c r="E186" s="237" t="s">
        <v>21</v>
      </c>
      <c r="F186" s="238" t="s">
        <v>197</v>
      </c>
      <c r="G186" s="236"/>
      <c r="H186" s="237" t="s">
        <v>21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139</v>
      </c>
      <c r="AU186" s="244" t="s">
        <v>82</v>
      </c>
      <c r="AV186" s="12" t="s">
        <v>80</v>
      </c>
      <c r="AW186" s="12" t="s">
        <v>34</v>
      </c>
      <c r="AX186" s="12" t="s">
        <v>73</v>
      </c>
      <c r="AY186" s="244" t="s">
        <v>128</v>
      </c>
    </row>
    <row r="187" s="13" customFormat="1">
      <c r="B187" s="245"/>
      <c r="C187" s="246"/>
      <c r="D187" s="232" t="s">
        <v>139</v>
      </c>
      <c r="E187" s="247" t="s">
        <v>21</v>
      </c>
      <c r="F187" s="248" t="s">
        <v>298</v>
      </c>
      <c r="G187" s="246"/>
      <c r="H187" s="249">
        <v>230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139</v>
      </c>
      <c r="AU187" s="255" t="s">
        <v>82</v>
      </c>
      <c r="AV187" s="13" t="s">
        <v>82</v>
      </c>
      <c r="AW187" s="13" t="s">
        <v>34</v>
      </c>
      <c r="AX187" s="13" t="s">
        <v>73</v>
      </c>
      <c r="AY187" s="255" t="s">
        <v>128</v>
      </c>
    </row>
    <row r="188" s="14" customFormat="1">
      <c r="B188" s="256"/>
      <c r="C188" s="257"/>
      <c r="D188" s="232" t="s">
        <v>139</v>
      </c>
      <c r="E188" s="258" t="s">
        <v>21</v>
      </c>
      <c r="F188" s="259" t="s">
        <v>143</v>
      </c>
      <c r="G188" s="257"/>
      <c r="H188" s="260">
        <v>230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AT188" s="266" t="s">
        <v>139</v>
      </c>
      <c r="AU188" s="266" t="s">
        <v>82</v>
      </c>
      <c r="AV188" s="14" t="s">
        <v>144</v>
      </c>
      <c r="AW188" s="14" t="s">
        <v>34</v>
      </c>
      <c r="AX188" s="14" t="s">
        <v>80</v>
      </c>
      <c r="AY188" s="266" t="s">
        <v>128</v>
      </c>
    </row>
    <row r="189" s="1" customFormat="1" ht="16.5" customHeight="1">
      <c r="B189" s="38"/>
      <c r="C189" s="270" t="s">
        <v>299</v>
      </c>
      <c r="D189" s="270" t="s">
        <v>300</v>
      </c>
      <c r="E189" s="271" t="s">
        <v>301</v>
      </c>
      <c r="F189" s="272" t="s">
        <v>302</v>
      </c>
      <c r="G189" s="273" t="s">
        <v>303</v>
      </c>
      <c r="H189" s="274">
        <v>4.7380000000000004</v>
      </c>
      <c r="I189" s="275"/>
      <c r="J189" s="276">
        <f>ROUND(I189*H189,2)</f>
        <v>0</v>
      </c>
      <c r="K189" s="272" t="s">
        <v>135</v>
      </c>
      <c r="L189" s="277"/>
      <c r="M189" s="278" t="s">
        <v>21</v>
      </c>
      <c r="N189" s="279" t="s">
        <v>44</v>
      </c>
      <c r="O189" s="83"/>
      <c r="P189" s="228">
        <f>O189*H189</f>
        <v>0</v>
      </c>
      <c r="Q189" s="228">
        <v>0.001</v>
      </c>
      <c r="R189" s="228">
        <f>Q189*H189</f>
        <v>0.0047380000000000009</v>
      </c>
      <c r="S189" s="228">
        <v>0</v>
      </c>
      <c r="T189" s="229">
        <f>S189*H189</f>
        <v>0</v>
      </c>
      <c r="AR189" s="230" t="s">
        <v>232</v>
      </c>
      <c r="AT189" s="230" t="s">
        <v>300</v>
      </c>
      <c r="AU189" s="230" t="s">
        <v>82</v>
      </c>
      <c r="AY189" s="17" t="s">
        <v>128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80</v>
      </c>
      <c r="BK189" s="231">
        <f>ROUND(I189*H189,2)</f>
        <v>0</v>
      </c>
      <c r="BL189" s="17" t="s">
        <v>144</v>
      </c>
      <c r="BM189" s="230" t="s">
        <v>304</v>
      </c>
    </row>
    <row r="190" s="1" customFormat="1">
      <c r="B190" s="38"/>
      <c r="C190" s="39"/>
      <c r="D190" s="232" t="s">
        <v>138</v>
      </c>
      <c r="E190" s="39"/>
      <c r="F190" s="233" t="s">
        <v>302</v>
      </c>
      <c r="G190" s="39"/>
      <c r="H190" s="39"/>
      <c r="I190" s="145"/>
      <c r="J190" s="39"/>
      <c r="K190" s="39"/>
      <c r="L190" s="43"/>
      <c r="M190" s="234"/>
      <c r="N190" s="83"/>
      <c r="O190" s="83"/>
      <c r="P190" s="83"/>
      <c r="Q190" s="83"/>
      <c r="R190" s="83"/>
      <c r="S190" s="83"/>
      <c r="T190" s="84"/>
      <c r="AT190" s="17" t="s">
        <v>138</v>
      </c>
      <c r="AU190" s="17" t="s">
        <v>82</v>
      </c>
    </row>
    <row r="191" s="13" customFormat="1">
      <c r="B191" s="245"/>
      <c r="C191" s="246"/>
      <c r="D191" s="232" t="s">
        <v>139</v>
      </c>
      <c r="E191" s="247" t="s">
        <v>21</v>
      </c>
      <c r="F191" s="248" t="s">
        <v>305</v>
      </c>
      <c r="G191" s="246"/>
      <c r="H191" s="249">
        <v>4.7380000000000004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139</v>
      </c>
      <c r="AU191" s="255" t="s">
        <v>82</v>
      </c>
      <c r="AV191" s="13" t="s">
        <v>82</v>
      </c>
      <c r="AW191" s="13" t="s">
        <v>34</v>
      </c>
      <c r="AX191" s="13" t="s">
        <v>73</v>
      </c>
      <c r="AY191" s="255" t="s">
        <v>128</v>
      </c>
    </row>
    <row r="192" s="14" customFormat="1">
      <c r="B192" s="256"/>
      <c r="C192" s="257"/>
      <c r="D192" s="232" t="s">
        <v>139</v>
      </c>
      <c r="E192" s="258" t="s">
        <v>21</v>
      </c>
      <c r="F192" s="259" t="s">
        <v>143</v>
      </c>
      <c r="G192" s="257"/>
      <c r="H192" s="260">
        <v>4.7380000000000004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AT192" s="266" t="s">
        <v>139</v>
      </c>
      <c r="AU192" s="266" t="s">
        <v>82</v>
      </c>
      <c r="AV192" s="14" t="s">
        <v>144</v>
      </c>
      <c r="AW192" s="14" t="s">
        <v>34</v>
      </c>
      <c r="AX192" s="14" t="s">
        <v>80</v>
      </c>
      <c r="AY192" s="266" t="s">
        <v>128</v>
      </c>
    </row>
    <row r="193" s="1" customFormat="1" ht="16.5" customHeight="1">
      <c r="B193" s="38"/>
      <c r="C193" s="219" t="s">
        <v>306</v>
      </c>
      <c r="D193" s="219" t="s">
        <v>131</v>
      </c>
      <c r="E193" s="220" t="s">
        <v>307</v>
      </c>
      <c r="F193" s="221" t="s">
        <v>308</v>
      </c>
      <c r="G193" s="222" t="s">
        <v>194</v>
      </c>
      <c r="H193" s="223">
        <v>230</v>
      </c>
      <c r="I193" s="224"/>
      <c r="J193" s="225">
        <f>ROUND(I193*H193,2)</f>
        <v>0</v>
      </c>
      <c r="K193" s="221" t="s">
        <v>135</v>
      </c>
      <c r="L193" s="43"/>
      <c r="M193" s="226" t="s">
        <v>21</v>
      </c>
      <c r="N193" s="227" t="s">
        <v>44</v>
      </c>
      <c r="O193" s="83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AR193" s="230" t="s">
        <v>144</v>
      </c>
      <c r="AT193" s="230" t="s">
        <v>131</v>
      </c>
      <c r="AU193" s="230" t="s">
        <v>82</v>
      </c>
      <c r="AY193" s="17" t="s">
        <v>128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80</v>
      </c>
      <c r="BK193" s="231">
        <f>ROUND(I193*H193,2)</f>
        <v>0</v>
      </c>
      <c r="BL193" s="17" t="s">
        <v>144</v>
      </c>
      <c r="BM193" s="230" t="s">
        <v>309</v>
      </c>
    </row>
    <row r="194" s="1" customFormat="1">
      <c r="B194" s="38"/>
      <c r="C194" s="39"/>
      <c r="D194" s="232" t="s">
        <v>138</v>
      </c>
      <c r="E194" s="39"/>
      <c r="F194" s="233" t="s">
        <v>310</v>
      </c>
      <c r="G194" s="39"/>
      <c r="H194" s="39"/>
      <c r="I194" s="145"/>
      <c r="J194" s="39"/>
      <c r="K194" s="39"/>
      <c r="L194" s="43"/>
      <c r="M194" s="234"/>
      <c r="N194" s="83"/>
      <c r="O194" s="83"/>
      <c r="P194" s="83"/>
      <c r="Q194" s="83"/>
      <c r="R194" s="83"/>
      <c r="S194" s="83"/>
      <c r="T194" s="84"/>
      <c r="AT194" s="17" t="s">
        <v>138</v>
      </c>
      <c r="AU194" s="17" t="s">
        <v>82</v>
      </c>
    </row>
    <row r="195" s="12" customFormat="1">
      <c r="B195" s="235"/>
      <c r="C195" s="236"/>
      <c r="D195" s="232" t="s">
        <v>139</v>
      </c>
      <c r="E195" s="237" t="s">
        <v>21</v>
      </c>
      <c r="F195" s="238" t="s">
        <v>197</v>
      </c>
      <c r="G195" s="236"/>
      <c r="H195" s="237" t="s">
        <v>21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139</v>
      </c>
      <c r="AU195" s="244" t="s">
        <v>82</v>
      </c>
      <c r="AV195" s="12" t="s">
        <v>80</v>
      </c>
      <c r="AW195" s="12" t="s">
        <v>34</v>
      </c>
      <c r="AX195" s="12" t="s">
        <v>73</v>
      </c>
      <c r="AY195" s="244" t="s">
        <v>128</v>
      </c>
    </row>
    <row r="196" s="13" customFormat="1">
      <c r="B196" s="245"/>
      <c r="C196" s="246"/>
      <c r="D196" s="232" t="s">
        <v>139</v>
      </c>
      <c r="E196" s="247" t="s">
        <v>21</v>
      </c>
      <c r="F196" s="248" t="s">
        <v>311</v>
      </c>
      <c r="G196" s="246"/>
      <c r="H196" s="249">
        <v>230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AT196" s="255" t="s">
        <v>139</v>
      </c>
      <c r="AU196" s="255" t="s">
        <v>82</v>
      </c>
      <c r="AV196" s="13" t="s">
        <v>82</v>
      </c>
      <c r="AW196" s="13" t="s">
        <v>34</v>
      </c>
      <c r="AX196" s="13" t="s">
        <v>73</v>
      </c>
      <c r="AY196" s="255" t="s">
        <v>128</v>
      </c>
    </row>
    <row r="197" s="14" customFormat="1">
      <c r="B197" s="256"/>
      <c r="C197" s="257"/>
      <c r="D197" s="232" t="s">
        <v>139</v>
      </c>
      <c r="E197" s="258" t="s">
        <v>21</v>
      </c>
      <c r="F197" s="259" t="s">
        <v>143</v>
      </c>
      <c r="G197" s="257"/>
      <c r="H197" s="260">
        <v>230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AT197" s="266" t="s">
        <v>139</v>
      </c>
      <c r="AU197" s="266" t="s">
        <v>82</v>
      </c>
      <c r="AV197" s="14" t="s">
        <v>144</v>
      </c>
      <c r="AW197" s="14" t="s">
        <v>34</v>
      </c>
      <c r="AX197" s="14" t="s">
        <v>80</v>
      </c>
      <c r="AY197" s="266" t="s">
        <v>128</v>
      </c>
    </row>
    <row r="198" s="1" customFormat="1" ht="16.5" customHeight="1">
      <c r="B198" s="38"/>
      <c r="C198" s="219" t="s">
        <v>7</v>
      </c>
      <c r="D198" s="219" t="s">
        <v>131</v>
      </c>
      <c r="E198" s="220" t="s">
        <v>312</v>
      </c>
      <c r="F198" s="221" t="s">
        <v>313</v>
      </c>
      <c r="G198" s="222" t="s">
        <v>194</v>
      </c>
      <c r="H198" s="223">
        <v>527.39999999999998</v>
      </c>
      <c r="I198" s="224"/>
      <c r="J198" s="225">
        <f>ROUND(I198*H198,2)</f>
        <v>0</v>
      </c>
      <c r="K198" s="221" t="s">
        <v>135</v>
      </c>
      <c r="L198" s="43"/>
      <c r="M198" s="226" t="s">
        <v>21</v>
      </c>
      <c r="N198" s="227" t="s">
        <v>44</v>
      </c>
      <c r="O198" s="83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AR198" s="230" t="s">
        <v>144</v>
      </c>
      <c r="AT198" s="230" t="s">
        <v>131</v>
      </c>
      <c r="AU198" s="230" t="s">
        <v>82</v>
      </c>
      <c r="AY198" s="17" t="s">
        <v>128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80</v>
      </c>
      <c r="BK198" s="231">
        <f>ROUND(I198*H198,2)</f>
        <v>0</v>
      </c>
      <c r="BL198" s="17" t="s">
        <v>144</v>
      </c>
      <c r="BM198" s="230" t="s">
        <v>314</v>
      </c>
    </row>
    <row r="199" s="1" customFormat="1">
      <c r="B199" s="38"/>
      <c r="C199" s="39"/>
      <c r="D199" s="232" t="s">
        <v>138</v>
      </c>
      <c r="E199" s="39"/>
      <c r="F199" s="233" t="s">
        <v>315</v>
      </c>
      <c r="G199" s="39"/>
      <c r="H199" s="39"/>
      <c r="I199" s="145"/>
      <c r="J199" s="39"/>
      <c r="K199" s="39"/>
      <c r="L199" s="43"/>
      <c r="M199" s="234"/>
      <c r="N199" s="83"/>
      <c r="O199" s="83"/>
      <c r="P199" s="83"/>
      <c r="Q199" s="83"/>
      <c r="R199" s="83"/>
      <c r="S199" s="83"/>
      <c r="T199" s="84"/>
      <c r="AT199" s="17" t="s">
        <v>138</v>
      </c>
      <c r="AU199" s="17" t="s">
        <v>82</v>
      </c>
    </row>
    <row r="200" s="12" customFormat="1">
      <c r="B200" s="235"/>
      <c r="C200" s="236"/>
      <c r="D200" s="232" t="s">
        <v>139</v>
      </c>
      <c r="E200" s="237" t="s">
        <v>21</v>
      </c>
      <c r="F200" s="238" t="s">
        <v>197</v>
      </c>
      <c r="G200" s="236"/>
      <c r="H200" s="237" t="s">
        <v>21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139</v>
      </c>
      <c r="AU200" s="244" t="s">
        <v>82</v>
      </c>
      <c r="AV200" s="12" t="s">
        <v>80</v>
      </c>
      <c r="AW200" s="12" t="s">
        <v>34</v>
      </c>
      <c r="AX200" s="12" t="s">
        <v>73</v>
      </c>
      <c r="AY200" s="244" t="s">
        <v>128</v>
      </c>
    </row>
    <row r="201" s="13" customFormat="1">
      <c r="B201" s="245"/>
      <c r="C201" s="246"/>
      <c r="D201" s="232" t="s">
        <v>139</v>
      </c>
      <c r="E201" s="247" t="s">
        <v>21</v>
      </c>
      <c r="F201" s="248" t="s">
        <v>316</v>
      </c>
      <c r="G201" s="246"/>
      <c r="H201" s="249">
        <v>400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AT201" s="255" t="s">
        <v>139</v>
      </c>
      <c r="AU201" s="255" t="s">
        <v>82</v>
      </c>
      <c r="AV201" s="13" t="s">
        <v>82</v>
      </c>
      <c r="AW201" s="13" t="s">
        <v>34</v>
      </c>
      <c r="AX201" s="13" t="s">
        <v>73</v>
      </c>
      <c r="AY201" s="255" t="s">
        <v>128</v>
      </c>
    </row>
    <row r="202" s="13" customFormat="1">
      <c r="B202" s="245"/>
      <c r="C202" s="246"/>
      <c r="D202" s="232" t="s">
        <v>139</v>
      </c>
      <c r="E202" s="247" t="s">
        <v>21</v>
      </c>
      <c r="F202" s="248" t="s">
        <v>317</v>
      </c>
      <c r="G202" s="246"/>
      <c r="H202" s="249">
        <v>26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AT202" s="255" t="s">
        <v>139</v>
      </c>
      <c r="AU202" s="255" t="s">
        <v>82</v>
      </c>
      <c r="AV202" s="13" t="s">
        <v>82</v>
      </c>
      <c r="AW202" s="13" t="s">
        <v>34</v>
      </c>
      <c r="AX202" s="13" t="s">
        <v>73</v>
      </c>
      <c r="AY202" s="255" t="s">
        <v>128</v>
      </c>
    </row>
    <row r="203" s="13" customFormat="1">
      <c r="B203" s="245"/>
      <c r="C203" s="246"/>
      <c r="D203" s="232" t="s">
        <v>139</v>
      </c>
      <c r="E203" s="247" t="s">
        <v>21</v>
      </c>
      <c r="F203" s="248" t="s">
        <v>318</v>
      </c>
      <c r="G203" s="246"/>
      <c r="H203" s="249">
        <v>46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AT203" s="255" t="s">
        <v>139</v>
      </c>
      <c r="AU203" s="255" t="s">
        <v>82</v>
      </c>
      <c r="AV203" s="13" t="s">
        <v>82</v>
      </c>
      <c r="AW203" s="13" t="s">
        <v>34</v>
      </c>
      <c r="AX203" s="13" t="s">
        <v>73</v>
      </c>
      <c r="AY203" s="255" t="s">
        <v>128</v>
      </c>
    </row>
    <row r="204" s="13" customFormat="1">
      <c r="B204" s="245"/>
      <c r="C204" s="246"/>
      <c r="D204" s="232" t="s">
        <v>139</v>
      </c>
      <c r="E204" s="247" t="s">
        <v>21</v>
      </c>
      <c r="F204" s="248" t="s">
        <v>319</v>
      </c>
      <c r="G204" s="246"/>
      <c r="H204" s="249">
        <v>10.4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AT204" s="255" t="s">
        <v>139</v>
      </c>
      <c r="AU204" s="255" t="s">
        <v>82</v>
      </c>
      <c r="AV204" s="13" t="s">
        <v>82</v>
      </c>
      <c r="AW204" s="13" t="s">
        <v>34</v>
      </c>
      <c r="AX204" s="13" t="s">
        <v>73</v>
      </c>
      <c r="AY204" s="255" t="s">
        <v>128</v>
      </c>
    </row>
    <row r="205" s="13" customFormat="1">
      <c r="B205" s="245"/>
      <c r="C205" s="246"/>
      <c r="D205" s="232" t="s">
        <v>139</v>
      </c>
      <c r="E205" s="247" t="s">
        <v>21</v>
      </c>
      <c r="F205" s="248" t="s">
        <v>320</v>
      </c>
      <c r="G205" s="246"/>
      <c r="H205" s="249">
        <v>45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139</v>
      </c>
      <c r="AU205" s="255" t="s">
        <v>82</v>
      </c>
      <c r="AV205" s="13" t="s">
        <v>82</v>
      </c>
      <c r="AW205" s="13" t="s">
        <v>34</v>
      </c>
      <c r="AX205" s="13" t="s">
        <v>73</v>
      </c>
      <c r="AY205" s="255" t="s">
        <v>128</v>
      </c>
    </row>
    <row r="206" s="14" customFormat="1">
      <c r="B206" s="256"/>
      <c r="C206" s="257"/>
      <c r="D206" s="232" t="s">
        <v>139</v>
      </c>
      <c r="E206" s="258" t="s">
        <v>21</v>
      </c>
      <c r="F206" s="259" t="s">
        <v>143</v>
      </c>
      <c r="G206" s="257"/>
      <c r="H206" s="260">
        <v>527.39999999999998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AT206" s="266" t="s">
        <v>139</v>
      </c>
      <c r="AU206" s="266" t="s">
        <v>82</v>
      </c>
      <c r="AV206" s="14" t="s">
        <v>144</v>
      </c>
      <c r="AW206" s="14" t="s">
        <v>34</v>
      </c>
      <c r="AX206" s="14" t="s">
        <v>80</v>
      </c>
      <c r="AY206" s="266" t="s">
        <v>128</v>
      </c>
    </row>
    <row r="207" s="1" customFormat="1" ht="16.5" customHeight="1">
      <c r="B207" s="38"/>
      <c r="C207" s="219" t="s">
        <v>321</v>
      </c>
      <c r="D207" s="219" t="s">
        <v>131</v>
      </c>
      <c r="E207" s="220" t="s">
        <v>322</v>
      </c>
      <c r="F207" s="221" t="s">
        <v>323</v>
      </c>
      <c r="G207" s="222" t="s">
        <v>194</v>
      </c>
      <c r="H207" s="223">
        <v>230</v>
      </c>
      <c r="I207" s="224"/>
      <c r="J207" s="225">
        <f>ROUND(I207*H207,2)</f>
        <v>0</v>
      </c>
      <c r="K207" s="221" t="s">
        <v>135</v>
      </c>
      <c r="L207" s="43"/>
      <c r="M207" s="226" t="s">
        <v>21</v>
      </c>
      <c r="N207" s="227" t="s">
        <v>44</v>
      </c>
      <c r="O207" s="83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AR207" s="230" t="s">
        <v>144</v>
      </c>
      <c r="AT207" s="230" t="s">
        <v>131</v>
      </c>
      <c r="AU207" s="230" t="s">
        <v>82</v>
      </c>
      <c r="AY207" s="17" t="s">
        <v>128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80</v>
      </c>
      <c r="BK207" s="231">
        <f>ROUND(I207*H207,2)</f>
        <v>0</v>
      </c>
      <c r="BL207" s="17" t="s">
        <v>144</v>
      </c>
      <c r="BM207" s="230" t="s">
        <v>324</v>
      </c>
    </row>
    <row r="208" s="1" customFormat="1">
      <c r="B208" s="38"/>
      <c r="C208" s="39"/>
      <c r="D208" s="232" t="s">
        <v>138</v>
      </c>
      <c r="E208" s="39"/>
      <c r="F208" s="233" t="s">
        <v>325</v>
      </c>
      <c r="G208" s="39"/>
      <c r="H208" s="39"/>
      <c r="I208" s="145"/>
      <c r="J208" s="39"/>
      <c r="K208" s="39"/>
      <c r="L208" s="43"/>
      <c r="M208" s="234"/>
      <c r="N208" s="83"/>
      <c r="O208" s="83"/>
      <c r="P208" s="83"/>
      <c r="Q208" s="83"/>
      <c r="R208" s="83"/>
      <c r="S208" s="83"/>
      <c r="T208" s="84"/>
      <c r="AT208" s="17" t="s">
        <v>138</v>
      </c>
      <c r="AU208" s="17" t="s">
        <v>82</v>
      </c>
    </row>
    <row r="209" s="13" customFormat="1">
      <c r="B209" s="245"/>
      <c r="C209" s="246"/>
      <c r="D209" s="232" t="s">
        <v>139</v>
      </c>
      <c r="E209" s="247" t="s">
        <v>21</v>
      </c>
      <c r="F209" s="248" t="s">
        <v>326</v>
      </c>
      <c r="G209" s="246"/>
      <c r="H209" s="249">
        <v>230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AT209" s="255" t="s">
        <v>139</v>
      </c>
      <c r="AU209" s="255" t="s">
        <v>82</v>
      </c>
      <c r="AV209" s="13" t="s">
        <v>82</v>
      </c>
      <c r="AW209" s="13" t="s">
        <v>34</v>
      </c>
      <c r="AX209" s="13" t="s">
        <v>73</v>
      </c>
      <c r="AY209" s="255" t="s">
        <v>128</v>
      </c>
    </row>
    <row r="210" s="14" customFormat="1">
      <c r="B210" s="256"/>
      <c r="C210" s="257"/>
      <c r="D210" s="232" t="s">
        <v>139</v>
      </c>
      <c r="E210" s="258" t="s">
        <v>21</v>
      </c>
      <c r="F210" s="259" t="s">
        <v>143</v>
      </c>
      <c r="G210" s="257"/>
      <c r="H210" s="260">
        <v>230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AT210" s="266" t="s">
        <v>139</v>
      </c>
      <c r="AU210" s="266" t="s">
        <v>82</v>
      </c>
      <c r="AV210" s="14" t="s">
        <v>144</v>
      </c>
      <c r="AW210" s="14" t="s">
        <v>34</v>
      </c>
      <c r="AX210" s="14" t="s">
        <v>80</v>
      </c>
      <c r="AY210" s="266" t="s">
        <v>128</v>
      </c>
    </row>
    <row r="211" s="1" customFormat="1" ht="16.5" customHeight="1">
      <c r="B211" s="38"/>
      <c r="C211" s="219" t="s">
        <v>327</v>
      </c>
      <c r="D211" s="219" t="s">
        <v>131</v>
      </c>
      <c r="E211" s="220" t="s">
        <v>328</v>
      </c>
      <c r="F211" s="221" t="s">
        <v>329</v>
      </c>
      <c r="G211" s="222" t="s">
        <v>194</v>
      </c>
      <c r="H211" s="223">
        <v>230</v>
      </c>
      <c r="I211" s="224"/>
      <c r="J211" s="225">
        <f>ROUND(I211*H211,2)</f>
        <v>0</v>
      </c>
      <c r="K211" s="221" t="s">
        <v>135</v>
      </c>
      <c r="L211" s="43"/>
      <c r="M211" s="226" t="s">
        <v>21</v>
      </c>
      <c r="N211" s="227" t="s">
        <v>44</v>
      </c>
      <c r="O211" s="83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AR211" s="230" t="s">
        <v>144</v>
      </c>
      <c r="AT211" s="230" t="s">
        <v>131</v>
      </c>
      <c r="AU211" s="230" t="s">
        <v>82</v>
      </c>
      <c r="AY211" s="17" t="s">
        <v>128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80</v>
      </c>
      <c r="BK211" s="231">
        <f>ROUND(I211*H211,2)</f>
        <v>0</v>
      </c>
      <c r="BL211" s="17" t="s">
        <v>144</v>
      </c>
      <c r="BM211" s="230" t="s">
        <v>330</v>
      </c>
    </row>
    <row r="212" s="1" customFormat="1">
      <c r="B212" s="38"/>
      <c r="C212" s="39"/>
      <c r="D212" s="232" t="s">
        <v>138</v>
      </c>
      <c r="E212" s="39"/>
      <c r="F212" s="233" t="s">
        <v>331</v>
      </c>
      <c r="G212" s="39"/>
      <c r="H212" s="39"/>
      <c r="I212" s="145"/>
      <c r="J212" s="39"/>
      <c r="K212" s="39"/>
      <c r="L212" s="43"/>
      <c r="M212" s="234"/>
      <c r="N212" s="83"/>
      <c r="O212" s="83"/>
      <c r="P212" s="83"/>
      <c r="Q212" s="83"/>
      <c r="R212" s="83"/>
      <c r="S212" s="83"/>
      <c r="T212" s="84"/>
      <c r="AT212" s="17" t="s">
        <v>138</v>
      </c>
      <c r="AU212" s="17" t="s">
        <v>82</v>
      </c>
    </row>
    <row r="213" s="12" customFormat="1">
      <c r="B213" s="235"/>
      <c r="C213" s="236"/>
      <c r="D213" s="232" t="s">
        <v>139</v>
      </c>
      <c r="E213" s="237" t="s">
        <v>21</v>
      </c>
      <c r="F213" s="238" t="s">
        <v>197</v>
      </c>
      <c r="G213" s="236"/>
      <c r="H213" s="237" t="s">
        <v>21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139</v>
      </c>
      <c r="AU213" s="244" t="s">
        <v>82</v>
      </c>
      <c r="AV213" s="12" t="s">
        <v>80</v>
      </c>
      <c r="AW213" s="12" t="s">
        <v>34</v>
      </c>
      <c r="AX213" s="12" t="s">
        <v>73</v>
      </c>
      <c r="AY213" s="244" t="s">
        <v>128</v>
      </c>
    </row>
    <row r="214" s="13" customFormat="1">
      <c r="B214" s="245"/>
      <c r="C214" s="246"/>
      <c r="D214" s="232" t="s">
        <v>139</v>
      </c>
      <c r="E214" s="247" t="s">
        <v>21</v>
      </c>
      <c r="F214" s="248" t="s">
        <v>332</v>
      </c>
      <c r="G214" s="246"/>
      <c r="H214" s="249">
        <v>230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139</v>
      </c>
      <c r="AU214" s="255" t="s">
        <v>82</v>
      </c>
      <c r="AV214" s="13" t="s">
        <v>82</v>
      </c>
      <c r="AW214" s="13" t="s">
        <v>34</v>
      </c>
      <c r="AX214" s="13" t="s">
        <v>73</v>
      </c>
      <c r="AY214" s="255" t="s">
        <v>128</v>
      </c>
    </row>
    <row r="215" s="14" customFormat="1">
      <c r="B215" s="256"/>
      <c r="C215" s="257"/>
      <c r="D215" s="232" t="s">
        <v>139</v>
      </c>
      <c r="E215" s="258" t="s">
        <v>21</v>
      </c>
      <c r="F215" s="259" t="s">
        <v>143</v>
      </c>
      <c r="G215" s="257"/>
      <c r="H215" s="260">
        <v>230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AT215" s="266" t="s">
        <v>139</v>
      </c>
      <c r="AU215" s="266" t="s">
        <v>82</v>
      </c>
      <c r="AV215" s="14" t="s">
        <v>144</v>
      </c>
      <c r="AW215" s="14" t="s">
        <v>34</v>
      </c>
      <c r="AX215" s="14" t="s">
        <v>80</v>
      </c>
      <c r="AY215" s="266" t="s">
        <v>128</v>
      </c>
    </row>
    <row r="216" s="1" customFormat="1" ht="16.5" customHeight="1">
      <c r="B216" s="38"/>
      <c r="C216" s="219" t="s">
        <v>333</v>
      </c>
      <c r="D216" s="219" t="s">
        <v>131</v>
      </c>
      <c r="E216" s="220" t="s">
        <v>334</v>
      </c>
      <c r="F216" s="221" t="s">
        <v>335</v>
      </c>
      <c r="G216" s="222" t="s">
        <v>194</v>
      </c>
      <c r="H216" s="223">
        <v>230</v>
      </c>
      <c r="I216" s="224"/>
      <c r="J216" s="225">
        <f>ROUND(I216*H216,2)</f>
        <v>0</v>
      </c>
      <c r="K216" s="221" t="s">
        <v>135</v>
      </c>
      <c r="L216" s="43"/>
      <c r="M216" s="226" t="s">
        <v>21</v>
      </c>
      <c r="N216" s="227" t="s">
        <v>44</v>
      </c>
      <c r="O216" s="83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AR216" s="230" t="s">
        <v>144</v>
      </c>
      <c r="AT216" s="230" t="s">
        <v>131</v>
      </c>
      <c r="AU216" s="230" t="s">
        <v>82</v>
      </c>
      <c r="AY216" s="17" t="s">
        <v>128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80</v>
      </c>
      <c r="BK216" s="231">
        <f>ROUND(I216*H216,2)</f>
        <v>0</v>
      </c>
      <c r="BL216" s="17" t="s">
        <v>144</v>
      </c>
      <c r="BM216" s="230" t="s">
        <v>336</v>
      </c>
    </row>
    <row r="217" s="1" customFormat="1">
      <c r="B217" s="38"/>
      <c r="C217" s="39"/>
      <c r="D217" s="232" t="s">
        <v>138</v>
      </c>
      <c r="E217" s="39"/>
      <c r="F217" s="233" t="s">
        <v>337</v>
      </c>
      <c r="G217" s="39"/>
      <c r="H217" s="39"/>
      <c r="I217" s="145"/>
      <c r="J217" s="39"/>
      <c r="K217" s="39"/>
      <c r="L217" s="43"/>
      <c r="M217" s="234"/>
      <c r="N217" s="83"/>
      <c r="O217" s="83"/>
      <c r="P217" s="83"/>
      <c r="Q217" s="83"/>
      <c r="R217" s="83"/>
      <c r="S217" s="83"/>
      <c r="T217" s="84"/>
      <c r="AT217" s="17" t="s">
        <v>138</v>
      </c>
      <c r="AU217" s="17" t="s">
        <v>82</v>
      </c>
    </row>
    <row r="218" s="12" customFormat="1">
      <c r="B218" s="235"/>
      <c r="C218" s="236"/>
      <c r="D218" s="232" t="s">
        <v>139</v>
      </c>
      <c r="E218" s="237" t="s">
        <v>21</v>
      </c>
      <c r="F218" s="238" t="s">
        <v>197</v>
      </c>
      <c r="G218" s="236"/>
      <c r="H218" s="237" t="s">
        <v>21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AT218" s="244" t="s">
        <v>139</v>
      </c>
      <c r="AU218" s="244" t="s">
        <v>82</v>
      </c>
      <c r="AV218" s="12" t="s">
        <v>80</v>
      </c>
      <c r="AW218" s="12" t="s">
        <v>34</v>
      </c>
      <c r="AX218" s="12" t="s">
        <v>73</v>
      </c>
      <c r="AY218" s="244" t="s">
        <v>128</v>
      </c>
    </row>
    <row r="219" s="13" customFormat="1">
      <c r="B219" s="245"/>
      <c r="C219" s="246"/>
      <c r="D219" s="232" t="s">
        <v>139</v>
      </c>
      <c r="E219" s="247" t="s">
        <v>21</v>
      </c>
      <c r="F219" s="248" t="s">
        <v>326</v>
      </c>
      <c r="G219" s="246"/>
      <c r="H219" s="249">
        <v>230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AT219" s="255" t="s">
        <v>139</v>
      </c>
      <c r="AU219" s="255" t="s">
        <v>82</v>
      </c>
      <c r="AV219" s="13" t="s">
        <v>82</v>
      </c>
      <c r="AW219" s="13" t="s">
        <v>34</v>
      </c>
      <c r="AX219" s="13" t="s">
        <v>73</v>
      </c>
      <c r="AY219" s="255" t="s">
        <v>128</v>
      </c>
    </row>
    <row r="220" s="14" customFormat="1">
      <c r="B220" s="256"/>
      <c r="C220" s="257"/>
      <c r="D220" s="232" t="s">
        <v>139</v>
      </c>
      <c r="E220" s="258" t="s">
        <v>21</v>
      </c>
      <c r="F220" s="259" t="s">
        <v>143</v>
      </c>
      <c r="G220" s="257"/>
      <c r="H220" s="260">
        <v>230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AT220" s="266" t="s">
        <v>139</v>
      </c>
      <c r="AU220" s="266" t="s">
        <v>82</v>
      </c>
      <c r="AV220" s="14" t="s">
        <v>144</v>
      </c>
      <c r="AW220" s="14" t="s">
        <v>34</v>
      </c>
      <c r="AX220" s="14" t="s">
        <v>80</v>
      </c>
      <c r="AY220" s="266" t="s">
        <v>128</v>
      </c>
    </row>
    <row r="221" s="1" customFormat="1" ht="16.5" customHeight="1">
      <c r="B221" s="38"/>
      <c r="C221" s="219" t="s">
        <v>338</v>
      </c>
      <c r="D221" s="219" t="s">
        <v>131</v>
      </c>
      <c r="E221" s="220" t="s">
        <v>339</v>
      </c>
      <c r="F221" s="221" t="s">
        <v>340</v>
      </c>
      <c r="G221" s="222" t="s">
        <v>194</v>
      </c>
      <c r="H221" s="223">
        <v>230</v>
      </c>
      <c r="I221" s="224"/>
      <c r="J221" s="225">
        <f>ROUND(I221*H221,2)</f>
        <v>0</v>
      </c>
      <c r="K221" s="221" t="s">
        <v>135</v>
      </c>
      <c r="L221" s="43"/>
      <c r="M221" s="226" t="s">
        <v>21</v>
      </c>
      <c r="N221" s="227" t="s">
        <v>44</v>
      </c>
      <c r="O221" s="83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AR221" s="230" t="s">
        <v>144</v>
      </c>
      <c r="AT221" s="230" t="s">
        <v>131</v>
      </c>
      <c r="AU221" s="230" t="s">
        <v>82</v>
      </c>
      <c r="AY221" s="17" t="s">
        <v>128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80</v>
      </c>
      <c r="BK221" s="231">
        <f>ROUND(I221*H221,2)</f>
        <v>0</v>
      </c>
      <c r="BL221" s="17" t="s">
        <v>144</v>
      </c>
      <c r="BM221" s="230" t="s">
        <v>341</v>
      </c>
    </row>
    <row r="222" s="1" customFormat="1">
      <c r="B222" s="38"/>
      <c r="C222" s="39"/>
      <c r="D222" s="232" t="s">
        <v>138</v>
      </c>
      <c r="E222" s="39"/>
      <c r="F222" s="233" t="s">
        <v>342</v>
      </c>
      <c r="G222" s="39"/>
      <c r="H222" s="39"/>
      <c r="I222" s="145"/>
      <c r="J222" s="39"/>
      <c r="K222" s="39"/>
      <c r="L222" s="43"/>
      <c r="M222" s="234"/>
      <c r="N222" s="83"/>
      <c r="O222" s="83"/>
      <c r="P222" s="83"/>
      <c r="Q222" s="83"/>
      <c r="R222" s="83"/>
      <c r="S222" s="83"/>
      <c r="T222" s="84"/>
      <c r="AT222" s="17" t="s">
        <v>138</v>
      </c>
      <c r="AU222" s="17" t="s">
        <v>82</v>
      </c>
    </row>
    <row r="223" s="12" customFormat="1">
      <c r="B223" s="235"/>
      <c r="C223" s="236"/>
      <c r="D223" s="232" t="s">
        <v>139</v>
      </c>
      <c r="E223" s="237" t="s">
        <v>21</v>
      </c>
      <c r="F223" s="238" t="s">
        <v>197</v>
      </c>
      <c r="G223" s="236"/>
      <c r="H223" s="237" t="s">
        <v>21</v>
      </c>
      <c r="I223" s="239"/>
      <c r="J223" s="236"/>
      <c r="K223" s="236"/>
      <c r="L223" s="240"/>
      <c r="M223" s="241"/>
      <c r="N223" s="242"/>
      <c r="O223" s="242"/>
      <c r="P223" s="242"/>
      <c r="Q223" s="242"/>
      <c r="R223" s="242"/>
      <c r="S223" s="242"/>
      <c r="T223" s="243"/>
      <c r="AT223" s="244" t="s">
        <v>139</v>
      </c>
      <c r="AU223" s="244" t="s">
        <v>82</v>
      </c>
      <c r="AV223" s="12" t="s">
        <v>80</v>
      </c>
      <c r="AW223" s="12" t="s">
        <v>34</v>
      </c>
      <c r="AX223" s="12" t="s">
        <v>73</v>
      </c>
      <c r="AY223" s="244" t="s">
        <v>128</v>
      </c>
    </row>
    <row r="224" s="13" customFormat="1">
      <c r="B224" s="245"/>
      <c r="C224" s="246"/>
      <c r="D224" s="232" t="s">
        <v>139</v>
      </c>
      <c r="E224" s="247" t="s">
        <v>21</v>
      </c>
      <c r="F224" s="248" t="s">
        <v>326</v>
      </c>
      <c r="G224" s="246"/>
      <c r="H224" s="249">
        <v>230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AT224" s="255" t="s">
        <v>139</v>
      </c>
      <c r="AU224" s="255" t="s">
        <v>82</v>
      </c>
      <c r="AV224" s="13" t="s">
        <v>82</v>
      </c>
      <c r="AW224" s="13" t="s">
        <v>34</v>
      </c>
      <c r="AX224" s="13" t="s">
        <v>73</v>
      </c>
      <c r="AY224" s="255" t="s">
        <v>128</v>
      </c>
    </row>
    <row r="225" s="14" customFormat="1">
      <c r="B225" s="256"/>
      <c r="C225" s="257"/>
      <c r="D225" s="232" t="s">
        <v>139</v>
      </c>
      <c r="E225" s="258" t="s">
        <v>21</v>
      </c>
      <c r="F225" s="259" t="s">
        <v>143</v>
      </c>
      <c r="G225" s="257"/>
      <c r="H225" s="260">
        <v>230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AT225" s="266" t="s">
        <v>139</v>
      </c>
      <c r="AU225" s="266" t="s">
        <v>82</v>
      </c>
      <c r="AV225" s="14" t="s">
        <v>144</v>
      </c>
      <c r="AW225" s="14" t="s">
        <v>34</v>
      </c>
      <c r="AX225" s="14" t="s">
        <v>80</v>
      </c>
      <c r="AY225" s="266" t="s">
        <v>128</v>
      </c>
    </row>
    <row r="226" s="1" customFormat="1" ht="16.5" customHeight="1">
      <c r="B226" s="38"/>
      <c r="C226" s="219" t="s">
        <v>343</v>
      </c>
      <c r="D226" s="219" t="s">
        <v>131</v>
      </c>
      <c r="E226" s="220" t="s">
        <v>344</v>
      </c>
      <c r="F226" s="221" t="s">
        <v>345</v>
      </c>
      <c r="G226" s="222" t="s">
        <v>346</v>
      </c>
      <c r="H226" s="223">
        <v>10</v>
      </c>
      <c r="I226" s="224"/>
      <c r="J226" s="225">
        <f>ROUND(I226*H226,2)</f>
        <v>0</v>
      </c>
      <c r="K226" s="221" t="s">
        <v>135</v>
      </c>
      <c r="L226" s="43"/>
      <c r="M226" s="226" t="s">
        <v>21</v>
      </c>
      <c r="N226" s="227" t="s">
        <v>44</v>
      </c>
      <c r="O226" s="83"/>
      <c r="P226" s="228">
        <f>O226*H226</f>
        <v>0</v>
      </c>
      <c r="Q226" s="228">
        <v>0.02989</v>
      </c>
      <c r="R226" s="228">
        <f>Q226*H226</f>
        <v>0.2989</v>
      </c>
      <c r="S226" s="228">
        <v>0</v>
      </c>
      <c r="T226" s="229">
        <f>S226*H226</f>
        <v>0</v>
      </c>
      <c r="AR226" s="230" t="s">
        <v>144</v>
      </c>
      <c r="AT226" s="230" t="s">
        <v>131</v>
      </c>
      <c r="AU226" s="230" t="s">
        <v>82</v>
      </c>
      <c r="AY226" s="17" t="s">
        <v>128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80</v>
      </c>
      <c r="BK226" s="231">
        <f>ROUND(I226*H226,2)</f>
        <v>0</v>
      </c>
      <c r="BL226" s="17" t="s">
        <v>144</v>
      </c>
      <c r="BM226" s="230" t="s">
        <v>347</v>
      </c>
    </row>
    <row r="227" s="1" customFormat="1">
      <c r="B227" s="38"/>
      <c r="C227" s="39"/>
      <c r="D227" s="232" t="s">
        <v>138</v>
      </c>
      <c r="E227" s="39"/>
      <c r="F227" s="233" t="s">
        <v>348</v>
      </c>
      <c r="G227" s="39"/>
      <c r="H227" s="39"/>
      <c r="I227" s="145"/>
      <c r="J227" s="39"/>
      <c r="K227" s="39"/>
      <c r="L227" s="43"/>
      <c r="M227" s="234"/>
      <c r="N227" s="83"/>
      <c r="O227" s="83"/>
      <c r="P227" s="83"/>
      <c r="Q227" s="83"/>
      <c r="R227" s="83"/>
      <c r="S227" s="83"/>
      <c r="T227" s="84"/>
      <c r="AT227" s="17" t="s">
        <v>138</v>
      </c>
      <c r="AU227" s="17" t="s">
        <v>82</v>
      </c>
    </row>
    <row r="228" s="12" customFormat="1">
      <c r="B228" s="235"/>
      <c r="C228" s="236"/>
      <c r="D228" s="232" t="s">
        <v>139</v>
      </c>
      <c r="E228" s="237" t="s">
        <v>21</v>
      </c>
      <c r="F228" s="238" t="s">
        <v>197</v>
      </c>
      <c r="G228" s="236"/>
      <c r="H228" s="237" t="s">
        <v>21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139</v>
      </c>
      <c r="AU228" s="244" t="s">
        <v>82</v>
      </c>
      <c r="AV228" s="12" t="s">
        <v>80</v>
      </c>
      <c r="AW228" s="12" t="s">
        <v>34</v>
      </c>
      <c r="AX228" s="12" t="s">
        <v>73</v>
      </c>
      <c r="AY228" s="244" t="s">
        <v>128</v>
      </c>
    </row>
    <row r="229" s="13" customFormat="1">
      <c r="B229" s="245"/>
      <c r="C229" s="246"/>
      <c r="D229" s="232" t="s">
        <v>139</v>
      </c>
      <c r="E229" s="247" t="s">
        <v>21</v>
      </c>
      <c r="F229" s="248" t="s">
        <v>349</v>
      </c>
      <c r="G229" s="246"/>
      <c r="H229" s="249">
        <v>10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AT229" s="255" t="s">
        <v>139</v>
      </c>
      <c r="AU229" s="255" t="s">
        <v>82</v>
      </c>
      <c r="AV229" s="13" t="s">
        <v>82</v>
      </c>
      <c r="AW229" s="13" t="s">
        <v>34</v>
      </c>
      <c r="AX229" s="13" t="s">
        <v>73</v>
      </c>
      <c r="AY229" s="255" t="s">
        <v>128</v>
      </c>
    </row>
    <row r="230" s="14" customFormat="1">
      <c r="B230" s="256"/>
      <c r="C230" s="257"/>
      <c r="D230" s="232" t="s">
        <v>139</v>
      </c>
      <c r="E230" s="258" t="s">
        <v>21</v>
      </c>
      <c r="F230" s="259" t="s">
        <v>143</v>
      </c>
      <c r="G230" s="257"/>
      <c r="H230" s="260">
        <v>10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AT230" s="266" t="s">
        <v>139</v>
      </c>
      <c r="AU230" s="266" t="s">
        <v>82</v>
      </c>
      <c r="AV230" s="14" t="s">
        <v>144</v>
      </c>
      <c r="AW230" s="14" t="s">
        <v>34</v>
      </c>
      <c r="AX230" s="14" t="s">
        <v>80</v>
      </c>
      <c r="AY230" s="266" t="s">
        <v>128</v>
      </c>
    </row>
    <row r="231" s="1" customFormat="1" ht="16.5" customHeight="1">
      <c r="B231" s="38"/>
      <c r="C231" s="219" t="s">
        <v>350</v>
      </c>
      <c r="D231" s="219" t="s">
        <v>131</v>
      </c>
      <c r="E231" s="220" t="s">
        <v>351</v>
      </c>
      <c r="F231" s="221" t="s">
        <v>352</v>
      </c>
      <c r="G231" s="222" t="s">
        <v>194</v>
      </c>
      <c r="H231" s="223">
        <v>10</v>
      </c>
      <c r="I231" s="224"/>
      <c r="J231" s="225">
        <f>ROUND(I231*H231,2)</f>
        <v>0</v>
      </c>
      <c r="K231" s="221" t="s">
        <v>135</v>
      </c>
      <c r="L231" s="43"/>
      <c r="M231" s="226" t="s">
        <v>21</v>
      </c>
      <c r="N231" s="227" t="s">
        <v>44</v>
      </c>
      <c r="O231" s="83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AR231" s="230" t="s">
        <v>144</v>
      </c>
      <c r="AT231" s="230" t="s">
        <v>131</v>
      </c>
      <c r="AU231" s="230" t="s">
        <v>82</v>
      </c>
      <c r="AY231" s="17" t="s">
        <v>128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80</v>
      </c>
      <c r="BK231" s="231">
        <f>ROUND(I231*H231,2)</f>
        <v>0</v>
      </c>
      <c r="BL231" s="17" t="s">
        <v>144</v>
      </c>
      <c r="BM231" s="230" t="s">
        <v>353</v>
      </c>
    </row>
    <row r="232" s="1" customFormat="1">
      <c r="B232" s="38"/>
      <c r="C232" s="39"/>
      <c r="D232" s="232" t="s">
        <v>138</v>
      </c>
      <c r="E232" s="39"/>
      <c r="F232" s="233" t="s">
        <v>354</v>
      </c>
      <c r="G232" s="39"/>
      <c r="H232" s="39"/>
      <c r="I232" s="145"/>
      <c r="J232" s="39"/>
      <c r="K232" s="39"/>
      <c r="L232" s="43"/>
      <c r="M232" s="234"/>
      <c r="N232" s="83"/>
      <c r="O232" s="83"/>
      <c r="P232" s="83"/>
      <c r="Q232" s="83"/>
      <c r="R232" s="83"/>
      <c r="S232" s="83"/>
      <c r="T232" s="84"/>
      <c r="AT232" s="17" t="s">
        <v>138</v>
      </c>
      <c r="AU232" s="17" t="s">
        <v>82</v>
      </c>
    </row>
    <row r="233" s="12" customFormat="1">
      <c r="B233" s="235"/>
      <c r="C233" s="236"/>
      <c r="D233" s="232" t="s">
        <v>139</v>
      </c>
      <c r="E233" s="237" t="s">
        <v>21</v>
      </c>
      <c r="F233" s="238" t="s">
        <v>197</v>
      </c>
      <c r="G233" s="236"/>
      <c r="H233" s="237" t="s">
        <v>21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AT233" s="244" t="s">
        <v>139</v>
      </c>
      <c r="AU233" s="244" t="s">
        <v>82</v>
      </c>
      <c r="AV233" s="12" t="s">
        <v>80</v>
      </c>
      <c r="AW233" s="12" t="s">
        <v>34</v>
      </c>
      <c r="AX233" s="12" t="s">
        <v>73</v>
      </c>
      <c r="AY233" s="244" t="s">
        <v>128</v>
      </c>
    </row>
    <row r="234" s="13" customFormat="1">
      <c r="B234" s="245"/>
      <c r="C234" s="246"/>
      <c r="D234" s="232" t="s">
        <v>139</v>
      </c>
      <c r="E234" s="247" t="s">
        <v>21</v>
      </c>
      <c r="F234" s="248" t="s">
        <v>355</v>
      </c>
      <c r="G234" s="246"/>
      <c r="H234" s="249">
        <v>10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AT234" s="255" t="s">
        <v>139</v>
      </c>
      <c r="AU234" s="255" t="s">
        <v>82</v>
      </c>
      <c r="AV234" s="13" t="s">
        <v>82</v>
      </c>
      <c r="AW234" s="13" t="s">
        <v>34</v>
      </c>
      <c r="AX234" s="13" t="s">
        <v>73</v>
      </c>
      <c r="AY234" s="255" t="s">
        <v>128</v>
      </c>
    </row>
    <row r="235" s="14" customFormat="1">
      <c r="B235" s="256"/>
      <c r="C235" s="257"/>
      <c r="D235" s="232" t="s">
        <v>139</v>
      </c>
      <c r="E235" s="258" t="s">
        <v>21</v>
      </c>
      <c r="F235" s="259" t="s">
        <v>143</v>
      </c>
      <c r="G235" s="257"/>
      <c r="H235" s="260">
        <v>10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AT235" s="266" t="s">
        <v>139</v>
      </c>
      <c r="AU235" s="266" t="s">
        <v>82</v>
      </c>
      <c r="AV235" s="14" t="s">
        <v>144</v>
      </c>
      <c r="AW235" s="14" t="s">
        <v>34</v>
      </c>
      <c r="AX235" s="14" t="s">
        <v>80</v>
      </c>
      <c r="AY235" s="266" t="s">
        <v>128</v>
      </c>
    </row>
    <row r="236" s="1" customFormat="1" ht="16.5" customHeight="1">
      <c r="B236" s="38"/>
      <c r="C236" s="270" t="s">
        <v>356</v>
      </c>
      <c r="D236" s="270" t="s">
        <v>300</v>
      </c>
      <c r="E236" s="271" t="s">
        <v>357</v>
      </c>
      <c r="F236" s="272" t="s">
        <v>358</v>
      </c>
      <c r="G236" s="273" t="s">
        <v>223</v>
      </c>
      <c r="H236" s="274">
        <v>1.03</v>
      </c>
      <c r="I236" s="275"/>
      <c r="J236" s="276">
        <f>ROUND(I236*H236,2)</f>
        <v>0</v>
      </c>
      <c r="K236" s="272" t="s">
        <v>135</v>
      </c>
      <c r="L236" s="277"/>
      <c r="M236" s="278" t="s">
        <v>21</v>
      </c>
      <c r="N236" s="279" t="s">
        <v>44</v>
      </c>
      <c r="O236" s="83"/>
      <c r="P236" s="228">
        <f>O236*H236</f>
        <v>0</v>
      </c>
      <c r="Q236" s="228">
        <v>0.20000000000000001</v>
      </c>
      <c r="R236" s="228">
        <f>Q236*H236</f>
        <v>0.20600000000000002</v>
      </c>
      <c r="S236" s="228">
        <v>0</v>
      </c>
      <c r="T236" s="229">
        <f>S236*H236</f>
        <v>0</v>
      </c>
      <c r="AR236" s="230" t="s">
        <v>232</v>
      </c>
      <c r="AT236" s="230" t="s">
        <v>300</v>
      </c>
      <c r="AU236" s="230" t="s">
        <v>82</v>
      </c>
      <c r="AY236" s="17" t="s">
        <v>128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80</v>
      </c>
      <c r="BK236" s="231">
        <f>ROUND(I236*H236,2)</f>
        <v>0</v>
      </c>
      <c r="BL236" s="17" t="s">
        <v>144</v>
      </c>
      <c r="BM236" s="230" t="s">
        <v>359</v>
      </c>
    </row>
    <row r="237" s="1" customFormat="1">
      <c r="B237" s="38"/>
      <c r="C237" s="39"/>
      <c r="D237" s="232" t="s">
        <v>138</v>
      </c>
      <c r="E237" s="39"/>
      <c r="F237" s="233" t="s">
        <v>358</v>
      </c>
      <c r="G237" s="39"/>
      <c r="H237" s="39"/>
      <c r="I237" s="145"/>
      <c r="J237" s="39"/>
      <c r="K237" s="39"/>
      <c r="L237" s="43"/>
      <c r="M237" s="234"/>
      <c r="N237" s="83"/>
      <c r="O237" s="83"/>
      <c r="P237" s="83"/>
      <c r="Q237" s="83"/>
      <c r="R237" s="83"/>
      <c r="S237" s="83"/>
      <c r="T237" s="84"/>
      <c r="AT237" s="17" t="s">
        <v>138</v>
      </c>
      <c r="AU237" s="17" t="s">
        <v>82</v>
      </c>
    </row>
    <row r="238" s="13" customFormat="1">
      <c r="B238" s="245"/>
      <c r="C238" s="246"/>
      <c r="D238" s="232" t="s">
        <v>139</v>
      </c>
      <c r="E238" s="247" t="s">
        <v>21</v>
      </c>
      <c r="F238" s="248" t="s">
        <v>360</v>
      </c>
      <c r="G238" s="246"/>
      <c r="H238" s="249">
        <v>1.03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AT238" s="255" t="s">
        <v>139</v>
      </c>
      <c r="AU238" s="255" t="s">
        <v>82</v>
      </c>
      <c r="AV238" s="13" t="s">
        <v>82</v>
      </c>
      <c r="AW238" s="13" t="s">
        <v>34</v>
      </c>
      <c r="AX238" s="13" t="s">
        <v>73</v>
      </c>
      <c r="AY238" s="255" t="s">
        <v>128</v>
      </c>
    </row>
    <row r="239" s="14" customFormat="1">
      <c r="B239" s="256"/>
      <c r="C239" s="257"/>
      <c r="D239" s="232" t="s">
        <v>139</v>
      </c>
      <c r="E239" s="258" t="s">
        <v>21</v>
      </c>
      <c r="F239" s="259" t="s">
        <v>143</v>
      </c>
      <c r="G239" s="257"/>
      <c r="H239" s="260">
        <v>1.03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AT239" s="266" t="s">
        <v>139</v>
      </c>
      <c r="AU239" s="266" t="s">
        <v>82</v>
      </c>
      <c r="AV239" s="14" t="s">
        <v>144</v>
      </c>
      <c r="AW239" s="14" t="s">
        <v>34</v>
      </c>
      <c r="AX239" s="14" t="s">
        <v>80</v>
      </c>
      <c r="AY239" s="266" t="s">
        <v>128</v>
      </c>
    </row>
    <row r="240" s="1" customFormat="1" ht="16.5" customHeight="1">
      <c r="B240" s="38"/>
      <c r="C240" s="219" t="s">
        <v>361</v>
      </c>
      <c r="D240" s="219" t="s">
        <v>131</v>
      </c>
      <c r="E240" s="220" t="s">
        <v>362</v>
      </c>
      <c r="F240" s="221" t="s">
        <v>363</v>
      </c>
      <c r="G240" s="222" t="s">
        <v>223</v>
      </c>
      <c r="H240" s="223">
        <v>5</v>
      </c>
      <c r="I240" s="224"/>
      <c r="J240" s="225">
        <f>ROUND(I240*H240,2)</f>
        <v>0</v>
      </c>
      <c r="K240" s="221" t="s">
        <v>135</v>
      </c>
      <c r="L240" s="43"/>
      <c r="M240" s="226" t="s">
        <v>21</v>
      </c>
      <c r="N240" s="227" t="s">
        <v>44</v>
      </c>
      <c r="O240" s="83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AR240" s="230" t="s">
        <v>144</v>
      </c>
      <c r="AT240" s="230" t="s">
        <v>131</v>
      </c>
      <c r="AU240" s="230" t="s">
        <v>82</v>
      </c>
      <c r="AY240" s="17" t="s">
        <v>128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80</v>
      </c>
      <c r="BK240" s="231">
        <f>ROUND(I240*H240,2)</f>
        <v>0</v>
      </c>
      <c r="BL240" s="17" t="s">
        <v>144</v>
      </c>
      <c r="BM240" s="230" t="s">
        <v>364</v>
      </c>
    </row>
    <row r="241" s="1" customFormat="1">
      <c r="B241" s="38"/>
      <c r="C241" s="39"/>
      <c r="D241" s="232" t="s">
        <v>138</v>
      </c>
      <c r="E241" s="39"/>
      <c r="F241" s="233" t="s">
        <v>365</v>
      </c>
      <c r="G241" s="39"/>
      <c r="H241" s="39"/>
      <c r="I241" s="145"/>
      <c r="J241" s="39"/>
      <c r="K241" s="39"/>
      <c r="L241" s="43"/>
      <c r="M241" s="234"/>
      <c r="N241" s="83"/>
      <c r="O241" s="83"/>
      <c r="P241" s="83"/>
      <c r="Q241" s="83"/>
      <c r="R241" s="83"/>
      <c r="S241" s="83"/>
      <c r="T241" s="84"/>
      <c r="AT241" s="17" t="s">
        <v>138</v>
      </c>
      <c r="AU241" s="17" t="s">
        <v>82</v>
      </c>
    </row>
    <row r="242" s="12" customFormat="1">
      <c r="B242" s="235"/>
      <c r="C242" s="236"/>
      <c r="D242" s="232" t="s">
        <v>139</v>
      </c>
      <c r="E242" s="237" t="s">
        <v>21</v>
      </c>
      <c r="F242" s="238" t="s">
        <v>197</v>
      </c>
      <c r="G242" s="236"/>
      <c r="H242" s="237" t="s">
        <v>21</v>
      </c>
      <c r="I242" s="239"/>
      <c r="J242" s="236"/>
      <c r="K242" s="236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139</v>
      </c>
      <c r="AU242" s="244" t="s">
        <v>82</v>
      </c>
      <c r="AV242" s="12" t="s">
        <v>80</v>
      </c>
      <c r="AW242" s="12" t="s">
        <v>34</v>
      </c>
      <c r="AX242" s="12" t="s">
        <v>73</v>
      </c>
      <c r="AY242" s="244" t="s">
        <v>128</v>
      </c>
    </row>
    <row r="243" s="13" customFormat="1">
      <c r="B243" s="245"/>
      <c r="C243" s="246"/>
      <c r="D243" s="232" t="s">
        <v>139</v>
      </c>
      <c r="E243" s="247" t="s">
        <v>21</v>
      </c>
      <c r="F243" s="248" t="s">
        <v>366</v>
      </c>
      <c r="G243" s="246"/>
      <c r="H243" s="249">
        <v>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139</v>
      </c>
      <c r="AU243" s="255" t="s">
        <v>82</v>
      </c>
      <c r="AV243" s="13" t="s">
        <v>82</v>
      </c>
      <c r="AW243" s="13" t="s">
        <v>34</v>
      </c>
      <c r="AX243" s="13" t="s">
        <v>73</v>
      </c>
      <c r="AY243" s="255" t="s">
        <v>128</v>
      </c>
    </row>
    <row r="244" s="14" customFormat="1">
      <c r="B244" s="256"/>
      <c r="C244" s="257"/>
      <c r="D244" s="232" t="s">
        <v>139</v>
      </c>
      <c r="E244" s="258" t="s">
        <v>21</v>
      </c>
      <c r="F244" s="259" t="s">
        <v>143</v>
      </c>
      <c r="G244" s="257"/>
      <c r="H244" s="260">
        <v>5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AT244" s="266" t="s">
        <v>139</v>
      </c>
      <c r="AU244" s="266" t="s">
        <v>82</v>
      </c>
      <c r="AV244" s="14" t="s">
        <v>144</v>
      </c>
      <c r="AW244" s="14" t="s">
        <v>34</v>
      </c>
      <c r="AX244" s="14" t="s">
        <v>80</v>
      </c>
      <c r="AY244" s="266" t="s">
        <v>128</v>
      </c>
    </row>
    <row r="245" s="1" customFormat="1" ht="16.5" customHeight="1">
      <c r="B245" s="38"/>
      <c r="C245" s="219" t="s">
        <v>367</v>
      </c>
      <c r="D245" s="219" t="s">
        <v>131</v>
      </c>
      <c r="E245" s="220" t="s">
        <v>368</v>
      </c>
      <c r="F245" s="221" t="s">
        <v>369</v>
      </c>
      <c r="G245" s="222" t="s">
        <v>223</v>
      </c>
      <c r="H245" s="223">
        <v>15</v>
      </c>
      <c r="I245" s="224"/>
      <c r="J245" s="225">
        <f>ROUND(I245*H245,2)</f>
        <v>0</v>
      </c>
      <c r="K245" s="221" t="s">
        <v>135</v>
      </c>
      <c r="L245" s="43"/>
      <c r="M245" s="226" t="s">
        <v>21</v>
      </c>
      <c r="N245" s="227" t="s">
        <v>44</v>
      </c>
      <c r="O245" s="83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AR245" s="230" t="s">
        <v>144</v>
      </c>
      <c r="AT245" s="230" t="s">
        <v>131</v>
      </c>
      <c r="AU245" s="230" t="s">
        <v>82</v>
      </c>
      <c r="AY245" s="17" t="s">
        <v>128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80</v>
      </c>
      <c r="BK245" s="231">
        <f>ROUND(I245*H245,2)</f>
        <v>0</v>
      </c>
      <c r="BL245" s="17" t="s">
        <v>144</v>
      </c>
      <c r="BM245" s="230" t="s">
        <v>370</v>
      </c>
    </row>
    <row r="246" s="1" customFormat="1">
      <c r="B246" s="38"/>
      <c r="C246" s="39"/>
      <c r="D246" s="232" t="s">
        <v>138</v>
      </c>
      <c r="E246" s="39"/>
      <c r="F246" s="233" t="s">
        <v>371</v>
      </c>
      <c r="G246" s="39"/>
      <c r="H246" s="39"/>
      <c r="I246" s="145"/>
      <c r="J246" s="39"/>
      <c r="K246" s="39"/>
      <c r="L246" s="43"/>
      <c r="M246" s="234"/>
      <c r="N246" s="83"/>
      <c r="O246" s="83"/>
      <c r="P246" s="83"/>
      <c r="Q246" s="83"/>
      <c r="R246" s="83"/>
      <c r="S246" s="83"/>
      <c r="T246" s="84"/>
      <c r="AT246" s="17" t="s">
        <v>138</v>
      </c>
      <c r="AU246" s="17" t="s">
        <v>82</v>
      </c>
    </row>
    <row r="247" s="12" customFormat="1">
      <c r="B247" s="235"/>
      <c r="C247" s="236"/>
      <c r="D247" s="232" t="s">
        <v>139</v>
      </c>
      <c r="E247" s="237" t="s">
        <v>21</v>
      </c>
      <c r="F247" s="238" t="s">
        <v>197</v>
      </c>
      <c r="G247" s="236"/>
      <c r="H247" s="237" t="s">
        <v>21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AT247" s="244" t="s">
        <v>139</v>
      </c>
      <c r="AU247" s="244" t="s">
        <v>82</v>
      </c>
      <c r="AV247" s="12" t="s">
        <v>80</v>
      </c>
      <c r="AW247" s="12" t="s">
        <v>34</v>
      </c>
      <c r="AX247" s="12" t="s">
        <v>73</v>
      </c>
      <c r="AY247" s="244" t="s">
        <v>128</v>
      </c>
    </row>
    <row r="248" s="13" customFormat="1">
      <c r="B248" s="245"/>
      <c r="C248" s="246"/>
      <c r="D248" s="232" t="s">
        <v>139</v>
      </c>
      <c r="E248" s="247" t="s">
        <v>21</v>
      </c>
      <c r="F248" s="248" t="s">
        <v>372</v>
      </c>
      <c r="G248" s="246"/>
      <c r="H248" s="249">
        <v>15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AT248" s="255" t="s">
        <v>139</v>
      </c>
      <c r="AU248" s="255" t="s">
        <v>82</v>
      </c>
      <c r="AV248" s="13" t="s">
        <v>82</v>
      </c>
      <c r="AW248" s="13" t="s">
        <v>34</v>
      </c>
      <c r="AX248" s="13" t="s">
        <v>73</v>
      </c>
      <c r="AY248" s="255" t="s">
        <v>128</v>
      </c>
    </row>
    <row r="249" s="14" customFormat="1">
      <c r="B249" s="256"/>
      <c r="C249" s="257"/>
      <c r="D249" s="232" t="s">
        <v>139</v>
      </c>
      <c r="E249" s="258" t="s">
        <v>21</v>
      </c>
      <c r="F249" s="259" t="s">
        <v>143</v>
      </c>
      <c r="G249" s="257"/>
      <c r="H249" s="260">
        <v>15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AT249" s="266" t="s">
        <v>139</v>
      </c>
      <c r="AU249" s="266" t="s">
        <v>82</v>
      </c>
      <c r="AV249" s="14" t="s">
        <v>144</v>
      </c>
      <c r="AW249" s="14" t="s">
        <v>34</v>
      </c>
      <c r="AX249" s="14" t="s">
        <v>80</v>
      </c>
      <c r="AY249" s="266" t="s">
        <v>128</v>
      </c>
    </row>
    <row r="250" s="1" customFormat="1" ht="16.5" customHeight="1">
      <c r="B250" s="38"/>
      <c r="C250" s="219" t="s">
        <v>373</v>
      </c>
      <c r="D250" s="219" t="s">
        <v>131</v>
      </c>
      <c r="E250" s="220" t="s">
        <v>374</v>
      </c>
      <c r="F250" s="221" t="s">
        <v>375</v>
      </c>
      <c r="G250" s="222" t="s">
        <v>223</v>
      </c>
      <c r="H250" s="223">
        <v>20</v>
      </c>
      <c r="I250" s="224"/>
      <c r="J250" s="225">
        <f>ROUND(I250*H250,2)</f>
        <v>0</v>
      </c>
      <c r="K250" s="221" t="s">
        <v>135</v>
      </c>
      <c r="L250" s="43"/>
      <c r="M250" s="226" t="s">
        <v>21</v>
      </c>
      <c r="N250" s="227" t="s">
        <v>44</v>
      </c>
      <c r="O250" s="83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AR250" s="230" t="s">
        <v>144</v>
      </c>
      <c r="AT250" s="230" t="s">
        <v>131</v>
      </c>
      <c r="AU250" s="230" t="s">
        <v>82</v>
      </c>
      <c r="AY250" s="17" t="s">
        <v>128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80</v>
      </c>
      <c r="BK250" s="231">
        <f>ROUND(I250*H250,2)</f>
        <v>0</v>
      </c>
      <c r="BL250" s="17" t="s">
        <v>144</v>
      </c>
      <c r="BM250" s="230" t="s">
        <v>376</v>
      </c>
    </row>
    <row r="251" s="1" customFormat="1">
      <c r="B251" s="38"/>
      <c r="C251" s="39"/>
      <c r="D251" s="232" t="s">
        <v>138</v>
      </c>
      <c r="E251" s="39"/>
      <c r="F251" s="233" t="s">
        <v>377</v>
      </c>
      <c r="G251" s="39"/>
      <c r="H251" s="39"/>
      <c r="I251" s="145"/>
      <c r="J251" s="39"/>
      <c r="K251" s="39"/>
      <c r="L251" s="43"/>
      <c r="M251" s="234"/>
      <c r="N251" s="83"/>
      <c r="O251" s="83"/>
      <c r="P251" s="83"/>
      <c r="Q251" s="83"/>
      <c r="R251" s="83"/>
      <c r="S251" s="83"/>
      <c r="T251" s="84"/>
      <c r="AT251" s="17" t="s">
        <v>138</v>
      </c>
      <c r="AU251" s="17" t="s">
        <v>82</v>
      </c>
    </row>
    <row r="252" s="13" customFormat="1">
      <c r="B252" s="245"/>
      <c r="C252" s="246"/>
      <c r="D252" s="232" t="s">
        <v>139</v>
      </c>
      <c r="E252" s="247" t="s">
        <v>21</v>
      </c>
      <c r="F252" s="248" t="s">
        <v>378</v>
      </c>
      <c r="G252" s="246"/>
      <c r="H252" s="249">
        <v>20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AT252" s="255" t="s">
        <v>139</v>
      </c>
      <c r="AU252" s="255" t="s">
        <v>82</v>
      </c>
      <c r="AV252" s="13" t="s">
        <v>82</v>
      </c>
      <c r="AW252" s="13" t="s">
        <v>34</v>
      </c>
      <c r="AX252" s="13" t="s">
        <v>73</v>
      </c>
      <c r="AY252" s="255" t="s">
        <v>128</v>
      </c>
    </row>
    <row r="253" s="14" customFormat="1">
      <c r="B253" s="256"/>
      <c r="C253" s="257"/>
      <c r="D253" s="232" t="s">
        <v>139</v>
      </c>
      <c r="E253" s="258" t="s">
        <v>21</v>
      </c>
      <c r="F253" s="259" t="s">
        <v>143</v>
      </c>
      <c r="G253" s="257"/>
      <c r="H253" s="260">
        <v>20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AT253" s="266" t="s">
        <v>139</v>
      </c>
      <c r="AU253" s="266" t="s">
        <v>82</v>
      </c>
      <c r="AV253" s="14" t="s">
        <v>144</v>
      </c>
      <c r="AW253" s="14" t="s">
        <v>34</v>
      </c>
      <c r="AX253" s="14" t="s">
        <v>80</v>
      </c>
      <c r="AY253" s="266" t="s">
        <v>128</v>
      </c>
    </row>
    <row r="254" s="1" customFormat="1" ht="16.5" customHeight="1">
      <c r="B254" s="38"/>
      <c r="C254" s="219" t="s">
        <v>379</v>
      </c>
      <c r="D254" s="219" t="s">
        <v>131</v>
      </c>
      <c r="E254" s="220" t="s">
        <v>380</v>
      </c>
      <c r="F254" s="221" t="s">
        <v>381</v>
      </c>
      <c r="G254" s="222" t="s">
        <v>223</v>
      </c>
      <c r="H254" s="223">
        <v>80</v>
      </c>
      <c r="I254" s="224"/>
      <c r="J254" s="225">
        <f>ROUND(I254*H254,2)</f>
        <v>0</v>
      </c>
      <c r="K254" s="221" t="s">
        <v>135</v>
      </c>
      <c r="L254" s="43"/>
      <c r="M254" s="226" t="s">
        <v>21</v>
      </c>
      <c r="N254" s="227" t="s">
        <v>44</v>
      </c>
      <c r="O254" s="83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AR254" s="230" t="s">
        <v>144</v>
      </c>
      <c r="AT254" s="230" t="s">
        <v>131</v>
      </c>
      <c r="AU254" s="230" t="s">
        <v>82</v>
      </c>
      <c r="AY254" s="17" t="s">
        <v>128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80</v>
      </c>
      <c r="BK254" s="231">
        <f>ROUND(I254*H254,2)</f>
        <v>0</v>
      </c>
      <c r="BL254" s="17" t="s">
        <v>144</v>
      </c>
      <c r="BM254" s="230" t="s">
        <v>382</v>
      </c>
    </row>
    <row r="255" s="1" customFormat="1">
      <c r="B255" s="38"/>
      <c r="C255" s="39"/>
      <c r="D255" s="232" t="s">
        <v>138</v>
      </c>
      <c r="E255" s="39"/>
      <c r="F255" s="233" t="s">
        <v>383</v>
      </c>
      <c r="G255" s="39"/>
      <c r="H255" s="39"/>
      <c r="I255" s="145"/>
      <c r="J255" s="39"/>
      <c r="K255" s="39"/>
      <c r="L255" s="43"/>
      <c r="M255" s="234"/>
      <c r="N255" s="83"/>
      <c r="O255" s="83"/>
      <c r="P255" s="83"/>
      <c r="Q255" s="83"/>
      <c r="R255" s="83"/>
      <c r="S255" s="83"/>
      <c r="T255" s="84"/>
      <c r="AT255" s="17" t="s">
        <v>138</v>
      </c>
      <c r="AU255" s="17" t="s">
        <v>82</v>
      </c>
    </row>
    <row r="256" s="13" customFormat="1">
      <c r="B256" s="245"/>
      <c r="C256" s="246"/>
      <c r="D256" s="232" t="s">
        <v>139</v>
      </c>
      <c r="E256" s="247" t="s">
        <v>21</v>
      </c>
      <c r="F256" s="248" t="s">
        <v>384</v>
      </c>
      <c r="G256" s="246"/>
      <c r="H256" s="249">
        <v>80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AT256" s="255" t="s">
        <v>139</v>
      </c>
      <c r="AU256" s="255" t="s">
        <v>82</v>
      </c>
      <c r="AV256" s="13" t="s">
        <v>82</v>
      </c>
      <c r="AW256" s="13" t="s">
        <v>34</v>
      </c>
      <c r="AX256" s="13" t="s">
        <v>73</v>
      </c>
      <c r="AY256" s="255" t="s">
        <v>128</v>
      </c>
    </row>
    <row r="257" s="14" customFormat="1">
      <c r="B257" s="256"/>
      <c r="C257" s="257"/>
      <c r="D257" s="232" t="s">
        <v>139</v>
      </c>
      <c r="E257" s="258" t="s">
        <v>21</v>
      </c>
      <c r="F257" s="259" t="s">
        <v>143</v>
      </c>
      <c r="G257" s="257"/>
      <c r="H257" s="260">
        <v>80</v>
      </c>
      <c r="I257" s="261"/>
      <c r="J257" s="257"/>
      <c r="K257" s="257"/>
      <c r="L257" s="262"/>
      <c r="M257" s="263"/>
      <c r="N257" s="264"/>
      <c r="O257" s="264"/>
      <c r="P257" s="264"/>
      <c r="Q257" s="264"/>
      <c r="R257" s="264"/>
      <c r="S257" s="264"/>
      <c r="T257" s="265"/>
      <c r="AT257" s="266" t="s">
        <v>139</v>
      </c>
      <c r="AU257" s="266" t="s">
        <v>82</v>
      </c>
      <c r="AV257" s="14" t="s">
        <v>144</v>
      </c>
      <c r="AW257" s="14" t="s">
        <v>34</v>
      </c>
      <c r="AX257" s="14" t="s">
        <v>80</v>
      </c>
      <c r="AY257" s="266" t="s">
        <v>128</v>
      </c>
    </row>
    <row r="258" s="1" customFormat="1" ht="16.5" customHeight="1">
      <c r="B258" s="38"/>
      <c r="C258" s="219" t="s">
        <v>385</v>
      </c>
      <c r="D258" s="219" t="s">
        <v>131</v>
      </c>
      <c r="E258" s="220" t="s">
        <v>386</v>
      </c>
      <c r="F258" s="221" t="s">
        <v>387</v>
      </c>
      <c r="G258" s="222" t="s">
        <v>346</v>
      </c>
      <c r="H258" s="223">
        <v>30</v>
      </c>
      <c r="I258" s="224"/>
      <c r="J258" s="225">
        <f>ROUND(I258*H258,2)</f>
        <v>0</v>
      </c>
      <c r="K258" s="221" t="s">
        <v>21</v>
      </c>
      <c r="L258" s="43"/>
      <c r="M258" s="226" t="s">
        <v>21</v>
      </c>
      <c r="N258" s="227" t="s">
        <v>44</v>
      </c>
      <c r="O258" s="83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AR258" s="230" t="s">
        <v>144</v>
      </c>
      <c r="AT258" s="230" t="s">
        <v>131</v>
      </c>
      <c r="AU258" s="230" t="s">
        <v>82</v>
      </c>
      <c r="AY258" s="17" t="s">
        <v>128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80</v>
      </c>
      <c r="BK258" s="231">
        <f>ROUND(I258*H258,2)</f>
        <v>0</v>
      </c>
      <c r="BL258" s="17" t="s">
        <v>144</v>
      </c>
      <c r="BM258" s="230" t="s">
        <v>388</v>
      </c>
    </row>
    <row r="259" s="1" customFormat="1">
      <c r="B259" s="38"/>
      <c r="C259" s="39"/>
      <c r="D259" s="232" t="s">
        <v>138</v>
      </c>
      <c r="E259" s="39"/>
      <c r="F259" s="233" t="s">
        <v>387</v>
      </c>
      <c r="G259" s="39"/>
      <c r="H259" s="39"/>
      <c r="I259" s="145"/>
      <c r="J259" s="39"/>
      <c r="K259" s="39"/>
      <c r="L259" s="43"/>
      <c r="M259" s="234"/>
      <c r="N259" s="83"/>
      <c r="O259" s="83"/>
      <c r="P259" s="83"/>
      <c r="Q259" s="83"/>
      <c r="R259" s="83"/>
      <c r="S259" s="83"/>
      <c r="T259" s="84"/>
      <c r="AT259" s="17" t="s">
        <v>138</v>
      </c>
      <c r="AU259" s="17" t="s">
        <v>82</v>
      </c>
    </row>
    <row r="260" s="12" customFormat="1">
      <c r="B260" s="235"/>
      <c r="C260" s="236"/>
      <c r="D260" s="232" t="s">
        <v>139</v>
      </c>
      <c r="E260" s="237" t="s">
        <v>21</v>
      </c>
      <c r="F260" s="238" t="s">
        <v>197</v>
      </c>
      <c r="G260" s="236"/>
      <c r="H260" s="237" t="s">
        <v>21</v>
      </c>
      <c r="I260" s="239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139</v>
      </c>
      <c r="AU260" s="244" t="s">
        <v>82</v>
      </c>
      <c r="AV260" s="12" t="s">
        <v>80</v>
      </c>
      <c r="AW260" s="12" t="s">
        <v>34</v>
      </c>
      <c r="AX260" s="12" t="s">
        <v>73</v>
      </c>
      <c r="AY260" s="244" t="s">
        <v>128</v>
      </c>
    </row>
    <row r="261" s="12" customFormat="1">
      <c r="B261" s="235"/>
      <c r="C261" s="236"/>
      <c r="D261" s="232" t="s">
        <v>139</v>
      </c>
      <c r="E261" s="237" t="s">
        <v>21</v>
      </c>
      <c r="F261" s="238" t="s">
        <v>389</v>
      </c>
      <c r="G261" s="236"/>
      <c r="H261" s="237" t="s">
        <v>21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AT261" s="244" t="s">
        <v>139</v>
      </c>
      <c r="AU261" s="244" t="s">
        <v>82</v>
      </c>
      <c r="AV261" s="12" t="s">
        <v>80</v>
      </c>
      <c r="AW261" s="12" t="s">
        <v>34</v>
      </c>
      <c r="AX261" s="12" t="s">
        <v>73</v>
      </c>
      <c r="AY261" s="244" t="s">
        <v>128</v>
      </c>
    </row>
    <row r="262" s="13" customFormat="1">
      <c r="B262" s="245"/>
      <c r="C262" s="246"/>
      <c r="D262" s="232" t="s">
        <v>139</v>
      </c>
      <c r="E262" s="247" t="s">
        <v>21</v>
      </c>
      <c r="F262" s="248" t="s">
        <v>367</v>
      </c>
      <c r="G262" s="246"/>
      <c r="H262" s="249">
        <v>30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AT262" s="255" t="s">
        <v>139</v>
      </c>
      <c r="AU262" s="255" t="s">
        <v>82</v>
      </c>
      <c r="AV262" s="13" t="s">
        <v>82</v>
      </c>
      <c r="AW262" s="13" t="s">
        <v>34</v>
      </c>
      <c r="AX262" s="13" t="s">
        <v>73</v>
      </c>
      <c r="AY262" s="255" t="s">
        <v>128</v>
      </c>
    </row>
    <row r="263" s="14" customFormat="1">
      <c r="B263" s="256"/>
      <c r="C263" s="257"/>
      <c r="D263" s="232" t="s">
        <v>139</v>
      </c>
      <c r="E263" s="258" t="s">
        <v>21</v>
      </c>
      <c r="F263" s="259" t="s">
        <v>143</v>
      </c>
      <c r="G263" s="257"/>
      <c r="H263" s="260">
        <v>30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AT263" s="266" t="s">
        <v>139</v>
      </c>
      <c r="AU263" s="266" t="s">
        <v>82</v>
      </c>
      <c r="AV263" s="14" t="s">
        <v>144</v>
      </c>
      <c r="AW263" s="14" t="s">
        <v>34</v>
      </c>
      <c r="AX263" s="14" t="s">
        <v>80</v>
      </c>
      <c r="AY263" s="266" t="s">
        <v>128</v>
      </c>
    </row>
    <row r="264" s="11" customFormat="1" ht="22.8" customHeight="1">
      <c r="B264" s="203"/>
      <c r="C264" s="204"/>
      <c r="D264" s="205" t="s">
        <v>72</v>
      </c>
      <c r="E264" s="217" t="s">
        <v>82</v>
      </c>
      <c r="F264" s="217" t="s">
        <v>390</v>
      </c>
      <c r="G264" s="204"/>
      <c r="H264" s="204"/>
      <c r="I264" s="207"/>
      <c r="J264" s="218">
        <f>BK264</f>
        <v>0</v>
      </c>
      <c r="K264" s="204"/>
      <c r="L264" s="209"/>
      <c r="M264" s="210"/>
      <c r="N264" s="211"/>
      <c r="O264" s="211"/>
      <c r="P264" s="212">
        <f>SUM(P265:P274)</f>
        <v>0</v>
      </c>
      <c r="Q264" s="211"/>
      <c r="R264" s="212">
        <f>SUM(R265:R274)</f>
        <v>7.7420799999999996</v>
      </c>
      <c r="S264" s="211"/>
      <c r="T264" s="213">
        <f>SUM(T265:T274)</f>
        <v>0</v>
      </c>
      <c r="AR264" s="214" t="s">
        <v>80</v>
      </c>
      <c r="AT264" s="215" t="s">
        <v>72</v>
      </c>
      <c r="AU264" s="215" t="s">
        <v>80</v>
      </c>
      <c r="AY264" s="214" t="s">
        <v>128</v>
      </c>
      <c r="BK264" s="216">
        <f>SUM(BK265:BK274)</f>
        <v>0</v>
      </c>
    </row>
    <row r="265" s="1" customFormat="1" ht="16.5" customHeight="1">
      <c r="B265" s="38"/>
      <c r="C265" s="219" t="s">
        <v>391</v>
      </c>
      <c r="D265" s="219" t="s">
        <v>131</v>
      </c>
      <c r="E265" s="220" t="s">
        <v>392</v>
      </c>
      <c r="F265" s="221" t="s">
        <v>393</v>
      </c>
      <c r="G265" s="222" t="s">
        <v>211</v>
      </c>
      <c r="H265" s="223">
        <v>32</v>
      </c>
      <c r="I265" s="224"/>
      <c r="J265" s="225">
        <f>ROUND(I265*H265,2)</f>
        <v>0</v>
      </c>
      <c r="K265" s="221" t="s">
        <v>135</v>
      </c>
      <c r="L265" s="43"/>
      <c r="M265" s="226" t="s">
        <v>21</v>
      </c>
      <c r="N265" s="227" t="s">
        <v>44</v>
      </c>
      <c r="O265" s="83"/>
      <c r="P265" s="228">
        <f>O265*H265</f>
        <v>0</v>
      </c>
      <c r="Q265" s="228">
        <v>0.24184</v>
      </c>
      <c r="R265" s="228">
        <f>Q265*H265</f>
        <v>7.73888</v>
      </c>
      <c r="S265" s="228">
        <v>0</v>
      </c>
      <c r="T265" s="229">
        <f>S265*H265</f>
        <v>0</v>
      </c>
      <c r="AR265" s="230" t="s">
        <v>144</v>
      </c>
      <c r="AT265" s="230" t="s">
        <v>131</v>
      </c>
      <c r="AU265" s="230" t="s">
        <v>82</v>
      </c>
      <c r="AY265" s="17" t="s">
        <v>128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7" t="s">
        <v>80</v>
      </c>
      <c r="BK265" s="231">
        <f>ROUND(I265*H265,2)</f>
        <v>0</v>
      </c>
      <c r="BL265" s="17" t="s">
        <v>144</v>
      </c>
      <c r="BM265" s="230" t="s">
        <v>394</v>
      </c>
    </row>
    <row r="266" s="1" customFormat="1">
      <c r="B266" s="38"/>
      <c r="C266" s="39"/>
      <c r="D266" s="232" t="s">
        <v>138</v>
      </c>
      <c r="E266" s="39"/>
      <c r="F266" s="233" t="s">
        <v>395</v>
      </c>
      <c r="G266" s="39"/>
      <c r="H266" s="39"/>
      <c r="I266" s="145"/>
      <c r="J266" s="39"/>
      <c r="K266" s="39"/>
      <c r="L266" s="43"/>
      <c r="M266" s="234"/>
      <c r="N266" s="83"/>
      <c r="O266" s="83"/>
      <c r="P266" s="83"/>
      <c r="Q266" s="83"/>
      <c r="R266" s="83"/>
      <c r="S266" s="83"/>
      <c r="T266" s="84"/>
      <c r="AT266" s="17" t="s">
        <v>138</v>
      </c>
      <c r="AU266" s="17" t="s">
        <v>82</v>
      </c>
    </row>
    <row r="267" s="12" customFormat="1">
      <c r="B267" s="235"/>
      <c r="C267" s="236"/>
      <c r="D267" s="232" t="s">
        <v>139</v>
      </c>
      <c r="E267" s="237" t="s">
        <v>21</v>
      </c>
      <c r="F267" s="238" t="s">
        <v>197</v>
      </c>
      <c r="G267" s="236"/>
      <c r="H267" s="237" t="s">
        <v>21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AT267" s="244" t="s">
        <v>139</v>
      </c>
      <c r="AU267" s="244" t="s">
        <v>82</v>
      </c>
      <c r="AV267" s="12" t="s">
        <v>80</v>
      </c>
      <c r="AW267" s="12" t="s">
        <v>34</v>
      </c>
      <c r="AX267" s="12" t="s">
        <v>73</v>
      </c>
      <c r="AY267" s="244" t="s">
        <v>128</v>
      </c>
    </row>
    <row r="268" s="13" customFormat="1">
      <c r="B268" s="245"/>
      <c r="C268" s="246"/>
      <c r="D268" s="232" t="s">
        <v>139</v>
      </c>
      <c r="E268" s="247" t="s">
        <v>21</v>
      </c>
      <c r="F268" s="248" t="s">
        <v>396</v>
      </c>
      <c r="G268" s="246"/>
      <c r="H268" s="249">
        <v>32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139</v>
      </c>
      <c r="AU268" s="255" t="s">
        <v>82</v>
      </c>
      <c r="AV268" s="13" t="s">
        <v>82</v>
      </c>
      <c r="AW268" s="13" t="s">
        <v>34</v>
      </c>
      <c r="AX268" s="13" t="s">
        <v>73</v>
      </c>
      <c r="AY268" s="255" t="s">
        <v>128</v>
      </c>
    </row>
    <row r="269" s="14" customFormat="1">
      <c r="B269" s="256"/>
      <c r="C269" s="257"/>
      <c r="D269" s="232" t="s">
        <v>139</v>
      </c>
      <c r="E269" s="258" t="s">
        <v>21</v>
      </c>
      <c r="F269" s="259" t="s">
        <v>143</v>
      </c>
      <c r="G269" s="257"/>
      <c r="H269" s="260">
        <v>32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AT269" s="266" t="s">
        <v>139</v>
      </c>
      <c r="AU269" s="266" t="s">
        <v>82</v>
      </c>
      <c r="AV269" s="14" t="s">
        <v>144</v>
      </c>
      <c r="AW269" s="14" t="s">
        <v>34</v>
      </c>
      <c r="AX269" s="14" t="s">
        <v>80</v>
      </c>
      <c r="AY269" s="266" t="s">
        <v>128</v>
      </c>
    </row>
    <row r="270" s="1" customFormat="1" ht="16.5" customHeight="1">
      <c r="B270" s="38"/>
      <c r="C270" s="219" t="s">
        <v>397</v>
      </c>
      <c r="D270" s="219" t="s">
        <v>131</v>
      </c>
      <c r="E270" s="220" t="s">
        <v>398</v>
      </c>
      <c r="F270" s="221" t="s">
        <v>399</v>
      </c>
      <c r="G270" s="222" t="s">
        <v>211</v>
      </c>
      <c r="H270" s="223">
        <v>32</v>
      </c>
      <c r="I270" s="224"/>
      <c r="J270" s="225">
        <f>ROUND(I270*H270,2)</f>
        <v>0</v>
      </c>
      <c r="K270" s="221" t="s">
        <v>135</v>
      </c>
      <c r="L270" s="43"/>
      <c r="M270" s="226" t="s">
        <v>21</v>
      </c>
      <c r="N270" s="227" t="s">
        <v>44</v>
      </c>
      <c r="O270" s="83"/>
      <c r="P270" s="228">
        <f>O270*H270</f>
        <v>0</v>
      </c>
      <c r="Q270" s="228">
        <v>0.00010000000000000001</v>
      </c>
      <c r="R270" s="228">
        <f>Q270*H270</f>
        <v>0.0032000000000000002</v>
      </c>
      <c r="S270" s="228">
        <v>0</v>
      </c>
      <c r="T270" s="229">
        <f>S270*H270</f>
        <v>0</v>
      </c>
      <c r="AR270" s="230" t="s">
        <v>144</v>
      </c>
      <c r="AT270" s="230" t="s">
        <v>131</v>
      </c>
      <c r="AU270" s="230" t="s">
        <v>82</v>
      </c>
      <c r="AY270" s="17" t="s">
        <v>128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80</v>
      </c>
      <c r="BK270" s="231">
        <f>ROUND(I270*H270,2)</f>
        <v>0</v>
      </c>
      <c r="BL270" s="17" t="s">
        <v>144</v>
      </c>
      <c r="BM270" s="230" t="s">
        <v>400</v>
      </c>
    </row>
    <row r="271" s="1" customFormat="1">
      <c r="B271" s="38"/>
      <c r="C271" s="39"/>
      <c r="D271" s="232" t="s">
        <v>138</v>
      </c>
      <c r="E271" s="39"/>
      <c r="F271" s="233" t="s">
        <v>399</v>
      </c>
      <c r="G271" s="39"/>
      <c r="H271" s="39"/>
      <c r="I271" s="145"/>
      <c r="J271" s="39"/>
      <c r="K271" s="39"/>
      <c r="L271" s="43"/>
      <c r="M271" s="234"/>
      <c r="N271" s="83"/>
      <c r="O271" s="83"/>
      <c r="P271" s="83"/>
      <c r="Q271" s="83"/>
      <c r="R271" s="83"/>
      <c r="S271" s="83"/>
      <c r="T271" s="84"/>
      <c r="AT271" s="17" t="s">
        <v>138</v>
      </c>
      <c r="AU271" s="17" t="s">
        <v>82</v>
      </c>
    </row>
    <row r="272" s="12" customFormat="1">
      <c r="B272" s="235"/>
      <c r="C272" s="236"/>
      <c r="D272" s="232" t="s">
        <v>139</v>
      </c>
      <c r="E272" s="237" t="s">
        <v>21</v>
      </c>
      <c r="F272" s="238" t="s">
        <v>197</v>
      </c>
      <c r="G272" s="236"/>
      <c r="H272" s="237" t="s">
        <v>21</v>
      </c>
      <c r="I272" s="239"/>
      <c r="J272" s="236"/>
      <c r="K272" s="236"/>
      <c r="L272" s="240"/>
      <c r="M272" s="241"/>
      <c r="N272" s="242"/>
      <c r="O272" s="242"/>
      <c r="P272" s="242"/>
      <c r="Q272" s="242"/>
      <c r="R272" s="242"/>
      <c r="S272" s="242"/>
      <c r="T272" s="243"/>
      <c r="AT272" s="244" t="s">
        <v>139</v>
      </c>
      <c r="AU272" s="244" t="s">
        <v>82</v>
      </c>
      <c r="AV272" s="12" t="s">
        <v>80</v>
      </c>
      <c r="AW272" s="12" t="s">
        <v>34</v>
      </c>
      <c r="AX272" s="12" t="s">
        <v>73</v>
      </c>
      <c r="AY272" s="244" t="s">
        <v>128</v>
      </c>
    </row>
    <row r="273" s="13" customFormat="1">
      <c r="B273" s="245"/>
      <c r="C273" s="246"/>
      <c r="D273" s="232" t="s">
        <v>139</v>
      </c>
      <c r="E273" s="247" t="s">
        <v>21</v>
      </c>
      <c r="F273" s="248" t="s">
        <v>396</v>
      </c>
      <c r="G273" s="246"/>
      <c r="H273" s="249">
        <v>32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139</v>
      </c>
      <c r="AU273" s="255" t="s">
        <v>82</v>
      </c>
      <c r="AV273" s="13" t="s">
        <v>82</v>
      </c>
      <c r="AW273" s="13" t="s">
        <v>34</v>
      </c>
      <c r="AX273" s="13" t="s">
        <v>73</v>
      </c>
      <c r="AY273" s="255" t="s">
        <v>128</v>
      </c>
    </row>
    <row r="274" s="14" customFormat="1">
      <c r="B274" s="256"/>
      <c r="C274" s="257"/>
      <c r="D274" s="232" t="s">
        <v>139</v>
      </c>
      <c r="E274" s="258" t="s">
        <v>21</v>
      </c>
      <c r="F274" s="259" t="s">
        <v>143</v>
      </c>
      <c r="G274" s="257"/>
      <c r="H274" s="260">
        <v>32</v>
      </c>
      <c r="I274" s="261"/>
      <c r="J274" s="257"/>
      <c r="K274" s="257"/>
      <c r="L274" s="262"/>
      <c r="M274" s="263"/>
      <c r="N274" s="264"/>
      <c r="O274" s="264"/>
      <c r="P274" s="264"/>
      <c r="Q274" s="264"/>
      <c r="R274" s="264"/>
      <c r="S274" s="264"/>
      <c r="T274" s="265"/>
      <c r="AT274" s="266" t="s">
        <v>139</v>
      </c>
      <c r="AU274" s="266" t="s">
        <v>82</v>
      </c>
      <c r="AV274" s="14" t="s">
        <v>144</v>
      </c>
      <c r="AW274" s="14" t="s">
        <v>34</v>
      </c>
      <c r="AX274" s="14" t="s">
        <v>80</v>
      </c>
      <c r="AY274" s="266" t="s">
        <v>128</v>
      </c>
    </row>
    <row r="275" s="11" customFormat="1" ht="22.8" customHeight="1">
      <c r="B275" s="203"/>
      <c r="C275" s="204"/>
      <c r="D275" s="205" t="s">
        <v>72</v>
      </c>
      <c r="E275" s="217" t="s">
        <v>150</v>
      </c>
      <c r="F275" s="217" t="s">
        <v>401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SUM(P276:P311)</f>
        <v>0</v>
      </c>
      <c r="Q275" s="211"/>
      <c r="R275" s="212">
        <f>SUM(R276:R311)</f>
        <v>0.06767999999999999</v>
      </c>
      <c r="S275" s="211"/>
      <c r="T275" s="213">
        <f>SUM(T276:T311)</f>
        <v>0</v>
      </c>
      <c r="AR275" s="214" t="s">
        <v>80</v>
      </c>
      <c r="AT275" s="215" t="s">
        <v>72</v>
      </c>
      <c r="AU275" s="215" t="s">
        <v>80</v>
      </c>
      <c r="AY275" s="214" t="s">
        <v>128</v>
      </c>
      <c r="BK275" s="216">
        <f>SUM(BK276:BK311)</f>
        <v>0</v>
      </c>
    </row>
    <row r="276" s="1" customFormat="1" ht="16.5" customHeight="1">
      <c r="B276" s="38"/>
      <c r="C276" s="219" t="s">
        <v>402</v>
      </c>
      <c r="D276" s="219" t="s">
        <v>131</v>
      </c>
      <c r="E276" s="220" t="s">
        <v>150</v>
      </c>
      <c r="F276" s="221" t="s">
        <v>403</v>
      </c>
      <c r="G276" s="222" t="s">
        <v>404</v>
      </c>
      <c r="H276" s="223">
        <v>72</v>
      </c>
      <c r="I276" s="224"/>
      <c r="J276" s="225">
        <f>ROUND(I276*H276,2)</f>
        <v>0</v>
      </c>
      <c r="K276" s="221" t="s">
        <v>21</v>
      </c>
      <c r="L276" s="43"/>
      <c r="M276" s="226" t="s">
        <v>21</v>
      </c>
      <c r="N276" s="227" t="s">
        <v>44</v>
      </c>
      <c r="O276" s="83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AR276" s="230" t="s">
        <v>144</v>
      </c>
      <c r="AT276" s="230" t="s">
        <v>131</v>
      </c>
      <c r="AU276" s="230" t="s">
        <v>82</v>
      </c>
      <c r="AY276" s="17" t="s">
        <v>128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7" t="s">
        <v>80</v>
      </c>
      <c r="BK276" s="231">
        <f>ROUND(I276*H276,2)</f>
        <v>0</v>
      </c>
      <c r="BL276" s="17" t="s">
        <v>144</v>
      </c>
      <c r="BM276" s="230" t="s">
        <v>405</v>
      </c>
    </row>
    <row r="277" s="1" customFormat="1">
      <c r="B277" s="38"/>
      <c r="C277" s="39"/>
      <c r="D277" s="232" t="s">
        <v>138</v>
      </c>
      <c r="E277" s="39"/>
      <c r="F277" s="233" t="s">
        <v>403</v>
      </c>
      <c r="G277" s="39"/>
      <c r="H277" s="39"/>
      <c r="I277" s="145"/>
      <c r="J277" s="39"/>
      <c r="K277" s="39"/>
      <c r="L277" s="43"/>
      <c r="M277" s="234"/>
      <c r="N277" s="83"/>
      <c r="O277" s="83"/>
      <c r="P277" s="83"/>
      <c r="Q277" s="83"/>
      <c r="R277" s="83"/>
      <c r="S277" s="83"/>
      <c r="T277" s="84"/>
      <c r="AT277" s="17" t="s">
        <v>138</v>
      </c>
      <c r="AU277" s="17" t="s">
        <v>82</v>
      </c>
    </row>
    <row r="278" s="12" customFormat="1">
      <c r="B278" s="235"/>
      <c r="C278" s="236"/>
      <c r="D278" s="232" t="s">
        <v>139</v>
      </c>
      <c r="E278" s="237" t="s">
        <v>21</v>
      </c>
      <c r="F278" s="238" t="s">
        <v>197</v>
      </c>
      <c r="G278" s="236"/>
      <c r="H278" s="237" t="s">
        <v>21</v>
      </c>
      <c r="I278" s="239"/>
      <c r="J278" s="236"/>
      <c r="K278" s="236"/>
      <c r="L278" s="240"/>
      <c r="M278" s="241"/>
      <c r="N278" s="242"/>
      <c r="O278" s="242"/>
      <c r="P278" s="242"/>
      <c r="Q278" s="242"/>
      <c r="R278" s="242"/>
      <c r="S278" s="242"/>
      <c r="T278" s="243"/>
      <c r="AT278" s="244" t="s">
        <v>139</v>
      </c>
      <c r="AU278" s="244" t="s">
        <v>82</v>
      </c>
      <c r="AV278" s="12" t="s">
        <v>80</v>
      </c>
      <c r="AW278" s="12" t="s">
        <v>34</v>
      </c>
      <c r="AX278" s="12" t="s">
        <v>73</v>
      </c>
      <c r="AY278" s="244" t="s">
        <v>128</v>
      </c>
    </row>
    <row r="279" s="12" customFormat="1">
      <c r="B279" s="235"/>
      <c r="C279" s="236"/>
      <c r="D279" s="232" t="s">
        <v>139</v>
      </c>
      <c r="E279" s="237" t="s">
        <v>21</v>
      </c>
      <c r="F279" s="238" t="s">
        <v>389</v>
      </c>
      <c r="G279" s="236"/>
      <c r="H279" s="237" t="s">
        <v>21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139</v>
      </c>
      <c r="AU279" s="244" t="s">
        <v>82</v>
      </c>
      <c r="AV279" s="12" t="s">
        <v>80</v>
      </c>
      <c r="AW279" s="12" t="s">
        <v>34</v>
      </c>
      <c r="AX279" s="12" t="s">
        <v>73</v>
      </c>
      <c r="AY279" s="244" t="s">
        <v>128</v>
      </c>
    </row>
    <row r="280" s="13" customFormat="1">
      <c r="B280" s="245"/>
      <c r="C280" s="246"/>
      <c r="D280" s="232" t="s">
        <v>139</v>
      </c>
      <c r="E280" s="247" t="s">
        <v>21</v>
      </c>
      <c r="F280" s="248" t="s">
        <v>406</v>
      </c>
      <c r="G280" s="246"/>
      <c r="H280" s="249">
        <v>36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139</v>
      </c>
      <c r="AU280" s="255" t="s">
        <v>82</v>
      </c>
      <c r="AV280" s="13" t="s">
        <v>82</v>
      </c>
      <c r="AW280" s="13" t="s">
        <v>34</v>
      </c>
      <c r="AX280" s="13" t="s">
        <v>73</v>
      </c>
      <c r="AY280" s="255" t="s">
        <v>128</v>
      </c>
    </row>
    <row r="281" s="13" customFormat="1">
      <c r="B281" s="245"/>
      <c r="C281" s="246"/>
      <c r="D281" s="232" t="s">
        <v>139</v>
      </c>
      <c r="E281" s="247" t="s">
        <v>21</v>
      </c>
      <c r="F281" s="248" t="s">
        <v>407</v>
      </c>
      <c r="G281" s="246"/>
      <c r="H281" s="249">
        <v>36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AT281" s="255" t="s">
        <v>139</v>
      </c>
      <c r="AU281" s="255" t="s">
        <v>82</v>
      </c>
      <c r="AV281" s="13" t="s">
        <v>82</v>
      </c>
      <c r="AW281" s="13" t="s">
        <v>34</v>
      </c>
      <c r="AX281" s="13" t="s">
        <v>73</v>
      </c>
      <c r="AY281" s="255" t="s">
        <v>128</v>
      </c>
    </row>
    <row r="282" s="14" customFormat="1">
      <c r="B282" s="256"/>
      <c r="C282" s="257"/>
      <c r="D282" s="232" t="s">
        <v>139</v>
      </c>
      <c r="E282" s="258" t="s">
        <v>21</v>
      </c>
      <c r="F282" s="259" t="s">
        <v>143</v>
      </c>
      <c r="G282" s="257"/>
      <c r="H282" s="260">
        <v>72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AT282" s="266" t="s">
        <v>139</v>
      </c>
      <c r="AU282" s="266" t="s">
        <v>82</v>
      </c>
      <c r="AV282" s="14" t="s">
        <v>144</v>
      </c>
      <c r="AW282" s="14" t="s">
        <v>34</v>
      </c>
      <c r="AX282" s="14" t="s">
        <v>80</v>
      </c>
      <c r="AY282" s="266" t="s">
        <v>128</v>
      </c>
    </row>
    <row r="283" s="1" customFormat="1" ht="16.5" customHeight="1">
      <c r="B283" s="38"/>
      <c r="C283" s="219" t="s">
        <v>408</v>
      </c>
      <c r="D283" s="219" t="s">
        <v>131</v>
      </c>
      <c r="E283" s="220" t="s">
        <v>409</v>
      </c>
      <c r="F283" s="221" t="s">
        <v>410</v>
      </c>
      <c r="G283" s="222" t="s">
        <v>211</v>
      </c>
      <c r="H283" s="223">
        <v>36</v>
      </c>
      <c r="I283" s="224"/>
      <c r="J283" s="225">
        <f>ROUND(I283*H283,2)</f>
        <v>0</v>
      </c>
      <c r="K283" s="221" t="s">
        <v>135</v>
      </c>
      <c r="L283" s="43"/>
      <c r="M283" s="226" t="s">
        <v>21</v>
      </c>
      <c r="N283" s="227" t="s">
        <v>44</v>
      </c>
      <c r="O283" s="83"/>
      <c r="P283" s="228">
        <f>O283*H283</f>
        <v>0</v>
      </c>
      <c r="Q283" s="228">
        <v>0.00080999999999999996</v>
      </c>
      <c r="R283" s="228">
        <f>Q283*H283</f>
        <v>0.029159999999999998</v>
      </c>
      <c r="S283" s="228">
        <v>0</v>
      </c>
      <c r="T283" s="229">
        <f>S283*H283</f>
        <v>0</v>
      </c>
      <c r="AR283" s="230" t="s">
        <v>144</v>
      </c>
      <c r="AT283" s="230" t="s">
        <v>131</v>
      </c>
      <c r="AU283" s="230" t="s">
        <v>82</v>
      </c>
      <c r="AY283" s="17" t="s">
        <v>128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80</v>
      </c>
      <c r="BK283" s="231">
        <f>ROUND(I283*H283,2)</f>
        <v>0</v>
      </c>
      <c r="BL283" s="17" t="s">
        <v>144</v>
      </c>
      <c r="BM283" s="230" t="s">
        <v>411</v>
      </c>
    </row>
    <row r="284" s="1" customFormat="1">
      <c r="B284" s="38"/>
      <c r="C284" s="39"/>
      <c r="D284" s="232" t="s">
        <v>138</v>
      </c>
      <c r="E284" s="39"/>
      <c r="F284" s="233" t="s">
        <v>412</v>
      </c>
      <c r="G284" s="39"/>
      <c r="H284" s="39"/>
      <c r="I284" s="145"/>
      <c r="J284" s="39"/>
      <c r="K284" s="39"/>
      <c r="L284" s="43"/>
      <c r="M284" s="234"/>
      <c r="N284" s="83"/>
      <c r="O284" s="83"/>
      <c r="P284" s="83"/>
      <c r="Q284" s="83"/>
      <c r="R284" s="83"/>
      <c r="S284" s="83"/>
      <c r="T284" s="84"/>
      <c r="AT284" s="17" t="s">
        <v>138</v>
      </c>
      <c r="AU284" s="17" t="s">
        <v>82</v>
      </c>
    </row>
    <row r="285" s="12" customFormat="1">
      <c r="B285" s="235"/>
      <c r="C285" s="236"/>
      <c r="D285" s="232" t="s">
        <v>139</v>
      </c>
      <c r="E285" s="237" t="s">
        <v>21</v>
      </c>
      <c r="F285" s="238" t="s">
        <v>197</v>
      </c>
      <c r="G285" s="236"/>
      <c r="H285" s="237" t="s">
        <v>21</v>
      </c>
      <c r="I285" s="239"/>
      <c r="J285" s="236"/>
      <c r="K285" s="236"/>
      <c r="L285" s="240"/>
      <c r="M285" s="241"/>
      <c r="N285" s="242"/>
      <c r="O285" s="242"/>
      <c r="P285" s="242"/>
      <c r="Q285" s="242"/>
      <c r="R285" s="242"/>
      <c r="S285" s="242"/>
      <c r="T285" s="243"/>
      <c r="AT285" s="244" t="s">
        <v>139</v>
      </c>
      <c r="AU285" s="244" t="s">
        <v>82</v>
      </c>
      <c r="AV285" s="12" t="s">
        <v>80</v>
      </c>
      <c r="AW285" s="12" t="s">
        <v>34</v>
      </c>
      <c r="AX285" s="12" t="s">
        <v>73</v>
      </c>
      <c r="AY285" s="244" t="s">
        <v>128</v>
      </c>
    </row>
    <row r="286" s="12" customFormat="1">
      <c r="B286" s="235"/>
      <c r="C286" s="236"/>
      <c r="D286" s="232" t="s">
        <v>139</v>
      </c>
      <c r="E286" s="237" t="s">
        <v>21</v>
      </c>
      <c r="F286" s="238" t="s">
        <v>389</v>
      </c>
      <c r="G286" s="236"/>
      <c r="H286" s="237" t="s">
        <v>21</v>
      </c>
      <c r="I286" s="239"/>
      <c r="J286" s="236"/>
      <c r="K286" s="236"/>
      <c r="L286" s="240"/>
      <c r="M286" s="241"/>
      <c r="N286" s="242"/>
      <c r="O286" s="242"/>
      <c r="P286" s="242"/>
      <c r="Q286" s="242"/>
      <c r="R286" s="242"/>
      <c r="S286" s="242"/>
      <c r="T286" s="243"/>
      <c r="AT286" s="244" t="s">
        <v>139</v>
      </c>
      <c r="AU286" s="244" t="s">
        <v>82</v>
      </c>
      <c r="AV286" s="12" t="s">
        <v>80</v>
      </c>
      <c r="AW286" s="12" t="s">
        <v>34</v>
      </c>
      <c r="AX286" s="12" t="s">
        <v>73</v>
      </c>
      <c r="AY286" s="244" t="s">
        <v>128</v>
      </c>
    </row>
    <row r="287" s="12" customFormat="1">
      <c r="B287" s="235"/>
      <c r="C287" s="236"/>
      <c r="D287" s="232" t="s">
        <v>139</v>
      </c>
      <c r="E287" s="237" t="s">
        <v>21</v>
      </c>
      <c r="F287" s="238" t="s">
        <v>413</v>
      </c>
      <c r="G287" s="236"/>
      <c r="H287" s="237" t="s">
        <v>21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AT287" s="244" t="s">
        <v>139</v>
      </c>
      <c r="AU287" s="244" t="s">
        <v>82</v>
      </c>
      <c r="AV287" s="12" t="s">
        <v>80</v>
      </c>
      <c r="AW287" s="12" t="s">
        <v>34</v>
      </c>
      <c r="AX287" s="12" t="s">
        <v>73</v>
      </c>
      <c r="AY287" s="244" t="s">
        <v>128</v>
      </c>
    </row>
    <row r="288" s="13" customFormat="1">
      <c r="B288" s="245"/>
      <c r="C288" s="246"/>
      <c r="D288" s="232" t="s">
        <v>139</v>
      </c>
      <c r="E288" s="247" t="s">
        <v>21</v>
      </c>
      <c r="F288" s="248" t="s">
        <v>407</v>
      </c>
      <c r="G288" s="246"/>
      <c r="H288" s="249">
        <v>36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AT288" s="255" t="s">
        <v>139</v>
      </c>
      <c r="AU288" s="255" t="s">
        <v>82</v>
      </c>
      <c r="AV288" s="13" t="s">
        <v>82</v>
      </c>
      <c r="AW288" s="13" t="s">
        <v>34</v>
      </c>
      <c r="AX288" s="13" t="s">
        <v>73</v>
      </c>
      <c r="AY288" s="255" t="s">
        <v>128</v>
      </c>
    </row>
    <row r="289" s="14" customFormat="1">
      <c r="B289" s="256"/>
      <c r="C289" s="257"/>
      <c r="D289" s="232" t="s">
        <v>139</v>
      </c>
      <c r="E289" s="258" t="s">
        <v>21</v>
      </c>
      <c r="F289" s="259" t="s">
        <v>143</v>
      </c>
      <c r="G289" s="257"/>
      <c r="H289" s="260">
        <v>36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AT289" s="266" t="s">
        <v>139</v>
      </c>
      <c r="AU289" s="266" t="s">
        <v>82</v>
      </c>
      <c r="AV289" s="14" t="s">
        <v>144</v>
      </c>
      <c r="AW289" s="14" t="s">
        <v>34</v>
      </c>
      <c r="AX289" s="14" t="s">
        <v>80</v>
      </c>
      <c r="AY289" s="266" t="s">
        <v>128</v>
      </c>
    </row>
    <row r="290" s="1" customFormat="1" ht="16.5" customHeight="1">
      <c r="B290" s="38"/>
      <c r="C290" s="219" t="s">
        <v>414</v>
      </c>
      <c r="D290" s="219" t="s">
        <v>131</v>
      </c>
      <c r="E290" s="220" t="s">
        <v>415</v>
      </c>
      <c r="F290" s="221" t="s">
        <v>416</v>
      </c>
      <c r="G290" s="222" t="s">
        <v>211</v>
      </c>
      <c r="H290" s="223">
        <v>36</v>
      </c>
      <c r="I290" s="224"/>
      <c r="J290" s="225">
        <f>ROUND(I290*H290,2)</f>
        <v>0</v>
      </c>
      <c r="K290" s="221" t="s">
        <v>135</v>
      </c>
      <c r="L290" s="43"/>
      <c r="M290" s="226" t="s">
        <v>21</v>
      </c>
      <c r="N290" s="227" t="s">
        <v>44</v>
      </c>
      <c r="O290" s="83"/>
      <c r="P290" s="228">
        <f>O290*H290</f>
        <v>0</v>
      </c>
      <c r="Q290" s="228">
        <v>0.00107</v>
      </c>
      <c r="R290" s="228">
        <f>Q290*H290</f>
        <v>0.038519999999999999</v>
      </c>
      <c r="S290" s="228">
        <v>0</v>
      </c>
      <c r="T290" s="229">
        <f>S290*H290</f>
        <v>0</v>
      </c>
      <c r="AR290" s="230" t="s">
        <v>144</v>
      </c>
      <c r="AT290" s="230" t="s">
        <v>131</v>
      </c>
      <c r="AU290" s="230" t="s">
        <v>82</v>
      </c>
      <c r="AY290" s="17" t="s">
        <v>128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80</v>
      </c>
      <c r="BK290" s="231">
        <f>ROUND(I290*H290,2)</f>
        <v>0</v>
      </c>
      <c r="BL290" s="17" t="s">
        <v>144</v>
      </c>
      <c r="BM290" s="230" t="s">
        <v>417</v>
      </c>
    </row>
    <row r="291" s="1" customFormat="1">
      <c r="B291" s="38"/>
      <c r="C291" s="39"/>
      <c r="D291" s="232" t="s">
        <v>138</v>
      </c>
      <c r="E291" s="39"/>
      <c r="F291" s="233" t="s">
        <v>418</v>
      </c>
      <c r="G291" s="39"/>
      <c r="H291" s="39"/>
      <c r="I291" s="145"/>
      <c r="J291" s="39"/>
      <c r="K291" s="39"/>
      <c r="L291" s="43"/>
      <c r="M291" s="234"/>
      <c r="N291" s="83"/>
      <c r="O291" s="83"/>
      <c r="P291" s="83"/>
      <c r="Q291" s="83"/>
      <c r="R291" s="83"/>
      <c r="S291" s="83"/>
      <c r="T291" s="84"/>
      <c r="AT291" s="17" t="s">
        <v>138</v>
      </c>
      <c r="AU291" s="17" t="s">
        <v>82</v>
      </c>
    </row>
    <row r="292" s="12" customFormat="1">
      <c r="B292" s="235"/>
      <c r="C292" s="236"/>
      <c r="D292" s="232" t="s">
        <v>139</v>
      </c>
      <c r="E292" s="237" t="s">
        <v>21</v>
      </c>
      <c r="F292" s="238" t="s">
        <v>197</v>
      </c>
      <c r="G292" s="236"/>
      <c r="H292" s="237" t="s">
        <v>21</v>
      </c>
      <c r="I292" s="239"/>
      <c r="J292" s="236"/>
      <c r="K292" s="236"/>
      <c r="L292" s="240"/>
      <c r="M292" s="241"/>
      <c r="N292" s="242"/>
      <c r="O292" s="242"/>
      <c r="P292" s="242"/>
      <c r="Q292" s="242"/>
      <c r="R292" s="242"/>
      <c r="S292" s="242"/>
      <c r="T292" s="243"/>
      <c r="AT292" s="244" t="s">
        <v>139</v>
      </c>
      <c r="AU292" s="244" t="s">
        <v>82</v>
      </c>
      <c r="AV292" s="12" t="s">
        <v>80</v>
      </c>
      <c r="AW292" s="12" t="s">
        <v>34</v>
      </c>
      <c r="AX292" s="12" t="s">
        <v>73</v>
      </c>
      <c r="AY292" s="244" t="s">
        <v>128</v>
      </c>
    </row>
    <row r="293" s="12" customFormat="1">
      <c r="B293" s="235"/>
      <c r="C293" s="236"/>
      <c r="D293" s="232" t="s">
        <v>139</v>
      </c>
      <c r="E293" s="237" t="s">
        <v>21</v>
      </c>
      <c r="F293" s="238" t="s">
        <v>389</v>
      </c>
      <c r="G293" s="236"/>
      <c r="H293" s="237" t="s">
        <v>21</v>
      </c>
      <c r="I293" s="239"/>
      <c r="J293" s="236"/>
      <c r="K293" s="236"/>
      <c r="L293" s="240"/>
      <c r="M293" s="241"/>
      <c r="N293" s="242"/>
      <c r="O293" s="242"/>
      <c r="P293" s="242"/>
      <c r="Q293" s="242"/>
      <c r="R293" s="242"/>
      <c r="S293" s="242"/>
      <c r="T293" s="243"/>
      <c r="AT293" s="244" t="s">
        <v>139</v>
      </c>
      <c r="AU293" s="244" t="s">
        <v>82</v>
      </c>
      <c r="AV293" s="12" t="s">
        <v>80</v>
      </c>
      <c r="AW293" s="12" t="s">
        <v>34</v>
      </c>
      <c r="AX293" s="12" t="s">
        <v>73</v>
      </c>
      <c r="AY293" s="244" t="s">
        <v>128</v>
      </c>
    </row>
    <row r="294" s="12" customFormat="1">
      <c r="B294" s="235"/>
      <c r="C294" s="236"/>
      <c r="D294" s="232" t="s">
        <v>139</v>
      </c>
      <c r="E294" s="237" t="s">
        <v>21</v>
      </c>
      <c r="F294" s="238" t="s">
        <v>419</v>
      </c>
      <c r="G294" s="236"/>
      <c r="H294" s="237" t="s">
        <v>21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AT294" s="244" t="s">
        <v>139</v>
      </c>
      <c r="AU294" s="244" t="s">
        <v>82</v>
      </c>
      <c r="AV294" s="12" t="s">
        <v>80</v>
      </c>
      <c r="AW294" s="12" t="s">
        <v>34</v>
      </c>
      <c r="AX294" s="12" t="s">
        <v>73</v>
      </c>
      <c r="AY294" s="244" t="s">
        <v>128</v>
      </c>
    </row>
    <row r="295" s="13" customFormat="1">
      <c r="B295" s="245"/>
      <c r="C295" s="246"/>
      <c r="D295" s="232" t="s">
        <v>139</v>
      </c>
      <c r="E295" s="247" t="s">
        <v>21</v>
      </c>
      <c r="F295" s="248" t="s">
        <v>406</v>
      </c>
      <c r="G295" s="246"/>
      <c r="H295" s="249">
        <v>36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AT295" s="255" t="s">
        <v>139</v>
      </c>
      <c r="AU295" s="255" t="s">
        <v>82</v>
      </c>
      <c r="AV295" s="13" t="s">
        <v>82</v>
      </c>
      <c r="AW295" s="13" t="s">
        <v>34</v>
      </c>
      <c r="AX295" s="13" t="s">
        <v>73</v>
      </c>
      <c r="AY295" s="255" t="s">
        <v>128</v>
      </c>
    </row>
    <row r="296" s="14" customFormat="1">
      <c r="B296" s="256"/>
      <c r="C296" s="257"/>
      <c r="D296" s="232" t="s">
        <v>139</v>
      </c>
      <c r="E296" s="258" t="s">
        <v>21</v>
      </c>
      <c r="F296" s="259" t="s">
        <v>143</v>
      </c>
      <c r="G296" s="257"/>
      <c r="H296" s="260">
        <v>36</v>
      </c>
      <c r="I296" s="261"/>
      <c r="J296" s="257"/>
      <c r="K296" s="257"/>
      <c r="L296" s="262"/>
      <c r="M296" s="263"/>
      <c r="N296" s="264"/>
      <c r="O296" s="264"/>
      <c r="P296" s="264"/>
      <c r="Q296" s="264"/>
      <c r="R296" s="264"/>
      <c r="S296" s="264"/>
      <c r="T296" s="265"/>
      <c r="AT296" s="266" t="s">
        <v>139</v>
      </c>
      <c r="AU296" s="266" t="s">
        <v>82</v>
      </c>
      <c r="AV296" s="14" t="s">
        <v>144</v>
      </c>
      <c r="AW296" s="14" t="s">
        <v>34</v>
      </c>
      <c r="AX296" s="14" t="s">
        <v>80</v>
      </c>
      <c r="AY296" s="266" t="s">
        <v>128</v>
      </c>
    </row>
    <row r="297" s="1" customFormat="1" ht="16.5" customHeight="1">
      <c r="B297" s="38"/>
      <c r="C297" s="219" t="s">
        <v>420</v>
      </c>
      <c r="D297" s="219" t="s">
        <v>131</v>
      </c>
      <c r="E297" s="220" t="s">
        <v>421</v>
      </c>
      <c r="F297" s="221" t="s">
        <v>422</v>
      </c>
      <c r="G297" s="222" t="s">
        <v>346</v>
      </c>
      <c r="H297" s="223">
        <v>1</v>
      </c>
      <c r="I297" s="224"/>
      <c r="J297" s="225">
        <f>ROUND(I297*H297,2)</f>
        <v>0</v>
      </c>
      <c r="K297" s="221" t="s">
        <v>21</v>
      </c>
      <c r="L297" s="43"/>
      <c r="M297" s="226" t="s">
        <v>21</v>
      </c>
      <c r="N297" s="227" t="s">
        <v>44</v>
      </c>
      <c r="O297" s="83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AR297" s="230" t="s">
        <v>144</v>
      </c>
      <c r="AT297" s="230" t="s">
        <v>131</v>
      </c>
      <c r="AU297" s="230" t="s">
        <v>82</v>
      </c>
      <c r="AY297" s="17" t="s">
        <v>128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7" t="s">
        <v>80</v>
      </c>
      <c r="BK297" s="231">
        <f>ROUND(I297*H297,2)</f>
        <v>0</v>
      </c>
      <c r="BL297" s="17" t="s">
        <v>144</v>
      </c>
      <c r="BM297" s="230" t="s">
        <v>423</v>
      </c>
    </row>
    <row r="298" s="1" customFormat="1">
      <c r="B298" s="38"/>
      <c r="C298" s="39"/>
      <c r="D298" s="232" t="s">
        <v>138</v>
      </c>
      <c r="E298" s="39"/>
      <c r="F298" s="233" t="s">
        <v>422</v>
      </c>
      <c r="G298" s="39"/>
      <c r="H298" s="39"/>
      <c r="I298" s="145"/>
      <c r="J298" s="39"/>
      <c r="K298" s="39"/>
      <c r="L298" s="43"/>
      <c r="M298" s="234"/>
      <c r="N298" s="83"/>
      <c r="O298" s="83"/>
      <c r="P298" s="83"/>
      <c r="Q298" s="83"/>
      <c r="R298" s="83"/>
      <c r="S298" s="83"/>
      <c r="T298" s="84"/>
      <c r="AT298" s="17" t="s">
        <v>138</v>
      </c>
      <c r="AU298" s="17" t="s">
        <v>82</v>
      </c>
    </row>
    <row r="299" s="12" customFormat="1">
      <c r="B299" s="235"/>
      <c r="C299" s="236"/>
      <c r="D299" s="232" t="s">
        <v>139</v>
      </c>
      <c r="E299" s="237" t="s">
        <v>21</v>
      </c>
      <c r="F299" s="238" t="s">
        <v>197</v>
      </c>
      <c r="G299" s="236"/>
      <c r="H299" s="237" t="s">
        <v>21</v>
      </c>
      <c r="I299" s="239"/>
      <c r="J299" s="236"/>
      <c r="K299" s="236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139</v>
      </c>
      <c r="AU299" s="244" t="s">
        <v>82</v>
      </c>
      <c r="AV299" s="12" t="s">
        <v>80</v>
      </c>
      <c r="AW299" s="12" t="s">
        <v>34</v>
      </c>
      <c r="AX299" s="12" t="s">
        <v>73</v>
      </c>
      <c r="AY299" s="244" t="s">
        <v>128</v>
      </c>
    </row>
    <row r="300" s="13" customFormat="1">
      <c r="B300" s="245"/>
      <c r="C300" s="246"/>
      <c r="D300" s="232" t="s">
        <v>139</v>
      </c>
      <c r="E300" s="247" t="s">
        <v>21</v>
      </c>
      <c r="F300" s="248" t="s">
        <v>424</v>
      </c>
      <c r="G300" s="246"/>
      <c r="H300" s="249">
        <v>1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AT300" s="255" t="s">
        <v>139</v>
      </c>
      <c r="AU300" s="255" t="s">
        <v>82</v>
      </c>
      <c r="AV300" s="13" t="s">
        <v>82</v>
      </c>
      <c r="AW300" s="13" t="s">
        <v>34</v>
      </c>
      <c r="AX300" s="13" t="s">
        <v>73</v>
      </c>
      <c r="AY300" s="255" t="s">
        <v>128</v>
      </c>
    </row>
    <row r="301" s="14" customFormat="1">
      <c r="B301" s="256"/>
      <c r="C301" s="257"/>
      <c r="D301" s="232" t="s">
        <v>139</v>
      </c>
      <c r="E301" s="258" t="s">
        <v>21</v>
      </c>
      <c r="F301" s="259" t="s">
        <v>143</v>
      </c>
      <c r="G301" s="257"/>
      <c r="H301" s="260">
        <v>1</v>
      </c>
      <c r="I301" s="261"/>
      <c r="J301" s="257"/>
      <c r="K301" s="257"/>
      <c r="L301" s="262"/>
      <c r="M301" s="263"/>
      <c r="N301" s="264"/>
      <c r="O301" s="264"/>
      <c r="P301" s="264"/>
      <c r="Q301" s="264"/>
      <c r="R301" s="264"/>
      <c r="S301" s="264"/>
      <c r="T301" s="265"/>
      <c r="AT301" s="266" t="s">
        <v>139</v>
      </c>
      <c r="AU301" s="266" t="s">
        <v>82</v>
      </c>
      <c r="AV301" s="14" t="s">
        <v>144</v>
      </c>
      <c r="AW301" s="14" t="s">
        <v>34</v>
      </c>
      <c r="AX301" s="14" t="s">
        <v>80</v>
      </c>
      <c r="AY301" s="266" t="s">
        <v>128</v>
      </c>
    </row>
    <row r="302" s="1" customFormat="1" ht="16.5" customHeight="1">
      <c r="B302" s="38"/>
      <c r="C302" s="219" t="s">
        <v>425</v>
      </c>
      <c r="D302" s="219" t="s">
        <v>131</v>
      </c>
      <c r="E302" s="220" t="s">
        <v>426</v>
      </c>
      <c r="F302" s="221" t="s">
        <v>427</v>
      </c>
      <c r="G302" s="222" t="s">
        <v>346</v>
      </c>
      <c r="H302" s="223">
        <v>1</v>
      </c>
      <c r="I302" s="224"/>
      <c r="J302" s="225">
        <f>ROUND(I302*H302,2)</f>
        <v>0</v>
      </c>
      <c r="K302" s="221" t="s">
        <v>21</v>
      </c>
      <c r="L302" s="43"/>
      <c r="M302" s="226" t="s">
        <v>21</v>
      </c>
      <c r="N302" s="227" t="s">
        <v>44</v>
      </c>
      <c r="O302" s="83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AR302" s="230" t="s">
        <v>144</v>
      </c>
      <c r="AT302" s="230" t="s">
        <v>131</v>
      </c>
      <c r="AU302" s="230" t="s">
        <v>82</v>
      </c>
      <c r="AY302" s="17" t="s">
        <v>128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80</v>
      </c>
      <c r="BK302" s="231">
        <f>ROUND(I302*H302,2)</f>
        <v>0</v>
      </c>
      <c r="BL302" s="17" t="s">
        <v>144</v>
      </c>
      <c r="BM302" s="230" t="s">
        <v>428</v>
      </c>
    </row>
    <row r="303" s="1" customFormat="1">
      <c r="B303" s="38"/>
      <c r="C303" s="39"/>
      <c r="D303" s="232" t="s">
        <v>138</v>
      </c>
      <c r="E303" s="39"/>
      <c r="F303" s="233" t="s">
        <v>427</v>
      </c>
      <c r="G303" s="39"/>
      <c r="H303" s="39"/>
      <c r="I303" s="145"/>
      <c r="J303" s="39"/>
      <c r="K303" s="39"/>
      <c r="L303" s="43"/>
      <c r="M303" s="234"/>
      <c r="N303" s="83"/>
      <c r="O303" s="83"/>
      <c r="P303" s="83"/>
      <c r="Q303" s="83"/>
      <c r="R303" s="83"/>
      <c r="S303" s="83"/>
      <c r="T303" s="84"/>
      <c r="AT303" s="17" t="s">
        <v>138</v>
      </c>
      <c r="AU303" s="17" t="s">
        <v>82</v>
      </c>
    </row>
    <row r="304" s="12" customFormat="1">
      <c r="B304" s="235"/>
      <c r="C304" s="236"/>
      <c r="D304" s="232" t="s">
        <v>139</v>
      </c>
      <c r="E304" s="237" t="s">
        <v>21</v>
      </c>
      <c r="F304" s="238" t="s">
        <v>197</v>
      </c>
      <c r="G304" s="236"/>
      <c r="H304" s="237" t="s">
        <v>21</v>
      </c>
      <c r="I304" s="239"/>
      <c r="J304" s="236"/>
      <c r="K304" s="236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139</v>
      </c>
      <c r="AU304" s="244" t="s">
        <v>82</v>
      </c>
      <c r="AV304" s="12" t="s">
        <v>80</v>
      </c>
      <c r="AW304" s="12" t="s">
        <v>34</v>
      </c>
      <c r="AX304" s="12" t="s">
        <v>73</v>
      </c>
      <c r="AY304" s="244" t="s">
        <v>128</v>
      </c>
    </row>
    <row r="305" s="13" customFormat="1">
      <c r="B305" s="245"/>
      <c r="C305" s="246"/>
      <c r="D305" s="232" t="s">
        <v>139</v>
      </c>
      <c r="E305" s="247" t="s">
        <v>21</v>
      </c>
      <c r="F305" s="248" t="s">
        <v>424</v>
      </c>
      <c r="G305" s="246"/>
      <c r="H305" s="249">
        <v>1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AT305" s="255" t="s">
        <v>139</v>
      </c>
      <c r="AU305" s="255" t="s">
        <v>82</v>
      </c>
      <c r="AV305" s="13" t="s">
        <v>82</v>
      </c>
      <c r="AW305" s="13" t="s">
        <v>34</v>
      </c>
      <c r="AX305" s="13" t="s">
        <v>73</v>
      </c>
      <c r="AY305" s="255" t="s">
        <v>128</v>
      </c>
    </row>
    <row r="306" s="14" customFormat="1">
      <c r="B306" s="256"/>
      <c r="C306" s="257"/>
      <c r="D306" s="232" t="s">
        <v>139</v>
      </c>
      <c r="E306" s="258" t="s">
        <v>21</v>
      </c>
      <c r="F306" s="259" t="s">
        <v>143</v>
      </c>
      <c r="G306" s="257"/>
      <c r="H306" s="260">
        <v>1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AT306" s="266" t="s">
        <v>139</v>
      </c>
      <c r="AU306" s="266" t="s">
        <v>82</v>
      </c>
      <c r="AV306" s="14" t="s">
        <v>144</v>
      </c>
      <c r="AW306" s="14" t="s">
        <v>34</v>
      </c>
      <c r="AX306" s="14" t="s">
        <v>80</v>
      </c>
      <c r="AY306" s="266" t="s">
        <v>128</v>
      </c>
    </row>
    <row r="307" s="1" customFormat="1" ht="16.5" customHeight="1">
      <c r="B307" s="38"/>
      <c r="C307" s="219" t="s">
        <v>429</v>
      </c>
      <c r="D307" s="219" t="s">
        <v>131</v>
      </c>
      <c r="E307" s="220" t="s">
        <v>430</v>
      </c>
      <c r="F307" s="221" t="s">
        <v>431</v>
      </c>
      <c r="G307" s="222" t="s">
        <v>346</v>
      </c>
      <c r="H307" s="223">
        <v>1</v>
      </c>
      <c r="I307" s="224"/>
      <c r="J307" s="225">
        <f>ROUND(I307*H307,2)</f>
        <v>0</v>
      </c>
      <c r="K307" s="221" t="s">
        <v>21</v>
      </c>
      <c r="L307" s="43"/>
      <c r="M307" s="226" t="s">
        <v>21</v>
      </c>
      <c r="N307" s="227" t="s">
        <v>44</v>
      </c>
      <c r="O307" s="83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AR307" s="230" t="s">
        <v>144</v>
      </c>
      <c r="AT307" s="230" t="s">
        <v>131</v>
      </c>
      <c r="AU307" s="230" t="s">
        <v>82</v>
      </c>
      <c r="AY307" s="17" t="s">
        <v>128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80</v>
      </c>
      <c r="BK307" s="231">
        <f>ROUND(I307*H307,2)</f>
        <v>0</v>
      </c>
      <c r="BL307" s="17" t="s">
        <v>144</v>
      </c>
      <c r="BM307" s="230" t="s">
        <v>432</v>
      </c>
    </row>
    <row r="308" s="1" customFormat="1">
      <c r="B308" s="38"/>
      <c r="C308" s="39"/>
      <c r="D308" s="232" t="s">
        <v>138</v>
      </c>
      <c r="E308" s="39"/>
      <c r="F308" s="233" t="s">
        <v>431</v>
      </c>
      <c r="G308" s="39"/>
      <c r="H308" s="39"/>
      <c r="I308" s="145"/>
      <c r="J308" s="39"/>
      <c r="K308" s="39"/>
      <c r="L308" s="43"/>
      <c r="M308" s="234"/>
      <c r="N308" s="83"/>
      <c r="O308" s="83"/>
      <c r="P308" s="83"/>
      <c r="Q308" s="83"/>
      <c r="R308" s="83"/>
      <c r="S308" s="83"/>
      <c r="T308" s="84"/>
      <c r="AT308" s="17" t="s">
        <v>138</v>
      </c>
      <c r="AU308" s="17" t="s">
        <v>82</v>
      </c>
    </row>
    <row r="309" s="12" customFormat="1">
      <c r="B309" s="235"/>
      <c r="C309" s="236"/>
      <c r="D309" s="232" t="s">
        <v>139</v>
      </c>
      <c r="E309" s="237" t="s">
        <v>21</v>
      </c>
      <c r="F309" s="238" t="s">
        <v>197</v>
      </c>
      <c r="G309" s="236"/>
      <c r="H309" s="237" t="s">
        <v>21</v>
      </c>
      <c r="I309" s="239"/>
      <c r="J309" s="236"/>
      <c r="K309" s="236"/>
      <c r="L309" s="240"/>
      <c r="M309" s="241"/>
      <c r="N309" s="242"/>
      <c r="O309" s="242"/>
      <c r="P309" s="242"/>
      <c r="Q309" s="242"/>
      <c r="R309" s="242"/>
      <c r="S309" s="242"/>
      <c r="T309" s="243"/>
      <c r="AT309" s="244" t="s">
        <v>139</v>
      </c>
      <c r="AU309" s="244" t="s">
        <v>82</v>
      </c>
      <c r="AV309" s="12" t="s">
        <v>80</v>
      </c>
      <c r="AW309" s="12" t="s">
        <v>34</v>
      </c>
      <c r="AX309" s="12" t="s">
        <v>73</v>
      </c>
      <c r="AY309" s="244" t="s">
        <v>128</v>
      </c>
    </row>
    <row r="310" s="13" customFormat="1">
      <c r="B310" s="245"/>
      <c r="C310" s="246"/>
      <c r="D310" s="232" t="s">
        <v>139</v>
      </c>
      <c r="E310" s="247" t="s">
        <v>21</v>
      </c>
      <c r="F310" s="248" t="s">
        <v>424</v>
      </c>
      <c r="G310" s="246"/>
      <c r="H310" s="249">
        <v>1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AT310" s="255" t="s">
        <v>139</v>
      </c>
      <c r="AU310" s="255" t="s">
        <v>82</v>
      </c>
      <c r="AV310" s="13" t="s">
        <v>82</v>
      </c>
      <c r="AW310" s="13" t="s">
        <v>34</v>
      </c>
      <c r="AX310" s="13" t="s">
        <v>73</v>
      </c>
      <c r="AY310" s="255" t="s">
        <v>128</v>
      </c>
    </row>
    <row r="311" s="14" customFormat="1">
      <c r="B311" s="256"/>
      <c r="C311" s="257"/>
      <c r="D311" s="232" t="s">
        <v>139</v>
      </c>
      <c r="E311" s="258" t="s">
        <v>21</v>
      </c>
      <c r="F311" s="259" t="s">
        <v>143</v>
      </c>
      <c r="G311" s="257"/>
      <c r="H311" s="260">
        <v>1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AT311" s="266" t="s">
        <v>139</v>
      </c>
      <c r="AU311" s="266" t="s">
        <v>82</v>
      </c>
      <c r="AV311" s="14" t="s">
        <v>144</v>
      </c>
      <c r="AW311" s="14" t="s">
        <v>34</v>
      </c>
      <c r="AX311" s="14" t="s">
        <v>80</v>
      </c>
      <c r="AY311" s="266" t="s">
        <v>128</v>
      </c>
    </row>
    <row r="312" s="11" customFormat="1" ht="22.8" customHeight="1">
      <c r="B312" s="203"/>
      <c r="C312" s="204"/>
      <c r="D312" s="205" t="s">
        <v>72</v>
      </c>
      <c r="E312" s="217" t="s">
        <v>144</v>
      </c>
      <c r="F312" s="217" t="s">
        <v>433</v>
      </c>
      <c r="G312" s="204"/>
      <c r="H312" s="204"/>
      <c r="I312" s="207"/>
      <c r="J312" s="218">
        <f>BK312</f>
        <v>0</v>
      </c>
      <c r="K312" s="204"/>
      <c r="L312" s="209"/>
      <c r="M312" s="210"/>
      <c r="N312" s="211"/>
      <c r="O312" s="211"/>
      <c r="P312" s="212">
        <f>SUM(P313:P318)</f>
        <v>0</v>
      </c>
      <c r="Q312" s="211"/>
      <c r="R312" s="212">
        <f>SUM(R313:R318)</f>
        <v>0</v>
      </c>
      <c r="S312" s="211"/>
      <c r="T312" s="213">
        <f>SUM(T313:T318)</f>
        <v>0</v>
      </c>
      <c r="AR312" s="214" t="s">
        <v>80</v>
      </c>
      <c r="AT312" s="215" t="s">
        <v>72</v>
      </c>
      <c r="AU312" s="215" t="s">
        <v>80</v>
      </c>
      <c r="AY312" s="214" t="s">
        <v>128</v>
      </c>
      <c r="BK312" s="216">
        <f>SUM(BK313:BK318)</f>
        <v>0</v>
      </c>
    </row>
    <row r="313" s="1" customFormat="1" ht="16.5" customHeight="1">
      <c r="B313" s="38"/>
      <c r="C313" s="219" t="s">
        <v>434</v>
      </c>
      <c r="D313" s="219" t="s">
        <v>131</v>
      </c>
      <c r="E313" s="220" t="s">
        <v>435</v>
      </c>
      <c r="F313" s="221" t="s">
        <v>436</v>
      </c>
      <c r="G313" s="222" t="s">
        <v>223</v>
      </c>
      <c r="H313" s="223">
        <v>13.76</v>
      </c>
      <c r="I313" s="224"/>
      <c r="J313" s="225">
        <f>ROUND(I313*H313,2)</f>
        <v>0</v>
      </c>
      <c r="K313" s="221" t="s">
        <v>135</v>
      </c>
      <c r="L313" s="43"/>
      <c r="M313" s="226" t="s">
        <v>21</v>
      </c>
      <c r="N313" s="227" t="s">
        <v>44</v>
      </c>
      <c r="O313" s="83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AR313" s="230" t="s">
        <v>144</v>
      </c>
      <c r="AT313" s="230" t="s">
        <v>131</v>
      </c>
      <c r="AU313" s="230" t="s">
        <v>82</v>
      </c>
      <c r="AY313" s="17" t="s">
        <v>128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80</v>
      </c>
      <c r="BK313" s="231">
        <f>ROUND(I313*H313,2)</f>
        <v>0</v>
      </c>
      <c r="BL313" s="17" t="s">
        <v>144</v>
      </c>
      <c r="BM313" s="230" t="s">
        <v>437</v>
      </c>
    </row>
    <row r="314" s="1" customFormat="1">
      <c r="B314" s="38"/>
      <c r="C314" s="39"/>
      <c r="D314" s="232" t="s">
        <v>138</v>
      </c>
      <c r="E314" s="39"/>
      <c r="F314" s="233" t="s">
        <v>438</v>
      </c>
      <c r="G314" s="39"/>
      <c r="H314" s="39"/>
      <c r="I314" s="145"/>
      <c r="J314" s="39"/>
      <c r="K314" s="39"/>
      <c r="L314" s="43"/>
      <c r="M314" s="234"/>
      <c r="N314" s="83"/>
      <c r="O314" s="83"/>
      <c r="P314" s="83"/>
      <c r="Q314" s="83"/>
      <c r="R314" s="83"/>
      <c r="S314" s="83"/>
      <c r="T314" s="84"/>
      <c r="AT314" s="17" t="s">
        <v>138</v>
      </c>
      <c r="AU314" s="17" t="s">
        <v>82</v>
      </c>
    </row>
    <row r="315" s="12" customFormat="1">
      <c r="B315" s="235"/>
      <c r="C315" s="236"/>
      <c r="D315" s="232" t="s">
        <v>139</v>
      </c>
      <c r="E315" s="237" t="s">
        <v>21</v>
      </c>
      <c r="F315" s="238" t="s">
        <v>197</v>
      </c>
      <c r="G315" s="236"/>
      <c r="H315" s="237" t="s">
        <v>21</v>
      </c>
      <c r="I315" s="239"/>
      <c r="J315" s="236"/>
      <c r="K315" s="236"/>
      <c r="L315" s="240"/>
      <c r="M315" s="241"/>
      <c r="N315" s="242"/>
      <c r="O315" s="242"/>
      <c r="P315" s="242"/>
      <c r="Q315" s="242"/>
      <c r="R315" s="242"/>
      <c r="S315" s="242"/>
      <c r="T315" s="243"/>
      <c r="AT315" s="244" t="s">
        <v>139</v>
      </c>
      <c r="AU315" s="244" t="s">
        <v>82</v>
      </c>
      <c r="AV315" s="12" t="s">
        <v>80</v>
      </c>
      <c r="AW315" s="12" t="s">
        <v>34</v>
      </c>
      <c r="AX315" s="12" t="s">
        <v>73</v>
      </c>
      <c r="AY315" s="244" t="s">
        <v>128</v>
      </c>
    </row>
    <row r="316" s="13" customFormat="1">
      <c r="B316" s="245"/>
      <c r="C316" s="246"/>
      <c r="D316" s="232" t="s">
        <v>139</v>
      </c>
      <c r="E316" s="247" t="s">
        <v>21</v>
      </c>
      <c r="F316" s="248" t="s">
        <v>439</v>
      </c>
      <c r="G316" s="246"/>
      <c r="H316" s="249">
        <v>5.1200000000000001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AT316" s="255" t="s">
        <v>139</v>
      </c>
      <c r="AU316" s="255" t="s">
        <v>82</v>
      </c>
      <c r="AV316" s="13" t="s">
        <v>82</v>
      </c>
      <c r="AW316" s="13" t="s">
        <v>34</v>
      </c>
      <c r="AX316" s="13" t="s">
        <v>73</v>
      </c>
      <c r="AY316" s="255" t="s">
        <v>128</v>
      </c>
    </row>
    <row r="317" s="13" customFormat="1">
      <c r="B317" s="245"/>
      <c r="C317" s="246"/>
      <c r="D317" s="232" t="s">
        <v>139</v>
      </c>
      <c r="E317" s="247" t="s">
        <v>21</v>
      </c>
      <c r="F317" s="248" t="s">
        <v>440</v>
      </c>
      <c r="G317" s="246"/>
      <c r="H317" s="249">
        <v>8.6400000000000006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AT317" s="255" t="s">
        <v>139</v>
      </c>
      <c r="AU317" s="255" t="s">
        <v>82</v>
      </c>
      <c r="AV317" s="13" t="s">
        <v>82</v>
      </c>
      <c r="AW317" s="13" t="s">
        <v>34</v>
      </c>
      <c r="AX317" s="13" t="s">
        <v>73</v>
      </c>
      <c r="AY317" s="255" t="s">
        <v>128</v>
      </c>
    </row>
    <row r="318" s="14" customFormat="1">
      <c r="B318" s="256"/>
      <c r="C318" s="257"/>
      <c r="D318" s="232" t="s">
        <v>139</v>
      </c>
      <c r="E318" s="258" t="s">
        <v>21</v>
      </c>
      <c r="F318" s="259" t="s">
        <v>143</v>
      </c>
      <c r="G318" s="257"/>
      <c r="H318" s="260">
        <v>13.76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AT318" s="266" t="s">
        <v>139</v>
      </c>
      <c r="AU318" s="266" t="s">
        <v>82</v>
      </c>
      <c r="AV318" s="14" t="s">
        <v>144</v>
      </c>
      <c r="AW318" s="14" t="s">
        <v>34</v>
      </c>
      <c r="AX318" s="14" t="s">
        <v>80</v>
      </c>
      <c r="AY318" s="266" t="s">
        <v>128</v>
      </c>
    </row>
    <row r="319" s="11" customFormat="1" ht="22.8" customHeight="1">
      <c r="B319" s="203"/>
      <c r="C319" s="204"/>
      <c r="D319" s="205" t="s">
        <v>72</v>
      </c>
      <c r="E319" s="217" t="s">
        <v>127</v>
      </c>
      <c r="F319" s="217" t="s">
        <v>441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SUM(P320:P386)</f>
        <v>0</v>
      </c>
      <c r="Q319" s="211"/>
      <c r="R319" s="212">
        <f>SUM(R320:R386)</f>
        <v>140.72953999999999</v>
      </c>
      <c r="S319" s="211"/>
      <c r="T319" s="213">
        <f>SUM(T320:T386)</f>
        <v>0</v>
      </c>
      <c r="AR319" s="214" t="s">
        <v>80</v>
      </c>
      <c r="AT319" s="215" t="s">
        <v>72</v>
      </c>
      <c r="AU319" s="215" t="s">
        <v>80</v>
      </c>
      <c r="AY319" s="214" t="s">
        <v>128</v>
      </c>
      <c r="BK319" s="216">
        <f>SUM(BK320:BK386)</f>
        <v>0</v>
      </c>
    </row>
    <row r="320" s="1" customFormat="1" ht="16.5" customHeight="1">
      <c r="B320" s="38"/>
      <c r="C320" s="219" t="s">
        <v>442</v>
      </c>
      <c r="D320" s="219" t="s">
        <v>131</v>
      </c>
      <c r="E320" s="220" t="s">
        <v>443</v>
      </c>
      <c r="F320" s="221" t="s">
        <v>444</v>
      </c>
      <c r="G320" s="222" t="s">
        <v>194</v>
      </c>
      <c r="H320" s="223">
        <v>426</v>
      </c>
      <c r="I320" s="224"/>
      <c r="J320" s="225">
        <f>ROUND(I320*H320,2)</f>
        <v>0</v>
      </c>
      <c r="K320" s="221" t="s">
        <v>135</v>
      </c>
      <c r="L320" s="43"/>
      <c r="M320" s="226" t="s">
        <v>21</v>
      </c>
      <c r="N320" s="227" t="s">
        <v>44</v>
      </c>
      <c r="O320" s="83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AR320" s="230" t="s">
        <v>144</v>
      </c>
      <c r="AT320" s="230" t="s">
        <v>131</v>
      </c>
      <c r="AU320" s="230" t="s">
        <v>82</v>
      </c>
      <c r="AY320" s="17" t="s">
        <v>128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80</v>
      </c>
      <c r="BK320" s="231">
        <f>ROUND(I320*H320,2)</f>
        <v>0</v>
      </c>
      <c r="BL320" s="17" t="s">
        <v>144</v>
      </c>
      <c r="BM320" s="230" t="s">
        <v>445</v>
      </c>
    </row>
    <row r="321" s="1" customFormat="1">
      <c r="B321" s="38"/>
      <c r="C321" s="39"/>
      <c r="D321" s="232" t="s">
        <v>138</v>
      </c>
      <c r="E321" s="39"/>
      <c r="F321" s="233" t="s">
        <v>446</v>
      </c>
      <c r="G321" s="39"/>
      <c r="H321" s="39"/>
      <c r="I321" s="145"/>
      <c r="J321" s="39"/>
      <c r="K321" s="39"/>
      <c r="L321" s="43"/>
      <c r="M321" s="234"/>
      <c r="N321" s="83"/>
      <c r="O321" s="83"/>
      <c r="P321" s="83"/>
      <c r="Q321" s="83"/>
      <c r="R321" s="83"/>
      <c r="S321" s="83"/>
      <c r="T321" s="84"/>
      <c r="AT321" s="17" t="s">
        <v>138</v>
      </c>
      <c r="AU321" s="17" t="s">
        <v>82</v>
      </c>
    </row>
    <row r="322" s="12" customFormat="1">
      <c r="B322" s="235"/>
      <c r="C322" s="236"/>
      <c r="D322" s="232" t="s">
        <v>139</v>
      </c>
      <c r="E322" s="237" t="s">
        <v>21</v>
      </c>
      <c r="F322" s="238" t="s">
        <v>197</v>
      </c>
      <c r="G322" s="236"/>
      <c r="H322" s="237" t="s">
        <v>21</v>
      </c>
      <c r="I322" s="239"/>
      <c r="J322" s="236"/>
      <c r="K322" s="236"/>
      <c r="L322" s="240"/>
      <c r="M322" s="241"/>
      <c r="N322" s="242"/>
      <c r="O322" s="242"/>
      <c r="P322" s="242"/>
      <c r="Q322" s="242"/>
      <c r="R322" s="242"/>
      <c r="S322" s="242"/>
      <c r="T322" s="243"/>
      <c r="AT322" s="244" t="s">
        <v>139</v>
      </c>
      <c r="AU322" s="244" t="s">
        <v>82</v>
      </c>
      <c r="AV322" s="12" t="s">
        <v>80</v>
      </c>
      <c r="AW322" s="12" t="s">
        <v>34</v>
      </c>
      <c r="AX322" s="12" t="s">
        <v>73</v>
      </c>
      <c r="AY322" s="244" t="s">
        <v>128</v>
      </c>
    </row>
    <row r="323" s="13" customFormat="1">
      <c r="B323" s="245"/>
      <c r="C323" s="246"/>
      <c r="D323" s="232" t="s">
        <v>139</v>
      </c>
      <c r="E323" s="247" t="s">
        <v>21</v>
      </c>
      <c r="F323" s="248" t="s">
        <v>447</v>
      </c>
      <c r="G323" s="246"/>
      <c r="H323" s="249">
        <v>400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AT323" s="255" t="s">
        <v>139</v>
      </c>
      <c r="AU323" s="255" t="s">
        <v>82</v>
      </c>
      <c r="AV323" s="13" t="s">
        <v>82</v>
      </c>
      <c r="AW323" s="13" t="s">
        <v>34</v>
      </c>
      <c r="AX323" s="13" t="s">
        <v>73</v>
      </c>
      <c r="AY323" s="255" t="s">
        <v>128</v>
      </c>
    </row>
    <row r="324" s="13" customFormat="1">
      <c r="B324" s="245"/>
      <c r="C324" s="246"/>
      <c r="D324" s="232" t="s">
        <v>139</v>
      </c>
      <c r="E324" s="247" t="s">
        <v>21</v>
      </c>
      <c r="F324" s="248" t="s">
        <v>448</v>
      </c>
      <c r="G324" s="246"/>
      <c r="H324" s="249">
        <v>16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AT324" s="255" t="s">
        <v>139</v>
      </c>
      <c r="AU324" s="255" t="s">
        <v>82</v>
      </c>
      <c r="AV324" s="13" t="s">
        <v>82</v>
      </c>
      <c r="AW324" s="13" t="s">
        <v>34</v>
      </c>
      <c r="AX324" s="13" t="s">
        <v>73</v>
      </c>
      <c r="AY324" s="255" t="s">
        <v>128</v>
      </c>
    </row>
    <row r="325" s="13" customFormat="1">
      <c r="B325" s="245"/>
      <c r="C325" s="246"/>
      <c r="D325" s="232" t="s">
        <v>139</v>
      </c>
      <c r="E325" s="247" t="s">
        <v>21</v>
      </c>
      <c r="F325" s="248" t="s">
        <v>198</v>
      </c>
      <c r="G325" s="246"/>
      <c r="H325" s="249">
        <v>10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AT325" s="255" t="s">
        <v>139</v>
      </c>
      <c r="AU325" s="255" t="s">
        <v>82</v>
      </c>
      <c r="AV325" s="13" t="s">
        <v>82</v>
      </c>
      <c r="AW325" s="13" t="s">
        <v>34</v>
      </c>
      <c r="AX325" s="13" t="s">
        <v>73</v>
      </c>
      <c r="AY325" s="255" t="s">
        <v>128</v>
      </c>
    </row>
    <row r="326" s="14" customFormat="1">
      <c r="B326" s="256"/>
      <c r="C326" s="257"/>
      <c r="D326" s="232" t="s">
        <v>139</v>
      </c>
      <c r="E326" s="258" t="s">
        <v>21</v>
      </c>
      <c r="F326" s="259" t="s">
        <v>143</v>
      </c>
      <c r="G326" s="257"/>
      <c r="H326" s="260">
        <v>426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AT326" s="266" t="s">
        <v>139</v>
      </c>
      <c r="AU326" s="266" t="s">
        <v>82</v>
      </c>
      <c r="AV326" s="14" t="s">
        <v>144</v>
      </c>
      <c r="AW326" s="14" t="s">
        <v>34</v>
      </c>
      <c r="AX326" s="14" t="s">
        <v>80</v>
      </c>
      <c r="AY326" s="266" t="s">
        <v>128</v>
      </c>
    </row>
    <row r="327" s="1" customFormat="1" ht="16.5" customHeight="1">
      <c r="B327" s="38"/>
      <c r="C327" s="219" t="s">
        <v>449</v>
      </c>
      <c r="D327" s="219" t="s">
        <v>131</v>
      </c>
      <c r="E327" s="220" t="s">
        <v>450</v>
      </c>
      <c r="F327" s="221" t="s">
        <v>451</v>
      </c>
      <c r="G327" s="222" t="s">
        <v>194</v>
      </c>
      <c r="H327" s="223">
        <v>400</v>
      </c>
      <c r="I327" s="224"/>
      <c r="J327" s="225">
        <f>ROUND(I327*H327,2)</f>
        <v>0</v>
      </c>
      <c r="K327" s="221" t="s">
        <v>135</v>
      </c>
      <c r="L327" s="43"/>
      <c r="M327" s="226" t="s">
        <v>21</v>
      </c>
      <c r="N327" s="227" t="s">
        <v>44</v>
      </c>
      <c r="O327" s="83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AR327" s="230" t="s">
        <v>144</v>
      </c>
      <c r="AT327" s="230" t="s">
        <v>131</v>
      </c>
      <c r="AU327" s="230" t="s">
        <v>82</v>
      </c>
      <c r="AY327" s="17" t="s">
        <v>128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80</v>
      </c>
      <c r="BK327" s="231">
        <f>ROUND(I327*H327,2)</f>
        <v>0</v>
      </c>
      <c r="BL327" s="17" t="s">
        <v>144</v>
      </c>
      <c r="BM327" s="230" t="s">
        <v>452</v>
      </c>
    </row>
    <row r="328" s="1" customFormat="1">
      <c r="B328" s="38"/>
      <c r="C328" s="39"/>
      <c r="D328" s="232" t="s">
        <v>138</v>
      </c>
      <c r="E328" s="39"/>
      <c r="F328" s="233" t="s">
        <v>453</v>
      </c>
      <c r="G328" s="39"/>
      <c r="H328" s="39"/>
      <c r="I328" s="145"/>
      <c r="J328" s="39"/>
      <c r="K328" s="39"/>
      <c r="L328" s="43"/>
      <c r="M328" s="234"/>
      <c r="N328" s="83"/>
      <c r="O328" s="83"/>
      <c r="P328" s="83"/>
      <c r="Q328" s="83"/>
      <c r="R328" s="83"/>
      <c r="S328" s="83"/>
      <c r="T328" s="84"/>
      <c r="AT328" s="17" t="s">
        <v>138</v>
      </c>
      <c r="AU328" s="17" t="s">
        <v>82</v>
      </c>
    </row>
    <row r="329" s="12" customFormat="1">
      <c r="B329" s="235"/>
      <c r="C329" s="236"/>
      <c r="D329" s="232" t="s">
        <v>139</v>
      </c>
      <c r="E329" s="237" t="s">
        <v>21</v>
      </c>
      <c r="F329" s="238" t="s">
        <v>197</v>
      </c>
      <c r="G329" s="236"/>
      <c r="H329" s="237" t="s">
        <v>21</v>
      </c>
      <c r="I329" s="239"/>
      <c r="J329" s="236"/>
      <c r="K329" s="236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139</v>
      </c>
      <c r="AU329" s="244" t="s">
        <v>82</v>
      </c>
      <c r="AV329" s="12" t="s">
        <v>80</v>
      </c>
      <c r="AW329" s="12" t="s">
        <v>34</v>
      </c>
      <c r="AX329" s="12" t="s">
        <v>73</v>
      </c>
      <c r="AY329" s="244" t="s">
        <v>128</v>
      </c>
    </row>
    <row r="330" s="13" customFormat="1">
      <c r="B330" s="245"/>
      <c r="C330" s="246"/>
      <c r="D330" s="232" t="s">
        <v>139</v>
      </c>
      <c r="E330" s="247" t="s">
        <v>21</v>
      </c>
      <c r="F330" s="248" t="s">
        <v>447</v>
      </c>
      <c r="G330" s="246"/>
      <c r="H330" s="249">
        <v>400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AT330" s="255" t="s">
        <v>139</v>
      </c>
      <c r="AU330" s="255" t="s">
        <v>82</v>
      </c>
      <c r="AV330" s="13" t="s">
        <v>82</v>
      </c>
      <c r="AW330" s="13" t="s">
        <v>34</v>
      </c>
      <c r="AX330" s="13" t="s">
        <v>73</v>
      </c>
      <c r="AY330" s="255" t="s">
        <v>128</v>
      </c>
    </row>
    <row r="331" s="14" customFormat="1">
      <c r="B331" s="256"/>
      <c r="C331" s="257"/>
      <c r="D331" s="232" t="s">
        <v>139</v>
      </c>
      <c r="E331" s="258" t="s">
        <v>21</v>
      </c>
      <c r="F331" s="259" t="s">
        <v>143</v>
      </c>
      <c r="G331" s="257"/>
      <c r="H331" s="260">
        <v>400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AT331" s="266" t="s">
        <v>139</v>
      </c>
      <c r="AU331" s="266" t="s">
        <v>82</v>
      </c>
      <c r="AV331" s="14" t="s">
        <v>144</v>
      </c>
      <c r="AW331" s="14" t="s">
        <v>34</v>
      </c>
      <c r="AX331" s="14" t="s">
        <v>80</v>
      </c>
      <c r="AY331" s="266" t="s">
        <v>128</v>
      </c>
    </row>
    <row r="332" s="1" customFormat="1" ht="16.5" customHeight="1">
      <c r="B332" s="38"/>
      <c r="C332" s="219" t="s">
        <v>454</v>
      </c>
      <c r="D332" s="219" t="s">
        <v>131</v>
      </c>
      <c r="E332" s="220" t="s">
        <v>455</v>
      </c>
      <c r="F332" s="221" t="s">
        <v>456</v>
      </c>
      <c r="G332" s="222" t="s">
        <v>194</v>
      </c>
      <c r="H332" s="223">
        <v>45</v>
      </c>
      <c r="I332" s="224"/>
      <c r="J332" s="225">
        <f>ROUND(I332*H332,2)</f>
        <v>0</v>
      </c>
      <c r="K332" s="221" t="s">
        <v>135</v>
      </c>
      <c r="L332" s="43"/>
      <c r="M332" s="226" t="s">
        <v>21</v>
      </c>
      <c r="N332" s="227" t="s">
        <v>44</v>
      </c>
      <c r="O332" s="83"/>
      <c r="P332" s="228">
        <f>O332*H332</f>
        <v>0</v>
      </c>
      <c r="Q332" s="228">
        <v>0.083500000000000005</v>
      </c>
      <c r="R332" s="228">
        <f>Q332*H332</f>
        <v>3.7575000000000003</v>
      </c>
      <c r="S332" s="228">
        <v>0</v>
      </c>
      <c r="T332" s="229">
        <f>S332*H332</f>
        <v>0</v>
      </c>
      <c r="AR332" s="230" t="s">
        <v>144</v>
      </c>
      <c r="AT332" s="230" t="s">
        <v>131</v>
      </c>
      <c r="AU332" s="230" t="s">
        <v>82</v>
      </c>
      <c r="AY332" s="17" t="s">
        <v>128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80</v>
      </c>
      <c r="BK332" s="231">
        <f>ROUND(I332*H332,2)</f>
        <v>0</v>
      </c>
      <c r="BL332" s="17" t="s">
        <v>144</v>
      </c>
      <c r="BM332" s="230" t="s">
        <v>457</v>
      </c>
    </row>
    <row r="333" s="1" customFormat="1">
      <c r="B333" s="38"/>
      <c r="C333" s="39"/>
      <c r="D333" s="232" t="s">
        <v>138</v>
      </c>
      <c r="E333" s="39"/>
      <c r="F333" s="233" t="s">
        <v>458</v>
      </c>
      <c r="G333" s="39"/>
      <c r="H333" s="39"/>
      <c r="I333" s="145"/>
      <c r="J333" s="39"/>
      <c r="K333" s="39"/>
      <c r="L333" s="43"/>
      <c r="M333" s="234"/>
      <c r="N333" s="83"/>
      <c r="O333" s="83"/>
      <c r="P333" s="83"/>
      <c r="Q333" s="83"/>
      <c r="R333" s="83"/>
      <c r="S333" s="83"/>
      <c r="T333" s="84"/>
      <c r="AT333" s="17" t="s">
        <v>138</v>
      </c>
      <c r="AU333" s="17" t="s">
        <v>82</v>
      </c>
    </row>
    <row r="334" s="12" customFormat="1">
      <c r="B334" s="235"/>
      <c r="C334" s="236"/>
      <c r="D334" s="232" t="s">
        <v>139</v>
      </c>
      <c r="E334" s="237" t="s">
        <v>21</v>
      </c>
      <c r="F334" s="238" t="s">
        <v>197</v>
      </c>
      <c r="G334" s="236"/>
      <c r="H334" s="237" t="s">
        <v>21</v>
      </c>
      <c r="I334" s="239"/>
      <c r="J334" s="236"/>
      <c r="K334" s="236"/>
      <c r="L334" s="240"/>
      <c r="M334" s="241"/>
      <c r="N334" s="242"/>
      <c r="O334" s="242"/>
      <c r="P334" s="242"/>
      <c r="Q334" s="242"/>
      <c r="R334" s="242"/>
      <c r="S334" s="242"/>
      <c r="T334" s="243"/>
      <c r="AT334" s="244" t="s">
        <v>139</v>
      </c>
      <c r="AU334" s="244" t="s">
        <v>82</v>
      </c>
      <c r="AV334" s="12" t="s">
        <v>80</v>
      </c>
      <c r="AW334" s="12" t="s">
        <v>34</v>
      </c>
      <c r="AX334" s="12" t="s">
        <v>73</v>
      </c>
      <c r="AY334" s="244" t="s">
        <v>128</v>
      </c>
    </row>
    <row r="335" s="13" customFormat="1">
      <c r="B335" s="245"/>
      <c r="C335" s="246"/>
      <c r="D335" s="232" t="s">
        <v>139</v>
      </c>
      <c r="E335" s="247" t="s">
        <v>21</v>
      </c>
      <c r="F335" s="248" t="s">
        <v>459</v>
      </c>
      <c r="G335" s="246"/>
      <c r="H335" s="249">
        <v>45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AT335" s="255" t="s">
        <v>139</v>
      </c>
      <c r="AU335" s="255" t="s">
        <v>82</v>
      </c>
      <c r="AV335" s="13" t="s">
        <v>82</v>
      </c>
      <c r="AW335" s="13" t="s">
        <v>34</v>
      </c>
      <c r="AX335" s="13" t="s">
        <v>73</v>
      </c>
      <c r="AY335" s="255" t="s">
        <v>128</v>
      </c>
    </row>
    <row r="336" s="14" customFormat="1">
      <c r="B336" s="256"/>
      <c r="C336" s="257"/>
      <c r="D336" s="232" t="s">
        <v>139</v>
      </c>
      <c r="E336" s="258" t="s">
        <v>21</v>
      </c>
      <c r="F336" s="259" t="s">
        <v>143</v>
      </c>
      <c r="G336" s="257"/>
      <c r="H336" s="260">
        <v>45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AT336" s="266" t="s">
        <v>139</v>
      </c>
      <c r="AU336" s="266" t="s">
        <v>82</v>
      </c>
      <c r="AV336" s="14" t="s">
        <v>144</v>
      </c>
      <c r="AW336" s="14" t="s">
        <v>34</v>
      </c>
      <c r="AX336" s="14" t="s">
        <v>80</v>
      </c>
      <c r="AY336" s="266" t="s">
        <v>128</v>
      </c>
    </row>
    <row r="337" s="1" customFormat="1" ht="16.5" customHeight="1">
      <c r="B337" s="38"/>
      <c r="C337" s="270" t="s">
        <v>460</v>
      </c>
      <c r="D337" s="270" t="s">
        <v>300</v>
      </c>
      <c r="E337" s="271" t="s">
        <v>461</v>
      </c>
      <c r="F337" s="272" t="s">
        <v>462</v>
      </c>
      <c r="G337" s="273" t="s">
        <v>346</v>
      </c>
      <c r="H337" s="274">
        <v>15.449999999999999</v>
      </c>
      <c r="I337" s="275"/>
      <c r="J337" s="276">
        <f>ROUND(I337*H337,2)</f>
        <v>0</v>
      </c>
      <c r="K337" s="272" t="s">
        <v>135</v>
      </c>
      <c r="L337" s="277"/>
      <c r="M337" s="278" t="s">
        <v>21</v>
      </c>
      <c r="N337" s="279" t="s">
        <v>44</v>
      </c>
      <c r="O337" s="83"/>
      <c r="P337" s="228">
        <f>O337*H337</f>
        <v>0</v>
      </c>
      <c r="Q337" s="228">
        <v>1.1200000000000001</v>
      </c>
      <c r="R337" s="228">
        <f>Q337*H337</f>
        <v>17.304000000000002</v>
      </c>
      <c r="S337" s="228">
        <v>0</v>
      </c>
      <c r="T337" s="229">
        <f>S337*H337</f>
        <v>0</v>
      </c>
      <c r="AR337" s="230" t="s">
        <v>232</v>
      </c>
      <c r="AT337" s="230" t="s">
        <v>300</v>
      </c>
      <c r="AU337" s="230" t="s">
        <v>82</v>
      </c>
      <c r="AY337" s="17" t="s">
        <v>128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7" t="s">
        <v>80</v>
      </c>
      <c r="BK337" s="231">
        <f>ROUND(I337*H337,2)</f>
        <v>0</v>
      </c>
      <c r="BL337" s="17" t="s">
        <v>144</v>
      </c>
      <c r="BM337" s="230" t="s">
        <v>463</v>
      </c>
    </row>
    <row r="338" s="1" customFormat="1">
      <c r="B338" s="38"/>
      <c r="C338" s="39"/>
      <c r="D338" s="232" t="s">
        <v>138</v>
      </c>
      <c r="E338" s="39"/>
      <c r="F338" s="233" t="s">
        <v>462</v>
      </c>
      <c r="G338" s="39"/>
      <c r="H338" s="39"/>
      <c r="I338" s="145"/>
      <c r="J338" s="39"/>
      <c r="K338" s="39"/>
      <c r="L338" s="43"/>
      <c r="M338" s="234"/>
      <c r="N338" s="83"/>
      <c r="O338" s="83"/>
      <c r="P338" s="83"/>
      <c r="Q338" s="83"/>
      <c r="R338" s="83"/>
      <c r="S338" s="83"/>
      <c r="T338" s="84"/>
      <c r="AT338" s="17" t="s">
        <v>138</v>
      </c>
      <c r="AU338" s="17" t="s">
        <v>82</v>
      </c>
    </row>
    <row r="339" s="13" customFormat="1">
      <c r="B339" s="245"/>
      <c r="C339" s="246"/>
      <c r="D339" s="232" t="s">
        <v>139</v>
      </c>
      <c r="E339" s="247" t="s">
        <v>21</v>
      </c>
      <c r="F339" s="248" t="s">
        <v>464</v>
      </c>
      <c r="G339" s="246"/>
      <c r="H339" s="249">
        <v>15.449999999999999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AT339" s="255" t="s">
        <v>139</v>
      </c>
      <c r="AU339" s="255" t="s">
        <v>82</v>
      </c>
      <c r="AV339" s="13" t="s">
        <v>82</v>
      </c>
      <c r="AW339" s="13" t="s">
        <v>34</v>
      </c>
      <c r="AX339" s="13" t="s">
        <v>73</v>
      </c>
      <c r="AY339" s="255" t="s">
        <v>128</v>
      </c>
    </row>
    <row r="340" s="14" customFormat="1">
      <c r="B340" s="256"/>
      <c r="C340" s="257"/>
      <c r="D340" s="232" t="s">
        <v>139</v>
      </c>
      <c r="E340" s="258" t="s">
        <v>21</v>
      </c>
      <c r="F340" s="259" t="s">
        <v>143</v>
      </c>
      <c r="G340" s="257"/>
      <c r="H340" s="260">
        <v>15.449999999999999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AT340" s="266" t="s">
        <v>139</v>
      </c>
      <c r="AU340" s="266" t="s">
        <v>82</v>
      </c>
      <c r="AV340" s="14" t="s">
        <v>144</v>
      </c>
      <c r="AW340" s="14" t="s">
        <v>34</v>
      </c>
      <c r="AX340" s="14" t="s">
        <v>80</v>
      </c>
      <c r="AY340" s="266" t="s">
        <v>128</v>
      </c>
    </row>
    <row r="341" s="1" customFormat="1" ht="16.5" customHeight="1">
      <c r="B341" s="38"/>
      <c r="C341" s="219" t="s">
        <v>465</v>
      </c>
      <c r="D341" s="219" t="s">
        <v>131</v>
      </c>
      <c r="E341" s="220" t="s">
        <v>466</v>
      </c>
      <c r="F341" s="221" t="s">
        <v>467</v>
      </c>
      <c r="G341" s="222" t="s">
        <v>194</v>
      </c>
      <c r="H341" s="223">
        <v>26</v>
      </c>
      <c r="I341" s="224"/>
      <c r="J341" s="225">
        <f>ROUND(I341*H341,2)</f>
        <v>0</v>
      </c>
      <c r="K341" s="221" t="s">
        <v>135</v>
      </c>
      <c r="L341" s="43"/>
      <c r="M341" s="226" t="s">
        <v>21</v>
      </c>
      <c r="N341" s="227" t="s">
        <v>44</v>
      </c>
      <c r="O341" s="83"/>
      <c r="P341" s="228">
        <f>O341*H341</f>
        <v>0</v>
      </c>
      <c r="Q341" s="228">
        <v>0.084250000000000005</v>
      </c>
      <c r="R341" s="228">
        <f>Q341*H341</f>
        <v>2.1905000000000001</v>
      </c>
      <c r="S341" s="228">
        <v>0</v>
      </c>
      <c r="T341" s="229">
        <f>S341*H341</f>
        <v>0</v>
      </c>
      <c r="AR341" s="230" t="s">
        <v>144</v>
      </c>
      <c r="AT341" s="230" t="s">
        <v>131</v>
      </c>
      <c r="AU341" s="230" t="s">
        <v>82</v>
      </c>
      <c r="AY341" s="17" t="s">
        <v>128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80</v>
      </c>
      <c r="BK341" s="231">
        <f>ROUND(I341*H341,2)</f>
        <v>0</v>
      </c>
      <c r="BL341" s="17" t="s">
        <v>144</v>
      </c>
      <c r="BM341" s="230" t="s">
        <v>468</v>
      </c>
    </row>
    <row r="342" s="1" customFormat="1">
      <c r="B342" s="38"/>
      <c r="C342" s="39"/>
      <c r="D342" s="232" t="s">
        <v>138</v>
      </c>
      <c r="E342" s="39"/>
      <c r="F342" s="233" t="s">
        <v>469</v>
      </c>
      <c r="G342" s="39"/>
      <c r="H342" s="39"/>
      <c r="I342" s="145"/>
      <c r="J342" s="39"/>
      <c r="K342" s="39"/>
      <c r="L342" s="43"/>
      <c r="M342" s="234"/>
      <c r="N342" s="83"/>
      <c r="O342" s="83"/>
      <c r="P342" s="83"/>
      <c r="Q342" s="83"/>
      <c r="R342" s="83"/>
      <c r="S342" s="83"/>
      <c r="T342" s="84"/>
      <c r="AT342" s="17" t="s">
        <v>138</v>
      </c>
      <c r="AU342" s="17" t="s">
        <v>82</v>
      </c>
    </row>
    <row r="343" s="12" customFormat="1">
      <c r="B343" s="235"/>
      <c r="C343" s="236"/>
      <c r="D343" s="232" t="s">
        <v>139</v>
      </c>
      <c r="E343" s="237" t="s">
        <v>21</v>
      </c>
      <c r="F343" s="238" t="s">
        <v>197</v>
      </c>
      <c r="G343" s="236"/>
      <c r="H343" s="237" t="s">
        <v>21</v>
      </c>
      <c r="I343" s="239"/>
      <c r="J343" s="236"/>
      <c r="K343" s="236"/>
      <c r="L343" s="240"/>
      <c r="M343" s="241"/>
      <c r="N343" s="242"/>
      <c r="O343" s="242"/>
      <c r="P343" s="242"/>
      <c r="Q343" s="242"/>
      <c r="R343" s="242"/>
      <c r="S343" s="242"/>
      <c r="T343" s="243"/>
      <c r="AT343" s="244" t="s">
        <v>139</v>
      </c>
      <c r="AU343" s="244" t="s">
        <v>82</v>
      </c>
      <c r="AV343" s="12" t="s">
        <v>80</v>
      </c>
      <c r="AW343" s="12" t="s">
        <v>34</v>
      </c>
      <c r="AX343" s="12" t="s">
        <v>73</v>
      </c>
      <c r="AY343" s="244" t="s">
        <v>128</v>
      </c>
    </row>
    <row r="344" s="13" customFormat="1">
      <c r="B344" s="245"/>
      <c r="C344" s="246"/>
      <c r="D344" s="232" t="s">
        <v>139</v>
      </c>
      <c r="E344" s="247" t="s">
        <v>21</v>
      </c>
      <c r="F344" s="248" t="s">
        <v>448</v>
      </c>
      <c r="G344" s="246"/>
      <c r="H344" s="249">
        <v>16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AT344" s="255" t="s">
        <v>139</v>
      </c>
      <c r="AU344" s="255" t="s">
        <v>82</v>
      </c>
      <c r="AV344" s="13" t="s">
        <v>82</v>
      </c>
      <c r="AW344" s="13" t="s">
        <v>34</v>
      </c>
      <c r="AX344" s="13" t="s">
        <v>73</v>
      </c>
      <c r="AY344" s="255" t="s">
        <v>128</v>
      </c>
    </row>
    <row r="345" s="13" customFormat="1">
      <c r="B345" s="245"/>
      <c r="C345" s="246"/>
      <c r="D345" s="232" t="s">
        <v>139</v>
      </c>
      <c r="E345" s="247" t="s">
        <v>21</v>
      </c>
      <c r="F345" s="248" t="s">
        <v>198</v>
      </c>
      <c r="G345" s="246"/>
      <c r="H345" s="249">
        <v>10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AT345" s="255" t="s">
        <v>139</v>
      </c>
      <c r="AU345" s="255" t="s">
        <v>82</v>
      </c>
      <c r="AV345" s="13" t="s">
        <v>82</v>
      </c>
      <c r="AW345" s="13" t="s">
        <v>34</v>
      </c>
      <c r="AX345" s="13" t="s">
        <v>73</v>
      </c>
      <c r="AY345" s="255" t="s">
        <v>128</v>
      </c>
    </row>
    <row r="346" s="14" customFormat="1">
      <c r="B346" s="256"/>
      <c r="C346" s="257"/>
      <c r="D346" s="232" t="s">
        <v>139</v>
      </c>
      <c r="E346" s="258" t="s">
        <v>21</v>
      </c>
      <c r="F346" s="259" t="s">
        <v>143</v>
      </c>
      <c r="G346" s="257"/>
      <c r="H346" s="260">
        <v>26</v>
      </c>
      <c r="I346" s="261"/>
      <c r="J346" s="257"/>
      <c r="K346" s="257"/>
      <c r="L346" s="262"/>
      <c r="M346" s="263"/>
      <c r="N346" s="264"/>
      <c r="O346" s="264"/>
      <c r="P346" s="264"/>
      <c r="Q346" s="264"/>
      <c r="R346" s="264"/>
      <c r="S346" s="264"/>
      <c r="T346" s="265"/>
      <c r="AT346" s="266" t="s">
        <v>139</v>
      </c>
      <c r="AU346" s="266" t="s">
        <v>82</v>
      </c>
      <c r="AV346" s="14" t="s">
        <v>144</v>
      </c>
      <c r="AW346" s="14" t="s">
        <v>34</v>
      </c>
      <c r="AX346" s="14" t="s">
        <v>80</v>
      </c>
      <c r="AY346" s="266" t="s">
        <v>128</v>
      </c>
    </row>
    <row r="347" s="1" customFormat="1" ht="16.5" customHeight="1">
      <c r="B347" s="38"/>
      <c r="C347" s="270" t="s">
        <v>470</v>
      </c>
      <c r="D347" s="270" t="s">
        <v>300</v>
      </c>
      <c r="E347" s="271" t="s">
        <v>471</v>
      </c>
      <c r="F347" s="272" t="s">
        <v>472</v>
      </c>
      <c r="G347" s="273" t="s">
        <v>194</v>
      </c>
      <c r="H347" s="274">
        <v>24.823</v>
      </c>
      <c r="I347" s="275"/>
      <c r="J347" s="276">
        <f>ROUND(I347*H347,2)</f>
        <v>0</v>
      </c>
      <c r="K347" s="272" t="s">
        <v>135</v>
      </c>
      <c r="L347" s="277"/>
      <c r="M347" s="278" t="s">
        <v>21</v>
      </c>
      <c r="N347" s="279" t="s">
        <v>44</v>
      </c>
      <c r="O347" s="83"/>
      <c r="P347" s="228">
        <f>O347*H347</f>
        <v>0</v>
      </c>
      <c r="Q347" s="228">
        <v>0.13100000000000001</v>
      </c>
      <c r="R347" s="228">
        <f>Q347*H347</f>
        <v>3.2518130000000003</v>
      </c>
      <c r="S347" s="228">
        <v>0</v>
      </c>
      <c r="T347" s="229">
        <f>S347*H347</f>
        <v>0</v>
      </c>
      <c r="AR347" s="230" t="s">
        <v>232</v>
      </c>
      <c r="AT347" s="230" t="s">
        <v>300</v>
      </c>
      <c r="AU347" s="230" t="s">
        <v>82</v>
      </c>
      <c r="AY347" s="17" t="s">
        <v>128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80</v>
      </c>
      <c r="BK347" s="231">
        <f>ROUND(I347*H347,2)</f>
        <v>0</v>
      </c>
      <c r="BL347" s="17" t="s">
        <v>144</v>
      </c>
      <c r="BM347" s="230" t="s">
        <v>473</v>
      </c>
    </row>
    <row r="348" s="1" customFormat="1">
      <c r="B348" s="38"/>
      <c r="C348" s="39"/>
      <c r="D348" s="232" t="s">
        <v>138</v>
      </c>
      <c r="E348" s="39"/>
      <c r="F348" s="233" t="s">
        <v>472</v>
      </c>
      <c r="G348" s="39"/>
      <c r="H348" s="39"/>
      <c r="I348" s="145"/>
      <c r="J348" s="39"/>
      <c r="K348" s="39"/>
      <c r="L348" s="43"/>
      <c r="M348" s="234"/>
      <c r="N348" s="83"/>
      <c r="O348" s="83"/>
      <c r="P348" s="83"/>
      <c r="Q348" s="83"/>
      <c r="R348" s="83"/>
      <c r="S348" s="83"/>
      <c r="T348" s="84"/>
      <c r="AT348" s="17" t="s">
        <v>138</v>
      </c>
      <c r="AU348" s="17" t="s">
        <v>82</v>
      </c>
    </row>
    <row r="349" s="12" customFormat="1">
      <c r="B349" s="235"/>
      <c r="C349" s="236"/>
      <c r="D349" s="232" t="s">
        <v>139</v>
      </c>
      <c r="E349" s="237" t="s">
        <v>21</v>
      </c>
      <c r="F349" s="238" t="s">
        <v>197</v>
      </c>
      <c r="G349" s="236"/>
      <c r="H349" s="237" t="s">
        <v>21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AT349" s="244" t="s">
        <v>139</v>
      </c>
      <c r="AU349" s="244" t="s">
        <v>82</v>
      </c>
      <c r="AV349" s="12" t="s">
        <v>80</v>
      </c>
      <c r="AW349" s="12" t="s">
        <v>34</v>
      </c>
      <c r="AX349" s="12" t="s">
        <v>73</v>
      </c>
      <c r="AY349" s="244" t="s">
        <v>128</v>
      </c>
    </row>
    <row r="350" s="13" customFormat="1">
      <c r="B350" s="245"/>
      <c r="C350" s="246"/>
      <c r="D350" s="232" t="s">
        <v>139</v>
      </c>
      <c r="E350" s="247" t="s">
        <v>21</v>
      </c>
      <c r="F350" s="248" t="s">
        <v>474</v>
      </c>
      <c r="G350" s="246"/>
      <c r="H350" s="249">
        <v>15.449999999999999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AT350" s="255" t="s">
        <v>139</v>
      </c>
      <c r="AU350" s="255" t="s">
        <v>82</v>
      </c>
      <c r="AV350" s="13" t="s">
        <v>82</v>
      </c>
      <c r="AW350" s="13" t="s">
        <v>34</v>
      </c>
      <c r="AX350" s="13" t="s">
        <v>73</v>
      </c>
      <c r="AY350" s="255" t="s">
        <v>128</v>
      </c>
    </row>
    <row r="351" s="13" customFormat="1">
      <c r="B351" s="245"/>
      <c r="C351" s="246"/>
      <c r="D351" s="232" t="s">
        <v>139</v>
      </c>
      <c r="E351" s="247" t="s">
        <v>21</v>
      </c>
      <c r="F351" s="248" t="s">
        <v>475</v>
      </c>
      <c r="G351" s="246"/>
      <c r="H351" s="249">
        <v>9.3729999999999993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AT351" s="255" t="s">
        <v>139</v>
      </c>
      <c r="AU351" s="255" t="s">
        <v>82</v>
      </c>
      <c r="AV351" s="13" t="s">
        <v>82</v>
      </c>
      <c r="AW351" s="13" t="s">
        <v>34</v>
      </c>
      <c r="AX351" s="13" t="s">
        <v>73</v>
      </c>
      <c r="AY351" s="255" t="s">
        <v>128</v>
      </c>
    </row>
    <row r="352" s="14" customFormat="1">
      <c r="B352" s="256"/>
      <c r="C352" s="257"/>
      <c r="D352" s="232" t="s">
        <v>139</v>
      </c>
      <c r="E352" s="258" t="s">
        <v>21</v>
      </c>
      <c r="F352" s="259" t="s">
        <v>143</v>
      </c>
      <c r="G352" s="257"/>
      <c r="H352" s="260">
        <v>24.823</v>
      </c>
      <c r="I352" s="261"/>
      <c r="J352" s="257"/>
      <c r="K352" s="257"/>
      <c r="L352" s="262"/>
      <c r="M352" s="263"/>
      <c r="N352" s="264"/>
      <c r="O352" s="264"/>
      <c r="P352" s="264"/>
      <c r="Q352" s="264"/>
      <c r="R352" s="264"/>
      <c r="S352" s="264"/>
      <c r="T352" s="265"/>
      <c r="AT352" s="266" t="s">
        <v>139</v>
      </c>
      <c r="AU352" s="266" t="s">
        <v>82</v>
      </c>
      <c r="AV352" s="14" t="s">
        <v>144</v>
      </c>
      <c r="AW352" s="14" t="s">
        <v>34</v>
      </c>
      <c r="AX352" s="14" t="s">
        <v>80</v>
      </c>
      <c r="AY352" s="266" t="s">
        <v>128</v>
      </c>
    </row>
    <row r="353" s="1" customFormat="1" ht="16.5" customHeight="1">
      <c r="B353" s="38"/>
      <c r="C353" s="270" t="s">
        <v>476</v>
      </c>
      <c r="D353" s="270" t="s">
        <v>300</v>
      </c>
      <c r="E353" s="271" t="s">
        <v>477</v>
      </c>
      <c r="F353" s="272" t="s">
        <v>478</v>
      </c>
      <c r="G353" s="273" t="s">
        <v>194</v>
      </c>
      <c r="H353" s="274">
        <v>1.9570000000000001</v>
      </c>
      <c r="I353" s="275"/>
      <c r="J353" s="276">
        <f>ROUND(I353*H353,2)</f>
        <v>0</v>
      </c>
      <c r="K353" s="272" t="s">
        <v>135</v>
      </c>
      <c r="L353" s="277"/>
      <c r="M353" s="278" t="s">
        <v>21</v>
      </c>
      <c r="N353" s="279" t="s">
        <v>44</v>
      </c>
      <c r="O353" s="83"/>
      <c r="P353" s="228">
        <f>O353*H353</f>
        <v>0</v>
      </c>
      <c r="Q353" s="228">
        <v>0.13100000000000001</v>
      </c>
      <c r="R353" s="228">
        <f>Q353*H353</f>
        <v>0.25636700000000001</v>
      </c>
      <c r="S353" s="228">
        <v>0</v>
      </c>
      <c r="T353" s="229">
        <f>S353*H353</f>
        <v>0</v>
      </c>
      <c r="AR353" s="230" t="s">
        <v>232</v>
      </c>
      <c r="AT353" s="230" t="s">
        <v>300</v>
      </c>
      <c r="AU353" s="230" t="s">
        <v>82</v>
      </c>
      <c r="AY353" s="17" t="s">
        <v>128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80</v>
      </c>
      <c r="BK353" s="231">
        <f>ROUND(I353*H353,2)</f>
        <v>0</v>
      </c>
      <c r="BL353" s="17" t="s">
        <v>144</v>
      </c>
      <c r="BM353" s="230" t="s">
        <v>479</v>
      </c>
    </row>
    <row r="354" s="1" customFormat="1">
      <c r="B354" s="38"/>
      <c r="C354" s="39"/>
      <c r="D354" s="232" t="s">
        <v>138</v>
      </c>
      <c r="E354" s="39"/>
      <c r="F354" s="233" t="s">
        <v>478</v>
      </c>
      <c r="G354" s="39"/>
      <c r="H354" s="39"/>
      <c r="I354" s="145"/>
      <c r="J354" s="39"/>
      <c r="K354" s="39"/>
      <c r="L354" s="43"/>
      <c r="M354" s="234"/>
      <c r="N354" s="83"/>
      <c r="O354" s="83"/>
      <c r="P354" s="83"/>
      <c r="Q354" s="83"/>
      <c r="R354" s="83"/>
      <c r="S354" s="83"/>
      <c r="T354" s="84"/>
      <c r="AT354" s="17" t="s">
        <v>138</v>
      </c>
      <c r="AU354" s="17" t="s">
        <v>82</v>
      </c>
    </row>
    <row r="355" s="12" customFormat="1">
      <c r="B355" s="235"/>
      <c r="C355" s="236"/>
      <c r="D355" s="232" t="s">
        <v>139</v>
      </c>
      <c r="E355" s="237" t="s">
        <v>21</v>
      </c>
      <c r="F355" s="238" t="s">
        <v>197</v>
      </c>
      <c r="G355" s="236"/>
      <c r="H355" s="237" t="s">
        <v>21</v>
      </c>
      <c r="I355" s="239"/>
      <c r="J355" s="236"/>
      <c r="K355" s="236"/>
      <c r="L355" s="240"/>
      <c r="M355" s="241"/>
      <c r="N355" s="242"/>
      <c r="O355" s="242"/>
      <c r="P355" s="242"/>
      <c r="Q355" s="242"/>
      <c r="R355" s="242"/>
      <c r="S355" s="242"/>
      <c r="T355" s="243"/>
      <c r="AT355" s="244" t="s">
        <v>139</v>
      </c>
      <c r="AU355" s="244" t="s">
        <v>82</v>
      </c>
      <c r="AV355" s="12" t="s">
        <v>80</v>
      </c>
      <c r="AW355" s="12" t="s">
        <v>34</v>
      </c>
      <c r="AX355" s="12" t="s">
        <v>73</v>
      </c>
      <c r="AY355" s="244" t="s">
        <v>128</v>
      </c>
    </row>
    <row r="356" s="13" customFormat="1">
      <c r="B356" s="245"/>
      <c r="C356" s="246"/>
      <c r="D356" s="232" t="s">
        <v>139</v>
      </c>
      <c r="E356" s="247" t="s">
        <v>21</v>
      </c>
      <c r="F356" s="248" t="s">
        <v>480</v>
      </c>
      <c r="G356" s="246"/>
      <c r="H356" s="249">
        <v>1.03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AT356" s="255" t="s">
        <v>139</v>
      </c>
      <c r="AU356" s="255" t="s">
        <v>82</v>
      </c>
      <c r="AV356" s="13" t="s">
        <v>82</v>
      </c>
      <c r="AW356" s="13" t="s">
        <v>34</v>
      </c>
      <c r="AX356" s="13" t="s">
        <v>73</v>
      </c>
      <c r="AY356" s="255" t="s">
        <v>128</v>
      </c>
    </row>
    <row r="357" s="13" customFormat="1">
      <c r="B357" s="245"/>
      <c r="C357" s="246"/>
      <c r="D357" s="232" t="s">
        <v>139</v>
      </c>
      <c r="E357" s="247" t="s">
        <v>21</v>
      </c>
      <c r="F357" s="248" t="s">
        <v>481</v>
      </c>
      <c r="G357" s="246"/>
      <c r="H357" s="249">
        <v>0.92700000000000005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AT357" s="255" t="s">
        <v>139</v>
      </c>
      <c r="AU357" s="255" t="s">
        <v>82</v>
      </c>
      <c r="AV357" s="13" t="s">
        <v>82</v>
      </c>
      <c r="AW357" s="13" t="s">
        <v>34</v>
      </c>
      <c r="AX357" s="13" t="s">
        <v>73</v>
      </c>
      <c r="AY357" s="255" t="s">
        <v>128</v>
      </c>
    </row>
    <row r="358" s="14" customFormat="1">
      <c r="B358" s="256"/>
      <c r="C358" s="257"/>
      <c r="D358" s="232" t="s">
        <v>139</v>
      </c>
      <c r="E358" s="258" t="s">
        <v>21</v>
      </c>
      <c r="F358" s="259" t="s">
        <v>143</v>
      </c>
      <c r="G358" s="257"/>
      <c r="H358" s="260">
        <v>1.9570000000000001</v>
      </c>
      <c r="I358" s="261"/>
      <c r="J358" s="257"/>
      <c r="K358" s="257"/>
      <c r="L358" s="262"/>
      <c r="M358" s="263"/>
      <c r="N358" s="264"/>
      <c r="O358" s="264"/>
      <c r="P358" s="264"/>
      <c r="Q358" s="264"/>
      <c r="R358" s="264"/>
      <c r="S358" s="264"/>
      <c r="T358" s="265"/>
      <c r="AT358" s="266" t="s">
        <v>139</v>
      </c>
      <c r="AU358" s="266" t="s">
        <v>82</v>
      </c>
      <c r="AV358" s="14" t="s">
        <v>144</v>
      </c>
      <c r="AW358" s="14" t="s">
        <v>34</v>
      </c>
      <c r="AX358" s="14" t="s">
        <v>80</v>
      </c>
      <c r="AY358" s="266" t="s">
        <v>128</v>
      </c>
    </row>
    <row r="359" s="1" customFormat="1" ht="16.5" customHeight="1">
      <c r="B359" s="38"/>
      <c r="C359" s="219" t="s">
        <v>482</v>
      </c>
      <c r="D359" s="219" t="s">
        <v>131</v>
      </c>
      <c r="E359" s="220" t="s">
        <v>483</v>
      </c>
      <c r="F359" s="221" t="s">
        <v>484</v>
      </c>
      <c r="G359" s="222" t="s">
        <v>194</v>
      </c>
      <c r="H359" s="223">
        <v>26</v>
      </c>
      <c r="I359" s="224"/>
      <c r="J359" s="225">
        <f>ROUND(I359*H359,2)</f>
        <v>0</v>
      </c>
      <c r="K359" s="221" t="s">
        <v>135</v>
      </c>
      <c r="L359" s="43"/>
      <c r="M359" s="226" t="s">
        <v>21</v>
      </c>
      <c r="N359" s="227" t="s">
        <v>44</v>
      </c>
      <c r="O359" s="83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AR359" s="230" t="s">
        <v>144</v>
      </c>
      <c r="AT359" s="230" t="s">
        <v>131</v>
      </c>
      <c r="AU359" s="230" t="s">
        <v>82</v>
      </c>
      <c r="AY359" s="17" t="s">
        <v>128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7" t="s">
        <v>80</v>
      </c>
      <c r="BK359" s="231">
        <f>ROUND(I359*H359,2)</f>
        <v>0</v>
      </c>
      <c r="BL359" s="17" t="s">
        <v>144</v>
      </c>
      <c r="BM359" s="230" t="s">
        <v>485</v>
      </c>
    </row>
    <row r="360" s="1" customFormat="1">
      <c r="B360" s="38"/>
      <c r="C360" s="39"/>
      <c r="D360" s="232" t="s">
        <v>138</v>
      </c>
      <c r="E360" s="39"/>
      <c r="F360" s="233" t="s">
        <v>486</v>
      </c>
      <c r="G360" s="39"/>
      <c r="H360" s="39"/>
      <c r="I360" s="145"/>
      <c r="J360" s="39"/>
      <c r="K360" s="39"/>
      <c r="L360" s="43"/>
      <c r="M360" s="234"/>
      <c r="N360" s="83"/>
      <c r="O360" s="83"/>
      <c r="P360" s="83"/>
      <c r="Q360" s="83"/>
      <c r="R360" s="83"/>
      <c r="S360" s="83"/>
      <c r="T360" s="84"/>
      <c r="AT360" s="17" t="s">
        <v>138</v>
      </c>
      <c r="AU360" s="17" t="s">
        <v>82</v>
      </c>
    </row>
    <row r="361" s="13" customFormat="1">
      <c r="B361" s="245"/>
      <c r="C361" s="246"/>
      <c r="D361" s="232" t="s">
        <v>139</v>
      </c>
      <c r="E361" s="247" t="s">
        <v>21</v>
      </c>
      <c r="F361" s="248" t="s">
        <v>487</v>
      </c>
      <c r="G361" s="246"/>
      <c r="H361" s="249">
        <v>26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AT361" s="255" t="s">
        <v>139</v>
      </c>
      <c r="AU361" s="255" t="s">
        <v>82</v>
      </c>
      <c r="AV361" s="13" t="s">
        <v>82</v>
      </c>
      <c r="AW361" s="13" t="s">
        <v>34</v>
      </c>
      <c r="AX361" s="13" t="s">
        <v>73</v>
      </c>
      <c r="AY361" s="255" t="s">
        <v>128</v>
      </c>
    </row>
    <row r="362" s="14" customFormat="1">
      <c r="B362" s="256"/>
      <c r="C362" s="257"/>
      <c r="D362" s="232" t="s">
        <v>139</v>
      </c>
      <c r="E362" s="258" t="s">
        <v>21</v>
      </c>
      <c r="F362" s="259" t="s">
        <v>143</v>
      </c>
      <c r="G362" s="257"/>
      <c r="H362" s="260">
        <v>26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AT362" s="266" t="s">
        <v>139</v>
      </c>
      <c r="AU362" s="266" t="s">
        <v>82</v>
      </c>
      <c r="AV362" s="14" t="s">
        <v>144</v>
      </c>
      <c r="AW362" s="14" t="s">
        <v>34</v>
      </c>
      <c r="AX362" s="14" t="s">
        <v>80</v>
      </c>
      <c r="AY362" s="266" t="s">
        <v>128</v>
      </c>
    </row>
    <row r="363" s="1" customFormat="1" ht="16.5" customHeight="1">
      <c r="B363" s="38"/>
      <c r="C363" s="219" t="s">
        <v>488</v>
      </c>
      <c r="D363" s="219" t="s">
        <v>131</v>
      </c>
      <c r="E363" s="220" t="s">
        <v>489</v>
      </c>
      <c r="F363" s="221" t="s">
        <v>490</v>
      </c>
      <c r="G363" s="222" t="s">
        <v>194</v>
      </c>
      <c r="H363" s="223">
        <v>400</v>
      </c>
      <c r="I363" s="224"/>
      <c r="J363" s="225">
        <f>ROUND(I363*H363,2)</f>
        <v>0</v>
      </c>
      <c r="K363" s="221" t="s">
        <v>135</v>
      </c>
      <c r="L363" s="43"/>
      <c r="M363" s="226" t="s">
        <v>21</v>
      </c>
      <c r="N363" s="227" t="s">
        <v>44</v>
      </c>
      <c r="O363" s="83"/>
      <c r="P363" s="228">
        <f>O363*H363</f>
        <v>0</v>
      </c>
      <c r="Q363" s="228">
        <v>0.10362</v>
      </c>
      <c r="R363" s="228">
        <f>Q363*H363</f>
        <v>41.448</v>
      </c>
      <c r="S363" s="228">
        <v>0</v>
      </c>
      <c r="T363" s="229">
        <f>S363*H363</f>
        <v>0</v>
      </c>
      <c r="AR363" s="230" t="s">
        <v>144</v>
      </c>
      <c r="AT363" s="230" t="s">
        <v>131</v>
      </c>
      <c r="AU363" s="230" t="s">
        <v>82</v>
      </c>
      <c r="AY363" s="17" t="s">
        <v>128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80</v>
      </c>
      <c r="BK363" s="231">
        <f>ROUND(I363*H363,2)</f>
        <v>0</v>
      </c>
      <c r="BL363" s="17" t="s">
        <v>144</v>
      </c>
      <c r="BM363" s="230" t="s">
        <v>491</v>
      </c>
    </row>
    <row r="364" s="1" customFormat="1">
      <c r="B364" s="38"/>
      <c r="C364" s="39"/>
      <c r="D364" s="232" t="s">
        <v>138</v>
      </c>
      <c r="E364" s="39"/>
      <c r="F364" s="233" t="s">
        <v>492</v>
      </c>
      <c r="G364" s="39"/>
      <c r="H364" s="39"/>
      <c r="I364" s="145"/>
      <c r="J364" s="39"/>
      <c r="K364" s="39"/>
      <c r="L364" s="43"/>
      <c r="M364" s="234"/>
      <c r="N364" s="83"/>
      <c r="O364" s="83"/>
      <c r="P364" s="83"/>
      <c r="Q364" s="83"/>
      <c r="R364" s="83"/>
      <c r="S364" s="83"/>
      <c r="T364" s="84"/>
      <c r="AT364" s="17" t="s">
        <v>138</v>
      </c>
      <c r="AU364" s="17" t="s">
        <v>82</v>
      </c>
    </row>
    <row r="365" s="12" customFormat="1">
      <c r="B365" s="235"/>
      <c r="C365" s="236"/>
      <c r="D365" s="232" t="s">
        <v>139</v>
      </c>
      <c r="E365" s="237" t="s">
        <v>21</v>
      </c>
      <c r="F365" s="238" t="s">
        <v>197</v>
      </c>
      <c r="G365" s="236"/>
      <c r="H365" s="237" t="s">
        <v>21</v>
      </c>
      <c r="I365" s="239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AT365" s="244" t="s">
        <v>139</v>
      </c>
      <c r="AU365" s="244" t="s">
        <v>82</v>
      </c>
      <c r="AV365" s="12" t="s">
        <v>80</v>
      </c>
      <c r="AW365" s="12" t="s">
        <v>34</v>
      </c>
      <c r="AX365" s="12" t="s">
        <v>73</v>
      </c>
      <c r="AY365" s="244" t="s">
        <v>128</v>
      </c>
    </row>
    <row r="366" s="13" customFormat="1">
      <c r="B366" s="245"/>
      <c r="C366" s="246"/>
      <c r="D366" s="232" t="s">
        <v>139</v>
      </c>
      <c r="E366" s="247" t="s">
        <v>21</v>
      </c>
      <c r="F366" s="248" t="s">
        <v>447</v>
      </c>
      <c r="G366" s="246"/>
      <c r="H366" s="249">
        <v>400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AT366" s="255" t="s">
        <v>139</v>
      </c>
      <c r="AU366" s="255" t="s">
        <v>82</v>
      </c>
      <c r="AV366" s="13" t="s">
        <v>82</v>
      </c>
      <c r="AW366" s="13" t="s">
        <v>34</v>
      </c>
      <c r="AX366" s="13" t="s">
        <v>73</v>
      </c>
      <c r="AY366" s="255" t="s">
        <v>128</v>
      </c>
    </row>
    <row r="367" s="14" customFormat="1">
      <c r="B367" s="256"/>
      <c r="C367" s="257"/>
      <c r="D367" s="232" t="s">
        <v>139</v>
      </c>
      <c r="E367" s="258" t="s">
        <v>21</v>
      </c>
      <c r="F367" s="259" t="s">
        <v>143</v>
      </c>
      <c r="G367" s="257"/>
      <c r="H367" s="260">
        <v>400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AT367" s="266" t="s">
        <v>139</v>
      </c>
      <c r="AU367" s="266" t="s">
        <v>82</v>
      </c>
      <c r="AV367" s="14" t="s">
        <v>144</v>
      </c>
      <c r="AW367" s="14" t="s">
        <v>34</v>
      </c>
      <c r="AX367" s="14" t="s">
        <v>80</v>
      </c>
      <c r="AY367" s="266" t="s">
        <v>128</v>
      </c>
    </row>
    <row r="368" s="1" customFormat="1" ht="16.5" customHeight="1">
      <c r="B368" s="38"/>
      <c r="C368" s="270" t="s">
        <v>493</v>
      </c>
      <c r="D368" s="270" t="s">
        <v>300</v>
      </c>
      <c r="E368" s="271" t="s">
        <v>494</v>
      </c>
      <c r="F368" s="272" t="s">
        <v>495</v>
      </c>
      <c r="G368" s="273" t="s">
        <v>194</v>
      </c>
      <c r="H368" s="274">
        <v>21.629999999999999</v>
      </c>
      <c r="I368" s="275"/>
      <c r="J368" s="276">
        <f>ROUND(I368*H368,2)</f>
        <v>0</v>
      </c>
      <c r="K368" s="272" t="s">
        <v>135</v>
      </c>
      <c r="L368" s="277"/>
      <c r="M368" s="278" t="s">
        <v>21</v>
      </c>
      <c r="N368" s="279" t="s">
        <v>44</v>
      </c>
      <c r="O368" s="83"/>
      <c r="P368" s="228">
        <f>O368*H368</f>
        <v>0</v>
      </c>
      <c r="Q368" s="228">
        <v>0.17599999999999999</v>
      </c>
      <c r="R368" s="228">
        <f>Q368*H368</f>
        <v>3.8068799999999996</v>
      </c>
      <c r="S368" s="228">
        <v>0</v>
      </c>
      <c r="T368" s="229">
        <f>S368*H368</f>
        <v>0</v>
      </c>
      <c r="AR368" s="230" t="s">
        <v>232</v>
      </c>
      <c r="AT368" s="230" t="s">
        <v>300</v>
      </c>
      <c r="AU368" s="230" t="s">
        <v>82</v>
      </c>
      <c r="AY368" s="17" t="s">
        <v>128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80</v>
      </c>
      <c r="BK368" s="231">
        <f>ROUND(I368*H368,2)</f>
        <v>0</v>
      </c>
      <c r="BL368" s="17" t="s">
        <v>144</v>
      </c>
      <c r="BM368" s="230" t="s">
        <v>496</v>
      </c>
    </row>
    <row r="369" s="1" customFormat="1">
      <c r="B369" s="38"/>
      <c r="C369" s="39"/>
      <c r="D369" s="232" t="s">
        <v>138</v>
      </c>
      <c r="E369" s="39"/>
      <c r="F369" s="233" t="s">
        <v>495</v>
      </c>
      <c r="G369" s="39"/>
      <c r="H369" s="39"/>
      <c r="I369" s="145"/>
      <c r="J369" s="39"/>
      <c r="K369" s="39"/>
      <c r="L369" s="43"/>
      <c r="M369" s="234"/>
      <c r="N369" s="83"/>
      <c r="O369" s="83"/>
      <c r="P369" s="83"/>
      <c r="Q369" s="83"/>
      <c r="R369" s="83"/>
      <c r="S369" s="83"/>
      <c r="T369" s="84"/>
      <c r="AT369" s="17" t="s">
        <v>138</v>
      </c>
      <c r="AU369" s="17" t="s">
        <v>82</v>
      </c>
    </row>
    <row r="370" s="13" customFormat="1">
      <c r="B370" s="245"/>
      <c r="C370" s="246"/>
      <c r="D370" s="232" t="s">
        <v>139</v>
      </c>
      <c r="E370" s="247" t="s">
        <v>21</v>
      </c>
      <c r="F370" s="248" t="s">
        <v>497</v>
      </c>
      <c r="G370" s="246"/>
      <c r="H370" s="249">
        <v>21.629999999999999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AT370" s="255" t="s">
        <v>139</v>
      </c>
      <c r="AU370" s="255" t="s">
        <v>82</v>
      </c>
      <c r="AV370" s="13" t="s">
        <v>82</v>
      </c>
      <c r="AW370" s="13" t="s">
        <v>34</v>
      </c>
      <c r="AX370" s="13" t="s">
        <v>73</v>
      </c>
      <c r="AY370" s="255" t="s">
        <v>128</v>
      </c>
    </row>
    <row r="371" s="14" customFormat="1">
      <c r="B371" s="256"/>
      <c r="C371" s="257"/>
      <c r="D371" s="232" t="s">
        <v>139</v>
      </c>
      <c r="E371" s="258" t="s">
        <v>21</v>
      </c>
      <c r="F371" s="259" t="s">
        <v>143</v>
      </c>
      <c r="G371" s="257"/>
      <c r="H371" s="260">
        <v>21.629999999999999</v>
      </c>
      <c r="I371" s="261"/>
      <c r="J371" s="257"/>
      <c r="K371" s="257"/>
      <c r="L371" s="262"/>
      <c r="M371" s="263"/>
      <c r="N371" s="264"/>
      <c r="O371" s="264"/>
      <c r="P371" s="264"/>
      <c r="Q371" s="264"/>
      <c r="R371" s="264"/>
      <c r="S371" s="264"/>
      <c r="T371" s="265"/>
      <c r="AT371" s="266" t="s">
        <v>139</v>
      </c>
      <c r="AU371" s="266" t="s">
        <v>82</v>
      </c>
      <c r="AV371" s="14" t="s">
        <v>144</v>
      </c>
      <c r="AW371" s="14" t="s">
        <v>34</v>
      </c>
      <c r="AX371" s="14" t="s">
        <v>80</v>
      </c>
      <c r="AY371" s="266" t="s">
        <v>128</v>
      </c>
    </row>
    <row r="372" s="1" customFormat="1" ht="16.5" customHeight="1">
      <c r="B372" s="38"/>
      <c r="C372" s="270" t="s">
        <v>498</v>
      </c>
      <c r="D372" s="270" t="s">
        <v>300</v>
      </c>
      <c r="E372" s="271" t="s">
        <v>499</v>
      </c>
      <c r="F372" s="272" t="s">
        <v>500</v>
      </c>
      <c r="G372" s="273" t="s">
        <v>194</v>
      </c>
      <c r="H372" s="274">
        <v>390.37</v>
      </c>
      <c r="I372" s="275"/>
      <c r="J372" s="276">
        <f>ROUND(I372*H372,2)</f>
        <v>0</v>
      </c>
      <c r="K372" s="272" t="s">
        <v>135</v>
      </c>
      <c r="L372" s="277"/>
      <c r="M372" s="278" t="s">
        <v>21</v>
      </c>
      <c r="N372" s="279" t="s">
        <v>44</v>
      </c>
      <c r="O372" s="83"/>
      <c r="P372" s="228">
        <f>O372*H372</f>
        <v>0</v>
      </c>
      <c r="Q372" s="228">
        <v>0.17599999999999999</v>
      </c>
      <c r="R372" s="228">
        <f>Q372*H372</f>
        <v>68.705119999999994</v>
      </c>
      <c r="S372" s="228">
        <v>0</v>
      </c>
      <c r="T372" s="229">
        <f>S372*H372</f>
        <v>0</v>
      </c>
      <c r="AR372" s="230" t="s">
        <v>232</v>
      </c>
      <c r="AT372" s="230" t="s">
        <v>300</v>
      </c>
      <c r="AU372" s="230" t="s">
        <v>82</v>
      </c>
      <c r="AY372" s="17" t="s">
        <v>128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80</v>
      </c>
      <c r="BK372" s="231">
        <f>ROUND(I372*H372,2)</f>
        <v>0</v>
      </c>
      <c r="BL372" s="17" t="s">
        <v>144</v>
      </c>
      <c r="BM372" s="230" t="s">
        <v>501</v>
      </c>
    </row>
    <row r="373" s="1" customFormat="1">
      <c r="B373" s="38"/>
      <c r="C373" s="39"/>
      <c r="D373" s="232" t="s">
        <v>138</v>
      </c>
      <c r="E373" s="39"/>
      <c r="F373" s="233" t="s">
        <v>500</v>
      </c>
      <c r="G373" s="39"/>
      <c r="H373" s="39"/>
      <c r="I373" s="145"/>
      <c r="J373" s="39"/>
      <c r="K373" s="39"/>
      <c r="L373" s="43"/>
      <c r="M373" s="234"/>
      <c r="N373" s="83"/>
      <c r="O373" s="83"/>
      <c r="P373" s="83"/>
      <c r="Q373" s="83"/>
      <c r="R373" s="83"/>
      <c r="S373" s="83"/>
      <c r="T373" s="84"/>
      <c r="AT373" s="17" t="s">
        <v>138</v>
      </c>
      <c r="AU373" s="17" t="s">
        <v>82</v>
      </c>
    </row>
    <row r="374" s="13" customFormat="1">
      <c r="B374" s="245"/>
      <c r="C374" s="246"/>
      <c r="D374" s="232" t="s">
        <v>139</v>
      </c>
      <c r="E374" s="247" t="s">
        <v>21</v>
      </c>
      <c r="F374" s="248" t="s">
        <v>502</v>
      </c>
      <c r="G374" s="246"/>
      <c r="H374" s="249">
        <v>390.37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AT374" s="255" t="s">
        <v>139</v>
      </c>
      <c r="AU374" s="255" t="s">
        <v>82</v>
      </c>
      <c r="AV374" s="13" t="s">
        <v>82</v>
      </c>
      <c r="AW374" s="13" t="s">
        <v>34</v>
      </c>
      <c r="AX374" s="13" t="s">
        <v>73</v>
      </c>
      <c r="AY374" s="255" t="s">
        <v>128</v>
      </c>
    </row>
    <row r="375" s="14" customFormat="1">
      <c r="B375" s="256"/>
      <c r="C375" s="257"/>
      <c r="D375" s="232" t="s">
        <v>139</v>
      </c>
      <c r="E375" s="258" t="s">
        <v>21</v>
      </c>
      <c r="F375" s="259" t="s">
        <v>143</v>
      </c>
      <c r="G375" s="257"/>
      <c r="H375" s="260">
        <v>390.37</v>
      </c>
      <c r="I375" s="261"/>
      <c r="J375" s="257"/>
      <c r="K375" s="257"/>
      <c r="L375" s="262"/>
      <c r="M375" s="263"/>
      <c r="N375" s="264"/>
      <c r="O375" s="264"/>
      <c r="P375" s="264"/>
      <c r="Q375" s="264"/>
      <c r="R375" s="264"/>
      <c r="S375" s="264"/>
      <c r="T375" s="265"/>
      <c r="AT375" s="266" t="s">
        <v>139</v>
      </c>
      <c r="AU375" s="266" t="s">
        <v>82</v>
      </c>
      <c r="AV375" s="14" t="s">
        <v>144</v>
      </c>
      <c r="AW375" s="14" t="s">
        <v>34</v>
      </c>
      <c r="AX375" s="14" t="s">
        <v>80</v>
      </c>
      <c r="AY375" s="266" t="s">
        <v>128</v>
      </c>
    </row>
    <row r="376" s="1" customFormat="1" ht="16.5" customHeight="1">
      <c r="B376" s="38"/>
      <c r="C376" s="219" t="s">
        <v>503</v>
      </c>
      <c r="D376" s="219" t="s">
        <v>131</v>
      </c>
      <c r="E376" s="220" t="s">
        <v>504</v>
      </c>
      <c r="F376" s="221" t="s">
        <v>505</v>
      </c>
      <c r="G376" s="222" t="s">
        <v>194</v>
      </c>
      <c r="H376" s="223">
        <v>400</v>
      </c>
      <c r="I376" s="224"/>
      <c r="J376" s="225">
        <f>ROUND(I376*H376,2)</f>
        <v>0</v>
      </c>
      <c r="K376" s="221" t="s">
        <v>135</v>
      </c>
      <c r="L376" s="43"/>
      <c r="M376" s="226" t="s">
        <v>21</v>
      </c>
      <c r="N376" s="227" t="s">
        <v>44</v>
      </c>
      <c r="O376" s="83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AR376" s="230" t="s">
        <v>144</v>
      </c>
      <c r="AT376" s="230" t="s">
        <v>131</v>
      </c>
      <c r="AU376" s="230" t="s">
        <v>82</v>
      </c>
      <c r="AY376" s="17" t="s">
        <v>128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80</v>
      </c>
      <c r="BK376" s="231">
        <f>ROUND(I376*H376,2)</f>
        <v>0</v>
      </c>
      <c r="BL376" s="17" t="s">
        <v>144</v>
      </c>
      <c r="BM376" s="230" t="s">
        <v>506</v>
      </c>
    </row>
    <row r="377" s="1" customFormat="1">
      <c r="B377" s="38"/>
      <c r="C377" s="39"/>
      <c r="D377" s="232" t="s">
        <v>138</v>
      </c>
      <c r="E377" s="39"/>
      <c r="F377" s="233" t="s">
        <v>507</v>
      </c>
      <c r="G377" s="39"/>
      <c r="H377" s="39"/>
      <c r="I377" s="145"/>
      <c r="J377" s="39"/>
      <c r="K377" s="39"/>
      <c r="L377" s="43"/>
      <c r="M377" s="234"/>
      <c r="N377" s="83"/>
      <c r="O377" s="83"/>
      <c r="P377" s="83"/>
      <c r="Q377" s="83"/>
      <c r="R377" s="83"/>
      <c r="S377" s="83"/>
      <c r="T377" s="84"/>
      <c r="AT377" s="17" t="s">
        <v>138</v>
      </c>
      <c r="AU377" s="17" t="s">
        <v>82</v>
      </c>
    </row>
    <row r="378" s="13" customFormat="1">
      <c r="B378" s="245"/>
      <c r="C378" s="246"/>
      <c r="D378" s="232" t="s">
        <v>139</v>
      </c>
      <c r="E378" s="247" t="s">
        <v>21</v>
      </c>
      <c r="F378" s="248" t="s">
        <v>508</v>
      </c>
      <c r="G378" s="246"/>
      <c r="H378" s="249">
        <v>400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AT378" s="255" t="s">
        <v>139</v>
      </c>
      <c r="AU378" s="255" t="s">
        <v>82</v>
      </c>
      <c r="AV378" s="13" t="s">
        <v>82</v>
      </c>
      <c r="AW378" s="13" t="s">
        <v>34</v>
      </c>
      <c r="AX378" s="13" t="s">
        <v>73</v>
      </c>
      <c r="AY378" s="255" t="s">
        <v>128</v>
      </c>
    </row>
    <row r="379" s="14" customFormat="1">
      <c r="B379" s="256"/>
      <c r="C379" s="257"/>
      <c r="D379" s="232" t="s">
        <v>139</v>
      </c>
      <c r="E379" s="258" t="s">
        <v>21</v>
      </c>
      <c r="F379" s="259" t="s">
        <v>143</v>
      </c>
      <c r="G379" s="257"/>
      <c r="H379" s="260">
        <v>400</v>
      </c>
      <c r="I379" s="261"/>
      <c r="J379" s="257"/>
      <c r="K379" s="257"/>
      <c r="L379" s="262"/>
      <c r="M379" s="263"/>
      <c r="N379" s="264"/>
      <c r="O379" s="264"/>
      <c r="P379" s="264"/>
      <c r="Q379" s="264"/>
      <c r="R379" s="264"/>
      <c r="S379" s="264"/>
      <c r="T379" s="265"/>
      <c r="AT379" s="266" t="s">
        <v>139</v>
      </c>
      <c r="AU379" s="266" t="s">
        <v>82</v>
      </c>
      <c r="AV379" s="14" t="s">
        <v>144</v>
      </c>
      <c r="AW379" s="14" t="s">
        <v>34</v>
      </c>
      <c r="AX379" s="14" t="s">
        <v>80</v>
      </c>
      <c r="AY379" s="266" t="s">
        <v>128</v>
      </c>
    </row>
    <row r="380" s="1" customFormat="1" ht="16.5" customHeight="1">
      <c r="B380" s="38"/>
      <c r="C380" s="219" t="s">
        <v>509</v>
      </c>
      <c r="D380" s="219" t="s">
        <v>131</v>
      </c>
      <c r="E380" s="220" t="s">
        <v>510</v>
      </c>
      <c r="F380" s="221" t="s">
        <v>511</v>
      </c>
      <c r="G380" s="222" t="s">
        <v>211</v>
      </c>
      <c r="H380" s="223">
        <v>72</v>
      </c>
      <c r="I380" s="224"/>
      <c r="J380" s="225">
        <f>ROUND(I380*H380,2)</f>
        <v>0</v>
      </c>
      <c r="K380" s="221" t="s">
        <v>135</v>
      </c>
      <c r="L380" s="43"/>
      <c r="M380" s="226" t="s">
        <v>21</v>
      </c>
      <c r="N380" s="227" t="s">
        <v>44</v>
      </c>
      <c r="O380" s="83"/>
      <c r="P380" s="228">
        <f>O380*H380</f>
        <v>0</v>
      </c>
      <c r="Q380" s="228">
        <v>0.00012999999999999999</v>
      </c>
      <c r="R380" s="228">
        <f>Q380*H380</f>
        <v>0.0093599999999999985</v>
      </c>
      <c r="S380" s="228">
        <v>0</v>
      </c>
      <c r="T380" s="229">
        <f>S380*H380</f>
        <v>0</v>
      </c>
      <c r="AR380" s="230" t="s">
        <v>144</v>
      </c>
      <c r="AT380" s="230" t="s">
        <v>131</v>
      </c>
      <c r="AU380" s="230" t="s">
        <v>82</v>
      </c>
      <c r="AY380" s="17" t="s">
        <v>128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80</v>
      </c>
      <c r="BK380" s="231">
        <f>ROUND(I380*H380,2)</f>
        <v>0</v>
      </c>
      <c r="BL380" s="17" t="s">
        <v>144</v>
      </c>
      <c r="BM380" s="230" t="s">
        <v>512</v>
      </c>
    </row>
    <row r="381" s="1" customFormat="1">
      <c r="B381" s="38"/>
      <c r="C381" s="39"/>
      <c r="D381" s="232" t="s">
        <v>138</v>
      </c>
      <c r="E381" s="39"/>
      <c r="F381" s="233" t="s">
        <v>513</v>
      </c>
      <c r="G381" s="39"/>
      <c r="H381" s="39"/>
      <c r="I381" s="145"/>
      <c r="J381" s="39"/>
      <c r="K381" s="39"/>
      <c r="L381" s="43"/>
      <c r="M381" s="234"/>
      <c r="N381" s="83"/>
      <c r="O381" s="83"/>
      <c r="P381" s="83"/>
      <c r="Q381" s="83"/>
      <c r="R381" s="83"/>
      <c r="S381" s="83"/>
      <c r="T381" s="84"/>
      <c r="AT381" s="17" t="s">
        <v>138</v>
      </c>
      <c r="AU381" s="17" t="s">
        <v>82</v>
      </c>
    </row>
    <row r="382" s="12" customFormat="1">
      <c r="B382" s="235"/>
      <c r="C382" s="236"/>
      <c r="D382" s="232" t="s">
        <v>139</v>
      </c>
      <c r="E382" s="237" t="s">
        <v>21</v>
      </c>
      <c r="F382" s="238" t="s">
        <v>197</v>
      </c>
      <c r="G382" s="236"/>
      <c r="H382" s="237" t="s">
        <v>21</v>
      </c>
      <c r="I382" s="239"/>
      <c r="J382" s="236"/>
      <c r="K382" s="236"/>
      <c r="L382" s="240"/>
      <c r="M382" s="241"/>
      <c r="N382" s="242"/>
      <c r="O382" s="242"/>
      <c r="P382" s="242"/>
      <c r="Q382" s="242"/>
      <c r="R382" s="242"/>
      <c r="S382" s="242"/>
      <c r="T382" s="243"/>
      <c r="AT382" s="244" t="s">
        <v>139</v>
      </c>
      <c r="AU382" s="244" t="s">
        <v>82</v>
      </c>
      <c r="AV382" s="12" t="s">
        <v>80</v>
      </c>
      <c r="AW382" s="12" t="s">
        <v>34</v>
      </c>
      <c r="AX382" s="12" t="s">
        <v>73</v>
      </c>
      <c r="AY382" s="244" t="s">
        <v>128</v>
      </c>
    </row>
    <row r="383" s="12" customFormat="1">
      <c r="B383" s="235"/>
      <c r="C383" s="236"/>
      <c r="D383" s="232" t="s">
        <v>139</v>
      </c>
      <c r="E383" s="237" t="s">
        <v>21</v>
      </c>
      <c r="F383" s="238" t="s">
        <v>514</v>
      </c>
      <c r="G383" s="236"/>
      <c r="H383" s="237" t="s">
        <v>21</v>
      </c>
      <c r="I383" s="239"/>
      <c r="J383" s="236"/>
      <c r="K383" s="236"/>
      <c r="L383" s="240"/>
      <c r="M383" s="241"/>
      <c r="N383" s="242"/>
      <c r="O383" s="242"/>
      <c r="P383" s="242"/>
      <c r="Q383" s="242"/>
      <c r="R383" s="242"/>
      <c r="S383" s="242"/>
      <c r="T383" s="243"/>
      <c r="AT383" s="244" t="s">
        <v>139</v>
      </c>
      <c r="AU383" s="244" t="s">
        <v>82</v>
      </c>
      <c r="AV383" s="12" t="s">
        <v>80</v>
      </c>
      <c r="AW383" s="12" t="s">
        <v>34</v>
      </c>
      <c r="AX383" s="12" t="s">
        <v>73</v>
      </c>
      <c r="AY383" s="244" t="s">
        <v>128</v>
      </c>
    </row>
    <row r="384" s="13" customFormat="1">
      <c r="B384" s="245"/>
      <c r="C384" s="246"/>
      <c r="D384" s="232" t="s">
        <v>139</v>
      </c>
      <c r="E384" s="247" t="s">
        <v>21</v>
      </c>
      <c r="F384" s="248" t="s">
        <v>406</v>
      </c>
      <c r="G384" s="246"/>
      <c r="H384" s="249">
        <v>36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AT384" s="255" t="s">
        <v>139</v>
      </c>
      <c r="AU384" s="255" t="s">
        <v>82</v>
      </c>
      <c r="AV384" s="13" t="s">
        <v>82</v>
      </c>
      <c r="AW384" s="13" t="s">
        <v>34</v>
      </c>
      <c r="AX384" s="13" t="s">
        <v>73</v>
      </c>
      <c r="AY384" s="255" t="s">
        <v>128</v>
      </c>
    </row>
    <row r="385" s="13" customFormat="1">
      <c r="B385" s="245"/>
      <c r="C385" s="246"/>
      <c r="D385" s="232" t="s">
        <v>139</v>
      </c>
      <c r="E385" s="247" t="s">
        <v>21</v>
      </c>
      <c r="F385" s="248" t="s">
        <v>407</v>
      </c>
      <c r="G385" s="246"/>
      <c r="H385" s="249">
        <v>36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AT385" s="255" t="s">
        <v>139</v>
      </c>
      <c r="AU385" s="255" t="s">
        <v>82</v>
      </c>
      <c r="AV385" s="13" t="s">
        <v>82</v>
      </c>
      <c r="AW385" s="13" t="s">
        <v>34</v>
      </c>
      <c r="AX385" s="13" t="s">
        <v>73</v>
      </c>
      <c r="AY385" s="255" t="s">
        <v>128</v>
      </c>
    </row>
    <row r="386" s="14" customFormat="1">
      <c r="B386" s="256"/>
      <c r="C386" s="257"/>
      <c r="D386" s="232" t="s">
        <v>139</v>
      </c>
      <c r="E386" s="258" t="s">
        <v>21</v>
      </c>
      <c r="F386" s="259" t="s">
        <v>143</v>
      </c>
      <c r="G386" s="257"/>
      <c r="H386" s="260">
        <v>72</v>
      </c>
      <c r="I386" s="261"/>
      <c r="J386" s="257"/>
      <c r="K386" s="257"/>
      <c r="L386" s="262"/>
      <c r="M386" s="263"/>
      <c r="N386" s="264"/>
      <c r="O386" s="264"/>
      <c r="P386" s="264"/>
      <c r="Q386" s="264"/>
      <c r="R386" s="264"/>
      <c r="S386" s="264"/>
      <c r="T386" s="265"/>
      <c r="AT386" s="266" t="s">
        <v>139</v>
      </c>
      <c r="AU386" s="266" t="s">
        <v>82</v>
      </c>
      <c r="AV386" s="14" t="s">
        <v>144</v>
      </c>
      <c r="AW386" s="14" t="s">
        <v>34</v>
      </c>
      <c r="AX386" s="14" t="s">
        <v>80</v>
      </c>
      <c r="AY386" s="266" t="s">
        <v>128</v>
      </c>
    </row>
    <row r="387" s="11" customFormat="1" ht="22.8" customHeight="1">
      <c r="B387" s="203"/>
      <c r="C387" s="204"/>
      <c r="D387" s="205" t="s">
        <v>72</v>
      </c>
      <c r="E387" s="217" t="s">
        <v>232</v>
      </c>
      <c r="F387" s="217" t="s">
        <v>515</v>
      </c>
      <c r="G387" s="204"/>
      <c r="H387" s="204"/>
      <c r="I387" s="207"/>
      <c r="J387" s="218">
        <f>BK387</f>
        <v>0</v>
      </c>
      <c r="K387" s="204"/>
      <c r="L387" s="209"/>
      <c r="M387" s="210"/>
      <c r="N387" s="211"/>
      <c r="O387" s="211"/>
      <c r="P387" s="212">
        <f>SUM(P388:P395)</f>
        <v>0</v>
      </c>
      <c r="Q387" s="211"/>
      <c r="R387" s="212">
        <f>SUM(R388:R395)</f>
        <v>0</v>
      </c>
      <c r="S387" s="211"/>
      <c r="T387" s="213">
        <f>SUM(T388:T395)</f>
        <v>0</v>
      </c>
      <c r="AR387" s="214" t="s">
        <v>80</v>
      </c>
      <c r="AT387" s="215" t="s">
        <v>72</v>
      </c>
      <c r="AU387" s="215" t="s">
        <v>80</v>
      </c>
      <c r="AY387" s="214" t="s">
        <v>128</v>
      </c>
      <c r="BK387" s="216">
        <f>SUM(BK388:BK395)</f>
        <v>0</v>
      </c>
    </row>
    <row r="388" s="1" customFormat="1" ht="16.5" customHeight="1">
      <c r="B388" s="38"/>
      <c r="C388" s="219" t="s">
        <v>516</v>
      </c>
      <c r="D388" s="219" t="s">
        <v>131</v>
      </c>
      <c r="E388" s="220" t="s">
        <v>517</v>
      </c>
      <c r="F388" s="221" t="s">
        <v>518</v>
      </c>
      <c r="G388" s="222" t="s">
        <v>223</v>
      </c>
      <c r="H388" s="223">
        <v>2.8799999999999999</v>
      </c>
      <c r="I388" s="224"/>
      <c r="J388" s="225">
        <f>ROUND(I388*H388,2)</f>
        <v>0</v>
      </c>
      <c r="K388" s="221" t="s">
        <v>135</v>
      </c>
      <c r="L388" s="43"/>
      <c r="M388" s="226" t="s">
        <v>21</v>
      </c>
      <c r="N388" s="227" t="s">
        <v>44</v>
      </c>
      <c r="O388" s="83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AR388" s="230" t="s">
        <v>144</v>
      </c>
      <c r="AT388" s="230" t="s">
        <v>131</v>
      </c>
      <c r="AU388" s="230" t="s">
        <v>82</v>
      </c>
      <c r="AY388" s="17" t="s">
        <v>128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7" t="s">
        <v>80</v>
      </c>
      <c r="BK388" s="231">
        <f>ROUND(I388*H388,2)</f>
        <v>0</v>
      </c>
      <c r="BL388" s="17" t="s">
        <v>144</v>
      </c>
      <c r="BM388" s="230" t="s">
        <v>519</v>
      </c>
    </row>
    <row r="389" s="1" customFormat="1">
      <c r="B389" s="38"/>
      <c r="C389" s="39"/>
      <c r="D389" s="232" t="s">
        <v>138</v>
      </c>
      <c r="E389" s="39"/>
      <c r="F389" s="233" t="s">
        <v>520</v>
      </c>
      <c r="G389" s="39"/>
      <c r="H389" s="39"/>
      <c r="I389" s="145"/>
      <c r="J389" s="39"/>
      <c r="K389" s="39"/>
      <c r="L389" s="43"/>
      <c r="M389" s="234"/>
      <c r="N389" s="83"/>
      <c r="O389" s="83"/>
      <c r="P389" s="83"/>
      <c r="Q389" s="83"/>
      <c r="R389" s="83"/>
      <c r="S389" s="83"/>
      <c r="T389" s="84"/>
      <c r="AT389" s="17" t="s">
        <v>138</v>
      </c>
      <c r="AU389" s="17" t="s">
        <v>82</v>
      </c>
    </row>
    <row r="390" s="12" customFormat="1">
      <c r="B390" s="235"/>
      <c r="C390" s="236"/>
      <c r="D390" s="232" t="s">
        <v>139</v>
      </c>
      <c r="E390" s="237" t="s">
        <v>21</v>
      </c>
      <c r="F390" s="238" t="s">
        <v>197</v>
      </c>
      <c r="G390" s="236"/>
      <c r="H390" s="237" t="s">
        <v>21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AT390" s="244" t="s">
        <v>139</v>
      </c>
      <c r="AU390" s="244" t="s">
        <v>82</v>
      </c>
      <c r="AV390" s="12" t="s">
        <v>80</v>
      </c>
      <c r="AW390" s="12" t="s">
        <v>34</v>
      </c>
      <c r="AX390" s="12" t="s">
        <v>73</v>
      </c>
      <c r="AY390" s="244" t="s">
        <v>128</v>
      </c>
    </row>
    <row r="391" s="12" customFormat="1">
      <c r="B391" s="235"/>
      <c r="C391" s="236"/>
      <c r="D391" s="232" t="s">
        <v>139</v>
      </c>
      <c r="E391" s="237" t="s">
        <v>21</v>
      </c>
      <c r="F391" s="238" t="s">
        <v>389</v>
      </c>
      <c r="G391" s="236"/>
      <c r="H391" s="237" t="s">
        <v>21</v>
      </c>
      <c r="I391" s="239"/>
      <c r="J391" s="236"/>
      <c r="K391" s="236"/>
      <c r="L391" s="240"/>
      <c r="M391" s="241"/>
      <c r="N391" s="242"/>
      <c r="O391" s="242"/>
      <c r="P391" s="242"/>
      <c r="Q391" s="242"/>
      <c r="R391" s="242"/>
      <c r="S391" s="242"/>
      <c r="T391" s="243"/>
      <c r="AT391" s="244" t="s">
        <v>139</v>
      </c>
      <c r="AU391" s="244" t="s">
        <v>82</v>
      </c>
      <c r="AV391" s="12" t="s">
        <v>80</v>
      </c>
      <c r="AW391" s="12" t="s">
        <v>34</v>
      </c>
      <c r="AX391" s="12" t="s">
        <v>73</v>
      </c>
      <c r="AY391" s="244" t="s">
        <v>128</v>
      </c>
    </row>
    <row r="392" s="12" customFormat="1">
      <c r="B392" s="235"/>
      <c r="C392" s="236"/>
      <c r="D392" s="232" t="s">
        <v>139</v>
      </c>
      <c r="E392" s="237" t="s">
        <v>21</v>
      </c>
      <c r="F392" s="238" t="s">
        <v>521</v>
      </c>
      <c r="G392" s="236"/>
      <c r="H392" s="237" t="s">
        <v>21</v>
      </c>
      <c r="I392" s="239"/>
      <c r="J392" s="236"/>
      <c r="K392" s="236"/>
      <c r="L392" s="240"/>
      <c r="M392" s="241"/>
      <c r="N392" s="242"/>
      <c r="O392" s="242"/>
      <c r="P392" s="242"/>
      <c r="Q392" s="242"/>
      <c r="R392" s="242"/>
      <c r="S392" s="242"/>
      <c r="T392" s="243"/>
      <c r="AT392" s="244" t="s">
        <v>139</v>
      </c>
      <c r="AU392" s="244" t="s">
        <v>82</v>
      </c>
      <c r="AV392" s="12" t="s">
        <v>80</v>
      </c>
      <c r="AW392" s="12" t="s">
        <v>34</v>
      </c>
      <c r="AX392" s="12" t="s">
        <v>73</v>
      </c>
      <c r="AY392" s="244" t="s">
        <v>128</v>
      </c>
    </row>
    <row r="393" s="13" customFormat="1">
      <c r="B393" s="245"/>
      <c r="C393" s="246"/>
      <c r="D393" s="232" t="s">
        <v>139</v>
      </c>
      <c r="E393" s="247" t="s">
        <v>21</v>
      </c>
      <c r="F393" s="248" t="s">
        <v>522</v>
      </c>
      <c r="G393" s="246"/>
      <c r="H393" s="249">
        <v>1.44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AT393" s="255" t="s">
        <v>139</v>
      </c>
      <c r="AU393" s="255" t="s">
        <v>82</v>
      </c>
      <c r="AV393" s="13" t="s">
        <v>82</v>
      </c>
      <c r="AW393" s="13" t="s">
        <v>34</v>
      </c>
      <c r="AX393" s="13" t="s">
        <v>73</v>
      </c>
      <c r="AY393" s="255" t="s">
        <v>128</v>
      </c>
    </row>
    <row r="394" s="13" customFormat="1">
      <c r="B394" s="245"/>
      <c r="C394" s="246"/>
      <c r="D394" s="232" t="s">
        <v>139</v>
      </c>
      <c r="E394" s="247" t="s">
        <v>21</v>
      </c>
      <c r="F394" s="248" t="s">
        <v>523</v>
      </c>
      <c r="G394" s="246"/>
      <c r="H394" s="249">
        <v>1.44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AT394" s="255" t="s">
        <v>139</v>
      </c>
      <c r="AU394" s="255" t="s">
        <v>82</v>
      </c>
      <c r="AV394" s="13" t="s">
        <v>82</v>
      </c>
      <c r="AW394" s="13" t="s">
        <v>34</v>
      </c>
      <c r="AX394" s="13" t="s">
        <v>73</v>
      </c>
      <c r="AY394" s="255" t="s">
        <v>128</v>
      </c>
    </row>
    <row r="395" s="14" customFormat="1">
      <c r="B395" s="256"/>
      <c r="C395" s="257"/>
      <c r="D395" s="232" t="s">
        <v>139</v>
      </c>
      <c r="E395" s="258" t="s">
        <v>21</v>
      </c>
      <c r="F395" s="259" t="s">
        <v>143</v>
      </c>
      <c r="G395" s="257"/>
      <c r="H395" s="260">
        <v>2.8799999999999999</v>
      </c>
      <c r="I395" s="261"/>
      <c r="J395" s="257"/>
      <c r="K395" s="257"/>
      <c r="L395" s="262"/>
      <c r="M395" s="263"/>
      <c r="N395" s="264"/>
      <c r="O395" s="264"/>
      <c r="P395" s="264"/>
      <c r="Q395" s="264"/>
      <c r="R395" s="264"/>
      <c r="S395" s="264"/>
      <c r="T395" s="265"/>
      <c r="AT395" s="266" t="s">
        <v>139</v>
      </c>
      <c r="AU395" s="266" t="s">
        <v>82</v>
      </c>
      <c r="AV395" s="14" t="s">
        <v>144</v>
      </c>
      <c r="AW395" s="14" t="s">
        <v>34</v>
      </c>
      <c r="AX395" s="14" t="s">
        <v>80</v>
      </c>
      <c r="AY395" s="266" t="s">
        <v>128</v>
      </c>
    </row>
    <row r="396" s="11" customFormat="1" ht="22.8" customHeight="1">
      <c r="B396" s="203"/>
      <c r="C396" s="204"/>
      <c r="D396" s="205" t="s">
        <v>72</v>
      </c>
      <c r="E396" s="217" t="s">
        <v>239</v>
      </c>
      <c r="F396" s="217" t="s">
        <v>524</v>
      </c>
      <c r="G396" s="204"/>
      <c r="H396" s="204"/>
      <c r="I396" s="207"/>
      <c r="J396" s="218">
        <f>BK396</f>
        <v>0</v>
      </c>
      <c r="K396" s="204"/>
      <c r="L396" s="209"/>
      <c r="M396" s="210"/>
      <c r="N396" s="211"/>
      <c r="O396" s="211"/>
      <c r="P396" s="212">
        <f>SUM(P397:P448)</f>
        <v>0</v>
      </c>
      <c r="Q396" s="211"/>
      <c r="R396" s="212">
        <f>SUM(R397:R448)</f>
        <v>168.35724900000002</v>
      </c>
      <c r="S396" s="211"/>
      <c r="T396" s="213">
        <f>SUM(T397:T448)</f>
        <v>0</v>
      </c>
      <c r="AR396" s="214" t="s">
        <v>80</v>
      </c>
      <c r="AT396" s="215" t="s">
        <v>72</v>
      </c>
      <c r="AU396" s="215" t="s">
        <v>80</v>
      </c>
      <c r="AY396" s="214" t="s">
        <v>128</v>
      </c>
      <c r="BK396" s="216">
        <f>SUM(BK397:BK448)</f>
        <v>0</v>
      </c>
    </row>
    <row r="397" s="1" customFormat="1" ht="16.5" customHeight="1">
      <c r="B397" s="38"/>
      <c r="C397" s="219" t="s">
        <v>525</v>
      </c>
      <c r="D397" s="219" t="s">
        <v>131</v>
      </c>
      <c r="E397" s="220" t="s">
        <v>526</v>
      </c>
      <c r="F397" s="221" t="s">
        <v>527</v>
      </c>
      <c r="G397" s="222" t="s">
        <v>194</v>
      </c>
      <c r="H397" s="223">
        <v>5</v>
      </c>
      <c r="I397" s="224"/>
      <c r="J397" s="225">
        <f>ROUND(I397*H397,2)</f>
        <v>0</v>
      </c>
      <c r="K397" s="221" t="s">
        <v>135</v>
      </c>
      <c r="L397" s="43"/>
      <c r="M397" s="226" t="s">
        <v>21</v>
      </c>
      <c r="N397" s="227" t="s">
        <v>44</v>
      </c>
      <c r="O397" s="83"/>
      <c r="P397" s="228">
        <f>O397*H397</f>
        <v>0</v>
      </c>
      <c r="Q397" s="228">
        <v>0.0025999999999999999</v>
      </c>
      <c r="R397" s="228">
        <f>Q397*H397</f>
        <v>0.012999999999999999</v>
      </c>
      <c r="S397" s="228">
        <v>0</v>
      </c>
      <c r="T397" s="229">
        <f>S397*H397</f>
        <v>0</v>
      </c>
      <c r="AR397" s="230" t="s">
        <v>144</v>
      </c>
      <c r="AT397" s="230" t="s">
        <v>131</v>
      </c>
      <c r="AU397" s="230" t="s">
        <v>82</v>
      </c>
      <c r="AY397" s="17" t="s">
        <v>128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80</v>
      </c>
      <c r="BK397" s="231">
        <f>ROUND(I397*H397,2)</f>
        <v>0</v>
      </c>
      <c r="BL397" s="17" t="s">
        <v>144</v>
      </c>
      <c r="BM397" s="230" t="s">
        <v>528</v>
      </c>
    </row>
    <row r="398" s="1" customFormat="1">
      <c r="B398" s="38"/>
      <c r="C398" s="39"/>
      <c r="D398" s="232" t="s">
        <v>138</v>
      </c>
      <c r="E398" s="39"/>
      <c r="F398" s="233" t="s">
        <v>529</v>
      </c>
      <c r="G398" s="39"/>
      <c r="H398" s="39"/>
      <c r="I398" s="145"/>
      <c r="J398" s="39"/>
      <c r="K398" s="39"/>
      <c r="L398" s="43"/>
      <c r="M398" s="234"/>
      <c r="N398" s="83"/>
      <c r="O398" s="83"/>
      <c r="P398" s="83"/>
      <c r="Q398" s="83"/>
      <c r="R398" s="83"/>
      <c r="S398" s="83"/>
      <c r="T398" s="84"/>
      <c r="AT398" s="17" t="s">
        <v>138</v>
      </c>
      <c r="AU398" s="17" t="s">
        <v>82</v>
      </c>
    </row>
    <row r="399" s="12" customFormat="1">
      <c r="B399" s="235"/>
      <c r="C399" s="236"/>
      <c r="D399" s="232" t="s">
        <v>139</v>
      </c>
      <c r="E399" s="237" t="s">
        <v>21</v>
      </c>
      <c r="F399" s="238" t="s">
        <v>197</v>
      </c>
      <c r="G399" s="236"/>
      <c r="H399" s="237" t="s">
        <v>21</v>
      </c>
      <c r="I399" s="239"/>
      <c r="J399" s="236"/>
      <c r="K399" s="236"/>
      <c r="L399" s="240"/>
      <c r="M399" s="241"/>
      <c r="N399" s="242"/>
      <c r="O399" s="242"/>
      <c r="P399" s="242"/>
      <c r="Q399" s="242"/>
      <c r="R399" s="242"/>
      <c r="S399" s="242"/>
      <c r="T399" s="243"/>
      <c r="AT399" s="244" t="s">
        <v>139</v>
      </c>
      <c r="AU399" s="244" t="s">
        <v>82</v>
      </c>
      <c r="AV399" s="12" t="s">
        <v>80</v>
      </c>
      <c r="AW399" s="12" t="s">
        <v>34</v>
      </c>
      <c r="AX399" s="12" t="s">
        <v>73</v>
      </c>
      <c r="AY399" s="244" t="s">
        <v>128</v>
      </c>
    </row>
    <row r="400" s="13" customFormat="1">
      <c r="B400" s="245"/>
      <c r="C400" s="246"/>
      <c r="D400" s="232" t="s">
        <v>139</v>
      </c>
      <c r="E400" s="247" t="s">
        <v>21</v>
      </c>
      <c r="F400" s="248" t="s">
        <v>530</v>
      </c>
      <c r="G400" s="246"/>
      <c r="H400" s="249">
        <v>5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AT400" s="255" t="s">
        <v>139</v>
      </c>
      <c r="AU400" s="255" t="s">
        <v>82</v>
      </c>
      <c r="AV400" s="13" t="s">
        <v>82</v>
      </c>
      <c r="AW400" s="13" t="s">
        <v>34</v>
      </c>
      <c r="AX400" s="13" t="s">
        <v>73</v>
      </c>
      <c r="AY400" s="255" t="s">
        <v>128</v>
      </c>
    </row>
    <row r="401" s="14" customFormat="1">
      <c r="B401" s="256"/>
      <c r="C401" s="257"/>
      <c r="D401" s="232" t="s">
        <v>139</v>
      </c>
      <c r="E401" s="258" t="s">
        <v>21</v>
      </c>
      <c r="F401" s="259" t="s">
        <v>143</v>
      </c>
      <c r="G401" s="257"/>
      <c r="H401" s="260">
        <v>5</v>
      </c>
      <c r="I401" s="261"/>
      <c r="J401" s="257"/>
      <c r="K401" s="257"/>
      <c r="L401" s="262"/>
      <c r="M401" s="263"/>
      <c r="N401" s="264"/>
      <c r="O401" s="264"/>
      <c r="P401" s="264"/>
      <c r="Q401" s="264"/>
      <c r="R401" s="264"/>
      <c r="S401" s="264"/>
      <c r="T401" s="265"/>
      <c r="AT401" s="266" t="s">
        <v>139</v>
      </c>
      <c r="AU401" s="266" t="s">
        <v>82</v>
      </c>
      <c r="AV401" s="14" t="s">
        <v>144</v>
      </c>
      <c r="AW401" s="14" t="s">
        <v>34</v>
      </c>
      <c r="AX401" s="14" t="s">
        <v>80</v>
      </c>
      <c r="AY401" s="266" t="s">
        <v>128</v>
      </c>
    </row>
    <row r="402" s="1" customFormat="1" ht="16.5" customHeight="1">
      <c r="B402" s="38"/>
      <c r="C402" s="219" t="s">
        <v>531</v>
      </c>
      <c r="D402" s="219" t="s">
        <v>131</v>
      </c>
      <c r="E402" s="220" t="s">
        <v>532</v>
      </c>
      <c r="F402" s="221" t="s">
        <v>533</v>
      </c>
      <c r="G402" s="222" t="s">
        <v>194</v>
      </c>
      <c r="H402" s="223">
        <v>5</v>
      </c>
      <c r="I402" s="224"/>
      <c r="J402" s="225">
        <f>ROUND(I402*H402,2)</f>
        <v>0</v>
      </c>
      <c r="K402" s="221" t="s">
        <v>135</v>
      </c>
      <c r="L402" s="43"/>
      <c r="M402" s="226" t="s">
        <v>21</v>
      </c>
      <c r="N402" s="227" t="s">
        <v>44</v>
      </c>
      <c r="O402" s="83"/>
      <c r="P402" s="228">
        <f>O402*H402</f>
        <v>0</v>
      </c>
      <c r="Q402" s="228">
        <v>1.0000000000000001E-05</v>
      </c>
      <c r="R402" s="228">
        <f>Q402*H402</f>
        <v>5.0000000000000002E-05</v>
      </c>
      <c r="S402" s="228">
        <v>0</v>
      </c>
      <c r="T402" s="229">
        <f>S402*H402</f>
        <v>0</v>
      </c>
      <c r="AR402" s="230" t="s">
        <v>144</v>
      </c>
      <c r="AT402" s="230" t="s">
        <v>131</v>
      </c>
      <c r="AU402" s="230" t="s">
        <v>82</v>
      </c>
      <c r="AY402" s="17" t="s">
        <v>128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7" t="s">
        <v>80</v>
      </c>
      <c r="BK402" s="231">
        <f>ROUND(I402*H402,2)</f>
        <v>0</v>
      </c>
      <c r="BL402" s="17" t="s">
        <v>144</v>
      </c>
      <c r="BM402" s="230" t="s">
        <v>534</v>
      </c>
    </row>
    <row r="403" s="1" customFormat="1">
      <c r="B403" s="38"/>
      <c r="C403" s="39"/>
      <c r="D403" s="232" t="s">
        <v>138</v>
      </c>
      <c r="E403" s="39"/>
      <c r="F403" s="233" t="s">
        <v>535</v>
      </c>
      <c r="G403" s="39"/>
      <c r="H403" s="39"/>
      <c r="I403" s="145"/>
      <c r="J403" s="39"/>
      <c r="K403" s="39"/>
      <c r="L403" s="43"/>
      <c r="M403" s="234"/>
      <c r="N403" s="83"/>
      <c r="O403" s="83"/>
      <c r="P403" s="83"/>
      <c r="Q403" s="83"/>
      <c r="R403" s="83"/>
      <c r="S403" s="83"/>
      <c r="T403" s="84"/>
      <c r="AT403" s="17" t="s">
        <v>138</v>
      </c>
      <c r="AU403" s="17" t="s">
        <v>82</v>
      </c>
    </row>
    <row r="404" s="13" customFormat="1">
      <c r="B404" s="245"/>
      <c r="C404" s="246"/>
      <c r="D404" s="232" t="s">
        <v>139</v>
      </c>
      <c r="E404" s="247" t="s">
        <v>21</v>
      </c>
      <c r="F404" s="248" t="s">
        <v>127</v>
      </c>
      <c r="G404" s="246"/>
      <c r="H404" s="249">
        <v>5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AT404" s="255" t="s">
        <v>139</v>
      </c>
      <c r="AU404" s="255" t="s">
        <v>82</v>
      </c>
      <c r="AV404" s="13" t="s">
        <v>82</v>
      </c>
      <c r="AW404" s="13" t="s">
        <v>34</v>
      </c>
      <c r="AX404" s="13" t="s">
        <v>73</v>
      </c>
      <c r="AY404" s="255" t="s">
        <v>128</v>
      </c>
    </row>
    <row r="405" s="14" customFormat="1">
      <c r="B405" s="256"/>
      <c r="C405" s="257"/>
      <c r="D405" s="232" t="s">
        <v>139</v>
      </c>
      <c r="E405" s="258" t="s">
        <v>21</v>
      </c>
      <c r="F405" s="259" t="s">
        <v>143</v>
      </c>
      <c r="G405" s="257"/>
      <c r="H405" s="260">
        <v>5</v>
      </c>
      <c r="I405" s="261"/>
      <c r="J405" s="257"/>
      <c r="K405" s="257"/>
      <c r="L405" s="262"/>
      <c r="M405" s="263"/>
      <c r="N405" s="264"/>
      <c r="O405" s="264"/>
      <c r="P405" s="264"/>
      <c r="Q405" s="264"/>
      <c r="R405" s="264"/>
      <c r="S405" s="264"/>
      <c r="T405" s="265"/>
      <c r="AT405" s="266" t="s">
        <v>139</v>
      </c>
      <c r="AU405" s="266" t="s">
        <v>82</v>
      </c>
      <c r="AV405" s="14" t="s">
        <v>144</v>
      </c>
      <c r="AW405" s="14" t="s">
        <v>34</v>
      </c>
      <c r="AX405" s="14" t="s">
        <v>80</v>
      </c>
      <c r="AY405" s="266" t="s">
        <v>128</v>
      </c>
    </row>
    <row r="406" s="1" customFormat="1" ht="16.5" customHeight="1">
      <c r="B406" s="38"/>
      <c r="C406" s="219" t="s">
        <v>536</v>
      </c>
      <c r="D406" s="219" t="s">
        <v>131</v>
      </c>
      <c r="E406" s="220" t="s">
        <v>537</v>
      </c>
      <c r="F406" s="221" t="s">
        <v>538</v>
      </c>
      <c r="G406" s="222" t="s">
        <v>211</v>
      </c>
      <c r="H406" s="223">
        <v>90</v>
      </c>
      <c r="I406" s="224"/>
      <c r="J406" s="225">
        <f>ROUND(I406*H406,2)</f>
        <v>0</v>
      </c>
      <c r="K406" s="221" t="s">
        <v>135</v>
      </c>
      <c r="L406" s="43"/>
      <c r="M406" s="226" t="s">
        <v>21</v>
      </c>
      <c r="N406" s="227" t="s">
        <v>44</v>
      </c>
      <c r="O406" s="83"/>
      <c r="P406" s="228">
        <f>O406*H406</f>
        <v>0</v>
      </c>
      <c r="Q406" s="228">
        <v>0.15540000000000001</v>
      </c>
      <c r="R406" s="228">
        <f>Q406*H406</f>
        <v>13.986000000000001</v>
      </c>
      <c r="S406" s="228">
        <v>0</v>
      </c>
      <c r="T406" s="229">
        <f>S406*H406</f>
        <v>0</v>
      </c>
      <c r="AR406" s="230" t="s">
        <v>144</v>
      </c>
      <c r="AT406" s="230" t="s">
        <v>131</v>
      </c>
      <c r="AU406" s="230" t="s">
        <v>82</v>
      </c>
      <c r="AY406" s="17" t="s">
        <v>128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7" t="s">
        <v>80</v>
      </c>
      <c r="BK406" s="231">
        <f>ROUND(I406*H406,2)</f>
        <v>0</v>
      </c>
      <c r="BL406" s="17" t="s">
        <v>144</v>
      </c>
      <c r="BM406" s="230" t="s">
        <v>539</v>
      </c>
    </row>
    <row r="407" s="1" customFormat="1">
      <c r="B407" s="38"/>
      <c r="C407" s="39"/>
      <c r="D407" s="232" t="s">
        <v>138</v>
      </c>
      <c r="E407" s="39"/>
      <c r="F407" s="233" t="s">
        <v>540</v>
      </c>
      <c r="G407" s="39"/>
      <c r="H407" s="39"/>
      <c r="I407" s="145"/>
      <c r="J407" s="39"/>
      <c r="K407" s="39"/>
      <c r="L407" s="43"/>
      <c r="M407" s="234"/>
      <c r="N407" s="83"/>
      <c r="O407" s="83"/>
      <c r="P407" s="83"/>
      <c r="Q407" s="83"/>
      <c r="R407" s="83"/>
      <c r="S407" s="83"/>
      <c r="T407" s="84"/>
      <c r="AT407" s="17" t="s">
        <v>138</v>
      </c>
      <c r="AU407" s="17" t="s">
        <v>82</v>
      </c>
    </row>
    <row r="408" s="12" customFormat="1">
      <c r="B408" s="235"/>
      <c r="C408" s="236"/>
      <c r="D408" s="232" t="s">
        <v>139</v>
      </c>
      <c r="E408" s="237" t="s">
        <v>21</v>
      </c>
      <c r="F408" s="238" t="s">
        <v>197</v>
      </c>
      <c r="G408" s="236"/>
      <c r="H408" s="237" t="s">
        <v>21</v>
      </c>
      <c r="I408" s="239"/>
      <c r="J408" s="236"/>
      <c r="K408" s="236"/>
      <c r="L408" s="240"/>
      <c r="M408" s="241"/>
      <c r="N408" s="242"/>
      <c r="O408" s="242"/>
      <c r="P408" s="242"/>
      <c r="Q408" s="242"/>
      <c r="R408" s="242"/>
      <c r="S408" s="242"/>
      <c r="T408" s="243"/>
      <c r="AT408" s="244" t="s">
        <v>139</v>
      </c>
      <c r="AU408" s="244" t="s">
        <v>82</v>
      </c>
      <c r="AV408" s="12" t="s">
        <v>80</v>
      </c>
      <c r="AW408" s="12" t="s">
        <v>34</v>
      </c>
      <c r="AX408" s="12" t="s">
        <v>73</v>
      </c>
      <c r="AY408" s="244" t="s">
        <v>128</v>
      </c>
    </row>
    <row r="409" s="13" customFormat="1">
      <c r="B409" s="245"/>
      <c r="C409" s="246"/>
      <c r="D409" s="232" t="s">
        <v>139</v>
      </c>
      <c r="E409" s="247" t="s">
        <v>21</v>
      </c>
      <c r="F409" s="248" t="s">
        <v>541</v>
      </c>
      <c r="G409" s="246"/>
      <c r="H409" s="249">
        <v>90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AT409" s="255" t="s">
        <v>139</v>
      </c>
      <c r="AU409" s="255" t="s">
        <v>82</v>
      </c>
      <c r="AV409" s="13" t="s">
        <v>82</v>
      </c>
      <c r="AW409" s="13" t="s">
        <v>34</v>
      </c>
      <c r="AX409" s="13" t="s">
        <v>73</v>
      </c>
      <c r="AY409" s="255" t="s">
        <v>128</v>
      </c>
    </row>
    <row r="410" s="14" customFormat="1">
      <c r="B410" s="256"/>
      <c r="C410" s="257"/>
      <c r="D410" s="232" t="s">
        <v>139</v>
      </c>
      <c r="E410" s="258" t="s">
        <v>21</v>
      </c>
      <c r="F410" s="259" t="s">
        <v>143</v>
      </c>
      <c r="G410" s="257"/>
      <c r="H410" s="260">
        <v>90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AT410" s="266" t="s">
        <v>139</v>
      </c>
      <c r="AU410" s="266" t="s">
        <v>82</v>
      </c>
      <c r="AV410" s="14" t="s">
        <v>144</v>
      </c>
      <c r="AW410" s="14" t="s">
        <v>34</v>
      </c>
      <c r="AX410" s="14" t="s">
        <v>80</v>
      </c>
      <c r="AY410" s="266" t="s">
        <v>128</v>
      </c>
    </row>
    <row r="411" s="1" customFormat="1" ht="16.5" customHeight="1">
      <c r="B411" s="38"/>
      <c r="C411" s="270" t="s">
        <v>542</v>
      </c>
      <c r="D411" s="270" t="s">
        <v>300</v>
      </c>
      <c r="E411" s="271" t="s">
        <v>543</v>
      </c>
      <c r="F411" s="272" t="s">
        <v>544</v>
      </c>
      <c r="G411" s="273" t="s">
        <v>211</v>
      </c>
      <c r="H411" s="274">
        <v>92.700000000000003</v>
      </c>
      <c r="I411" s="275"/>
      <c r="J411" s="276">
        <f>ROUND(I411*H411,2)</f>
        <v>0</v>
      </c>
      <c r="K411" s="272" t="s">
        <v>135</v>
      </c>
      <c r="L411" s="277"/>
      <c r="M411" s="278" t="s">
        <v>21</v>
      </c>
      <c r="N411" s="279" t="s">
        <v>44</v>
      </c>
      <c r="O411" s="83"/>
      <c r="P411" s="228">
        <f>O411*H411</f>
        <v>0</v>
      </c>
      <c r="Q411" s="228">
        <v>0.069000000000000006</v>
      </c>
      <c r="R411" s="228">
        <f>Q411*H411</f>
        <v>6.396300000000001</v>
      </c>
      <c r="S411" s="228">
        <v>0</v>
      </c>
      <c r="T411" s="229">
        <f>S411*H411</f>
        <v>0</v>
      </c>
      <c r="AR411" s="230" t="s">
        <v>232</v>
      </c>
      <c r="AT411" s="230" t="s">
        <v>300</v>
      </c>
      <c r="AU411" s="230" t="s">
        <v>82</v>
      </c>
      <c r="AY411" s="17" t="s">
        <v>128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7" t="s">
        <v>80</v>
      </c>
      <c r="BK411" s="231">
        <f>ROUND(I411*H411,2)</f>
        <v>0</v>
      </c>
      <c r="BL411" s="17" t="s">
        <v>144</v>
      </c>
      <c r="BM411" s="230" t="s">
        <v>545</v>
      </c>
    </row>
    <row r="412" s="1" customFormat="1">
      <c r="B412" s="38"/>
      <c r="C412" s="39"/>
      <c r="D412" s="232" t="s">
        <v>138</v>
      </c>
      <c r="E412" s="39"/>
      <c r="F412" s="233" t="s">
        <v>544</v>
      </c>
      <c r="G412" s="39"/>
      <c r="H412" s="39"/>
      <c r="I412" s="145"/>
      <c r="J412" s="39"/>
      <c r="K412" s="39"/>
      <c r="L412" s="43"/>
      <c r="M412" s="234"/>
      <c r="N412" s="83"/>
      <c r="O412" s="83"/>
      <c r="P412" s="83"/>
      <c r="Q412" s="83"/>
      <c r="R412" s="83"/>
      <c r="S412" s="83"/>
      <c r="T412" s="84"/>
      <c r="AT412" s="17" t="s">
        <v>138</v>
      </c>
      <c r="AU412" s="17" t="s">
        <v>82</v>
      </c>
    </row>
    <row r="413" s="13" customFormat="1">
      <c r="B413" s="245"/>
      <c r="C413" s="246"/>
      <c r="D413" s="232" t="s">
        <v>139</v>
      </c>
      <c r="E413" s="247" t="s">
        <v>21</v>
      </c>
      <c r="F413" s="248" t="s">
        <v>546</v>
      </c>
      <c r="G413" s="246"/>
      <c r="H413" s="249">
        <v>92.700000000000003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AT413" s="255" t="s">
        <v>139</v>
      </c>
      <c r="AU413" s="255" t="s">
        <v>82</v>
      </c>
      <c r="AV413" s="13" t="s">
        <v>82</v>
      </c>
      <c r="AW413" s="13" t="s">
        <v>34</v>
      </c>
      <c r="AX413" s="13" t="s">
        <v>73</v>
      </c>
      <c r="AY413" s="255" t="s">
        <v>128</v>
      </c>
    </row>
    <row r="414" s="14" customFormat="1">
      <c r="B414" s="256"/>
      <c r="C414" s="257"/>
      <c r="D414" s="232" t="s">
        <v>139</v>
      </c>
      <c r="E414" s="258" t="s">
        <v>21</v>
      </c>
      <c r="F414" s="259" t="s">
        <v>143</v>
      </c>
      <c r="G414" s="257"/>
      <c r="H414" s="260">
        <v>92.700000000000003</v>
      </c>
      <c r="I414" s="261"/>
      <c r="J414" s="257"/>
      <c r="K414" s="257"/>
      <c r="L414" s="262"/>
      <c r="M414" s="263"/>
      <c r="N414" s="264"/>
      <c r="O414" s="264"/>
      <c r="P414" s="264"/>
      <c r="Q414" s="264"/>
      <c r="R414" s="264"/>
      <c r="S414" s="264"/>
      <c r="T414" s="265"/>
      <c r="AT414" s="266" t="s">
        <v>139</v>
      </c>
      <c r="AU414" s="266" t="s">
        <v>82</v>
      </c>
      <c r="AV414" s="14" t="s">
        <v>144</v>
      </c>
      <c r="AW414" s="14" t="s">
        <v>34</v>
      </c>
      <c r="AX414" s="14" t="s">
        <v>80</v>
      </c>
      <c r="AY414" s="266" t="s">
        <v>128</v>
      </c>
    </row>
    <row r="415" s="1" customFormat="1" ht="16.5" customHeight="1">
      <c r="B415" s="38"/>
      <c r="C415" s="219" t="s">
        <v>547</v>
      </c>
      <c r="D415" s="219" t="s">
        <v>131</v>
      </c>
      <c r="E415" s="220" t="s">
        <v>548</v>
      </c>
      <c r="F415" s="221" t="s">
        <v>549</v>
      </c>
      <c r="G415" s="222" t="s">
        <v>211</v>
      </c>
      <c r="H415" s="223">
        <v>105</v>
      </c>
      <c r="I415" s="224"/>
      <c r="J415" s="225">
        <f>ROUND(I415*H415,2)</f>
        <v>0</v>
      </c>
      <c r="K415" s="221" t="s">
        <v>135</v>
      </c>
      <c r="L415" s="43"/>
      <c r="M415" s="226" t="s">
        <v>21</v>
      </c>
      <c r="N415" s="227" t="s">
        <v>44</v>
      </c>
      <c r="O415" s="83"/>
      <c r="P415" s="228">
        <f>O415*H415</f>
        <v>0</v>
      </c>
      <c r="Q415" s="228">
        <v>0.1295</v>
      </c>
      <c r="R415" s="228">
        <f>Q415*H415</f>
        <v>13.5975</v>
      </c>
      <c r="S415" s="228">
        <v>0</v>
      </c>
      <c r="T415" s="229">
        <f>S415*H415</f>
        <v>0</v>
      </c>
      <c r="AR415" s="230" t="s">
        <v>144</v>
      </c>
      <c r="AT415" s="230" t="s">
        <v>131</v>
      </c>
      <c r="AU415" s="230" t="s">
        <v>82</v>
      </c>
      <c r="AY415" s="17" t="s">
        <v>128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7" t="s">
        <v>80</v>
      </c>
      <c r="BK415" s="231">
        <f>ROUND(I415*H415,2)</f>
        <v>0</v>
      </c>
      <c r="BL415" s="17" t="s">
        <v>144</v>
      </c>
      <c r="BM415" s="230" t="s">
        <v>550</v>
      </c>
    </row>
    <row r="416" s="1" customFormat="1">
      <c r="B416" s="38"/>
      <c r="C416" s="39"/>
      <c r="D416" s="232" t="s">
        <v>138</v>
      </c>
      <c r="E416" s="39"/>
      <c r="F416" s="233" t="s">
        <v>551</v>
      </c>
      <c r="G416" s="39"/>
      <c r="H416" s="39"/>
      <c r="I416" s="145"/>
      <c r="J416" s="39"/>
      <c r="K416" s="39"/>
      <c r="L416" s="43"/>
      <c r="M416" s="234"/>
      <c r="N416" s="83"/>
      <c r="O416" s="83"/>
      <c r="P416" s="83"/>
      <c r="Q416" s="83"/>
      <c r="R416" s="83"/>
      <c r="S416" s="83"/>
      <c r="T416" s="84"/>
      <c r="AT416" s="17" t="s">
        <v>138</v>
      </c>
      <c r="AU416" s="17" t="s">
        <v>82</v>
      </c>
    </row>
    <row r="417" s="12" customFormat="1">
      <c r="B417" s="235"/>
      <c r="C417" s="236"/>
      <c r="D417" s="232" t="s">
        <v>139</v>
      </c>
      <c r="E417" s="237" t="s">
        <v>21</v>
      </c>
      <c r="F417" s="238" t="s">
        <v>197</v>
      </c>
      <c r="G417" s="236"/>
      <c r="H417" s="237" t="s">
        <v>21</v>
      </c>
      <c r="I417" s="239"/>
      <c r="J417" s="236"/>
      <c r="K417" s="236"/>
      <c r="L417" s="240"/>
      <c r="M417" s="241"/>
      <c r="N417" s="242"/>
      <c r="O417" s="242"/>
      <c r="P417" s="242"/>
      <c r="Q417" s="242"/>
      <c r="R417" s="242"/>
      <c r="S417" s="242"/>
      <c r="T417" s="243"/>
      <c r="AT417" s="244" t="s">
        <v>139</v>
      </c>
      <c r="AU417" s="244" t="s">
        <v>82</v>
      </c>
      <c r="AV417" s="12" t="s">
        <v>80</v>
      </c>
      <c r="AW417" s="12" t="s">
        <v>34</v>
      </c>
      <c r="AX417" s="12" t="s">
        <v>73</v>
      </c>
      <c r="AY417" s="244" t="s">
        <v>128</v>
      </c>
    </row>
    <row r="418" s="13" customFormat="1">
      <c r="B418" s="245"/>
      <c r="C418" s="246"/>
      <c r="D418" s="232" t="s">
        <v>139</v>
      </c>
      <c r="E418" s="247" t="s">
        <v>21</v>
      </c>
      <c r="F418" s="248" t="s">
        <v>552</v>
      </c>
      <c r="G418" s="246"/>
      <c r="H418" s="249">
        <v>105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AT418" s="255" t="s">
        <v>139</v>
      </c>
      <c r="AU418" s="255" t="s">
        <v>82</v>
      </c>
      <c r="AV418" s="13" t="s">
        <v>82</v>
      </c>
      <c r="AW418" s="13" t="s">
        <v>34</v>
      </c>
      <c r="AX418" s="13" t="s">
        <v>73</v>
      </c>
      <c r="AY418" s="255" t="s">
        <v>128</v>
      </c>
    </row>
    <row r="419" s="14" customFormat="1">
      <c r="B419" s="256"/>
      <c r="C419" s="257"/>
      <c r="D419" s="232" t="s">
        <v>139</v>
      </c>
      <c r="E419" s="258" t="s">
        <v>21</v>
      </c>
      <c r="F419" s="259" t="s">
        <v>143</v>
      </c>
      <c r="G419" s="257"/>
      <c r="H419" s="260">
        <v>105</v>
      </c>
      <c r="I419" s="261"/>
      <c r="J419" s="257"/>
      <c r="K419" s="257"/>
      <c r="L419" s="262"/>
      <c r="M419" s="263"/>
      <c r="N419" s="264"/>
      <c r="O419" s="264"/>
      <c r="P419" s="264"/>
      <c r="Q419" s="264"/>
      <c r="R419" s="264"/>
      <c r="S419" s="264"/>
      <c r="T419" s="265"/>
      <c r="AT419" s="266" t="s">
        <v>139</v>
      </c>
      <c r="AU419" s="266" t="s">
        <v>82</v>
      </c>
      <c r="AV419" s="14" t="s">
        <v>144</v>
      </c>
      <c r="AW419" s="14" t="s">
        <v>34</v>
      </c>
      <c r="AX419" s="14" t="s">
        <v>80</v>
      </c>
      <c r="AY419" s="266" t="s">
        <v>128</v>
      </c>
    </row>
    <row r="420" s="1" customFormat="1" ht="16.5" customHeight="1">
      <c r="B420" s="38"/>
      <c r="C420" s="270" t="s">
        <v>553</v>
      </c>
      <c r="D420" s="270" t="s">
        <v>300</v>
      </c>
      <c r="E420" s="271" t="s">
        <v>554</v>
      </c>
      <c r="F420" s="272" t="s">
        <v>555</v>
      </c>
      <c r="G420" s="273" t="s">
        <v>211</v>
      </c>
      <c r="H420" s="274">
        <v>108.15000000000001</v>
      </c>
      <c r="I420" s="275"/>
      <c r="J420" s="276">
        <f>ROUND(I420*H420,2)</f>
        <v>0</v>
      </c>
      <c r="K420" s="272" t="s">
        <v>135</v>
      </c>
      <c r="L420" s="277"/>
      <c r="M420" s="278" t="s">
        <v>21</v>
      </c>
      <c r="N420" s="279" t="s">
        <v>44</v>
      </c>
      <c r="O420" s="83"/>
      <c r="P420" s="228">
        <f>O420*H420</f>
        <v>0</v>
      </c>
      <c r="Q420" s="228">
        <v>0.033500000000000002</v>
      </c>
      <c r="R420" s="228">
        <f>Q420*H420</f>
        <v>3.6230250000000006</v>
      </c>
      <c r="S420" s="228">
        <v>0</v>
      </c>
      <c r="T420" s="229">
        <f>S420*H420</f>
        <v>0</v>
      </c>
      <c r="AR420" s="230" t="s">
        <v>232</v>
      </c>
      <c r="AT420" s="230" t="s">
        <v>300</v>
      </c>
      <c r="AU420" s="230" t="s">
        <v>82</v>
      </c>
      <c r="AY420" s="17" t="s">
        <v>128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7" t="s">
        <v>80</v>
      </c>
      <c r="BK420" s="231">
        <f>ROUND(I420*H420,2)</f>
        <v>0</v>
      </c>
      <c r="BL420" s="17" t="s">
        <v>144</v>
      </c>
      <c r="BM420" s="230" t="s">
        <v>556</v>
      </c>
    </row>
    <row r="421" s="1" customFormat="1">
      <c r="B421" s="38"/>
      <c r="C421" s="39"/>
      <c r="D421" s="232" t="s">
        <v>138</v>
      </c>
      <c r="E421" s="39"/>
      <c r="F421" s="233" t="s">
        <v>555</v>
      </c>
      <c r="G421" s="39"/>
      <c r="H421" s="39"/>
      <c r="I421" s="145"/>
      <c r="J421" s="39"/>
      <c r="K421" s="39"/>
      <c r="L421" s="43"/>
      <c r="M421" s="234"/>
      <c r="N421" s="83"/>
      <c r="O421" s="83"/>
      <c r="P421" s="83"/>
      <c r="Q421" s="83"/>
      <c r="R421" s="83"/>
      <c r="S421" s="83"/>
      <c r="T421" s="84"/>
      <c r="AT421" s="17" t="s">
        <v>138</v>
      </c>
      <c r="AU421" s="17" t="s">
        <v>82</v>
      </c>
    </row>
    <row r="422" s="13" customFormat="1">
      <c r="B422" s="245"/>
      <c r="C422" s="246"/>
      <c r="D422" s="232" t="s">
        <v>139</v>
      </c>
      <c r="E422" s="247" t="s">
        <v>21</v>
      </c>
      <c r="F422" s="248" t="s">
        <v>557</v>
      </c>
      <c r="G422" s="246"/>
      <c r="H422" s="249">
        <v>108.15000000000001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AT422" s="255" t="s">
        <v>139</v>
      </c>
      <c r="AU422" s="255" t="s">
        <v>82</v>
      </c>
      <c r="AV422" s="13" t="s">
        <v>82</v>
      </c>
      <c r="AW422" s="13" t="s">
        <v>34</v>
      </c>
      <c r="AX422" s="13" t="s">
        <v>73</v>
      </c>
      <c r="AY422" s="255" t="s">
        <v>128</v>
      </c>
    </row>
    <row r="423" s="14" customFormat="1">
      <c r="B423" s="256"/>
      <c r="C423" s="257"/>
      <c r="D423" s="232" t="s">
        <v>139</v>
      </c>
      <c r="E423" s="258" t="s">
        <v>21</v>
      </c>
      <c r="F423" s="259" t="s">
        <v>143</v>
      </c>
      <c r="G423" s="257"/>
      <c r="H423" s="260">
        <v>108.15000000000001</v>
      </c>
      <c r="I423" s="261"/>
      <c r="J423" s="257"/>
      <c r="K423" s="257"/>
      <c r="L423" s="262"/>
      <c r="M423" s="263"/>
      <c r="N423" s="264"/>
      <c r="O423" s="264"/>
      <c r="P423" s="264"/>
      <c r="Q423" s="264"/>
      <c r="R423" s="264"/>
      <c r="S423" s="264"/>
      <c r="T423" s="265"/>
      <c r="AT423" s="266" t="s">
        <v>139</v>
      </c>
      <c r="AU423" s="266" t="s">
        <v>82</v>
      </c>
      <c r="AV423" s="14" t="s">
        <v>144</v>
      </c>
      <c r="AW423" s="14" t="s">
        <v>34</v>
      </c>
      <c r="AX423" s="14" t="s">
        <v>80</v>
      </c>
      <c r="AY423" s="266" t="s">
        <v>128</v>
      </c>
    </row>
    <row r="424" s="1" customFormat="1" ht="16.5" customHeight="1">
      <c r="B424" s="38"/>
      <c r="C424" s="219" t="s">
        <v>558</v>
      </c>
      <c r="D424" s="219" t="s">
        <v>131</v>
      </c>
      <c r="E424" s="220" t="s">
        <v>559</v>
      </c>
      <c r="F424" s="221" t="s">
        <v>560</v>
      </c>
      <c r="G424" s="222" t="s">
        <v>223</v>
      </c>
      <c r="H424" s="223">
        <v>56.100000000000001</v>
      </c>
      <c r="I424" s="224"/>
      <c r="J424" s="225">
        <f>ROUND(I424*H424,2)</f>
        <v>0</v>
      </c>
      <c r="K424" s="221" t="s">
        <v>135</v>
      </c>
      <c r="L424" s="43"/>
      <c r="M424" s="226" t="s">
        <v>21</v>
      </c>
      <c r="N424" s="227" t="s">
        <v>44</v>
      </c>
      <c r="O424" s="83"/>
      <c r="P424" s="228">
        <f>O424*H424</f>
        <v>0</v>
      </c>
      <c r="Q424" s="228">
        <v>2.2563399999999998</v>
      </c>
      <c r="R424" s="228">
        <f>Q424*H424</f>
        <v>126.58067399999999</v>
      </c>
      <c r="S424" s="228">
        <v>0</v>
      </c>
      <c r="T424" s="229">
        <f>S424*H424</f>
        <v>0</v>
      </c>
      <c r="AR424" s="230" t="s">
        <v>144</v>
      </c>
      <c r="AT424" s="230" t="s">
        <v>131</v>
      </c>
      <c r="AU424" s="230" t="s">
        <v>82</v>
      </c>
      <c r="AY424" s="17" t="s">
        <v>128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7" t="s">
        <v>80</v>
      </c>
      <c r="BK424" s="231">
        <f>ROUND(I424*H424,2)</f>
        <v>0</v>
      </c>
      <c r="BL424" s="17" t="s">
        <v>144</v>
      </c>
      <c r="BM424" s="230" t="s">
        <v>561</v>
      </c>
    </row>
    <row r="425" s="1" customFormat="1">
      <c r="B425" s="38"/>
      <c r="C425" s="39"/>
      <c r="D425" s="232" t="s">
        <v>138</v>
      </c>
      <c r="E425" s="39"/>
      <c r="F425" s="233" t="s">
        <v>562</v>
      </c>
      <c r="G425" s="39"/>
      <c r="H425" s="39"/>
      <c r="I425" s="145"/>
      <c r="J425" s="39"/>
      <c r="K425" s="39"/>
      <c r="L425" s="43"/>
      <c r="M425" s="234"/>
      <c r="N425" s="83"/>
      <c r="O425" s="83"/>
      <c r="P425" s="83"/>
      <c r="Q425" s="83"/>
      <c r="R425" s="83"/>
      <c r="S425" s="83"/>
      <c r="T425" s="84"/>
      <c r="AT425" s="17" t="s">
        <v>138</v>
      </c>
      <c r="AU425" s="17" t="s">
        <v>82</v>
      </c>
    </row>
    <row r="426" s="12" customFormat="1">
      <c r="B426" s="235"/>
      <c r="C426" s="236"/>
      <c r="D426" s="232" t="s">
        <v>139</v>
      </c>
      <c r="E426" s="237" t="s">
        <v>21</v>
      </c>
      <c r="F426" s="238" t="s">
        <v>197</v>
      </c>
      <c r="G426" s="236"/>
      <c r="H426" s="237" t="s">
        <v>21</v>
      </c>
      <c r="I426" s="239"/>
      <c r="J426" s="236"/>
      <c r="K426" s="236"/>
      <c r="L426" s="240"/>
      <c r="M426" s="241"/>
      <c r="N426" s="242"/>
      <c r="O426" s="242"/>
      <c r="P426" s="242"/>
      <c r="Q426" s="242"/>
      <c r="R426" s="242"/>
      <c r="S426" s="242"/>
      <c r="T426" s="243"/>
      <c r="AT426" s="244" t="s">
        <v>139</v>
      </c>
      <c r="AU426" s="244" t="s">
        <v>82</v>
      </c>
      <c r="AV426" s="12" t="s">
        <v>80</v>
      </c>
      <c r="AW426" s="12" t="s">
        <v>34</v>
      </c>
      <c r="AX426" s="12" t="s">
        <v>73</v>
      </c>
      <c r="AY426" s="244" t="s">
        <v>128</v>
      </c>
    </row>
    <row r="427" s="13" customFormat="1">
      <c r="B427" s="245"/>
      <c r="C427" s="246"/>
      <c r="D427" s="232" t="s">
        <v>139</v>
      </c>
      <c r="E427" s="247" t="s">
        <v>21</v>
      </c>
      <c r="F427" s="248" t="s">
        <v>563</v>
      </c>
      <c r="G427" s="246"/>
      <c r="H427" s="249">
        <v>54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AT427" s="255" t="s">
        <v>139</v>
      </c>
      <c r="AU427" s="255" t="s">
        <v>82</v>
      </c>
      <c r="AV427" s="13" t="s">
        <v>82</v>
      </c>
      <c r="AW427" s="13" t="s">
        <v>34</v>
      </c>
      <c r="AX427" s="13" t="s">
        <v>73</v>
      </c>
      <c r="AY427" s="255" t="s">
        <v>128</v>
      </c>
    </row>
    <row r="428" s="13" customFormat="1">
      <c r="B428" s="245"/>
      <c r="C428" s="246"/>
      <c r="D428" s="232" t="s">
        <v>139</v>
      </c>
      <c r="E428" s="247" t="s">
        <v>21</v>
      </c>
      <c r="F428" s="248" t="s">
        <v>564</v>
      </c>
      <c r="G428" s="246"/>
      <c r="H428" s="249">
        <v>2.1000000000000001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AT428" s="255" t="s">
        <v>139</v>
      </c>
      <c r="AU428" s="255" t="s">
        <v>82</v>
      </c>
      <c r="AV428" s="13" t="s">
        <v>82</v>
      </c>
      <c r="AW428" s="13" t="s">
        <v>34</v>
      </c>
      <c r="AX428" s="13" t="s">
        <v>73</v>
      </c>
      <c r="AY428" s="255" t="s">
        <v>128</v>
      </c>
    </row>
    <row r="429" s="14" customFormat="1">
      <c r="B429" s="256"/>
      <c r="C429" s="257"/>
      <c r="D429" s="232" t="s">
        <v>139</v>
      </c>
      <c r="E429" s="258" t="s">
        <v>21</v>
      </c>
      <c r="F429" s="259" t="s">
        <v>143</v>
      </c>
      <c r="G429" s="257"/>
      <c r="H429" s="260">
        <v>56.100000000000001</v>
      </c>
      <c r="I429" s="261"/>
      <c r="J429" s="257"/>
      <c r="K429" s="257"/>
      <c r="L429" s="262"/>
      <c r="M429" s="263"/>
      <c r="N429" s="264"/>
      <c r="O429" s="264"/>
      <c r="P429" s="264"/>
      <c r="Q429" s="264"/>
      <c r="R429" s="264"/>
      <c r="S429" s="264"/>
      <c r="T429" s="265"/>
      <c r="AT429" s="266" t="s">
        <v>139</v>
      </c>
      <c r="AU429" s="266" t="s">
        <v>82</v>
      </c>
      <c r="AV429" s="14" t="s">
        <v>144</v>
      </c>
      <c r="AW429" s="14" t="s">
        <v>34</v>
      </c>
      <c r="AX429" s="14" t="s">
        <v>80</v>
      </c>
      <c r="AY429" s="266" t="s">
        <v>128</v>
      </c>
    </row>
    <row r="430" s="1" customFormat="1" ht="16.5" customHeight="1">
      <c r="B430" s="38"/>
      <c r="C430" s="219" t="s">
        <v>565</v>
      </c>
      <c r="D430" s="219" t="s">
        <v>131</v>
      </c>
      <c r="E430" s="220" t="s">
        <v>566</v>
      </c>
      <c r="F430" s="221" t="s">
        <v>567</v>
      </c>
      <c r="G430" s="222" t="s">
        <v>211</v>
      </c>
      <c r="H430" s="223">
        <v>12</v>
      </c>
      <c r="I430" s="224"/>
      <c r="J430" s="225">
        <f>ROUND(I430*H430,2)</f>
        <v>0</v>
      </c>
      <c r="K430" s="221" t="s">
        <v>135</v>
      </c>
      <c r="L430" s="43"/>
      <c r="M430" s="226" t="s">
        <v>21</v>
      </c>
      <c r="N430" s="227" t="s">
        <v>44</v>
      </c>
      <c r="O430" s="83"/>
      <c r="P430" s="228">
        <f>O430*H430</f>
        <v>0</v>
      </c>
      <c r="Q430" s="228">
        <v>0.0043</v>
      </c>
      <c r="R430" s="228">
        <f>Q430*H430</f>
        <v>0.0516</v>
      </c>
      <c r="S430" s="228">
        <v>0</v>
      </c>
      <c r="T430" s="229">
        <f>S430*H430</f>
        <v>0</v>
      </c>
      <c r="AR430" s="230" t="s">
        <v>144</v>
      </c>
      <c r="AT430" s="230" t="s">
        <v>131</v>
      </c>
      <c r="AU430" s="230" t="s">
        <v>82</v>
      </c>
      <c r="AY430" s="17" t="s">
        <v>128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7" t="s">
        <v>80</v>
      </c>
      <c r="BK430" s="231">
        <f>ROUND(I430*H430,2)</f>
        <v>0</v>
      </c>
      <c r="BL430" s="17" t="s">
        <v>144</v>
      </c>
      <c r="BM430" s="230" t="s">
        <v>568</v>
      </c>
    </row>
    <row r="431" s="1" customFormat="1">
      <c r="B431" s="38"/>
      <c r="C431" s="39"/>
      <c r="D431" s="232" t="s">
        <v>138</v>
      </c>
      <c r="E431" s="39"/>
      <c r="F431" s="233" t="s">
        <v>569</v>
      </c>
      <c r="G431" s="39"/>
      <c r="H431" s="39"/>
      <c r="I431" s="145"/>
      <c r="J431" s="39"/>
      <c r="K431" s="39"/>
      <c r="L431" s="43"/>
      <c r="M431" s="234"/>
      <c r="N431" s="83"/>
      <c r="O431" s="83"/>
      <c r="P431" s="83"/>
      <c r="Q431" s="83"/>
      <c r="R431" s="83"/>
      <c r="S431" s="83"/>
      <c r="T431" s="84"/>
      <c r="AT431" s="17" t="s">
        <v>138</v>
      </c>
      <c r="AU431" s="17" t="s">
        <v>82</v>
      </c>
    </row>
    <row r="432" s="12" customFormat="1">
      <c r="B432" s="235"/>
      <c r="C432" s="236"/>
      <c r="D432" s="232" t="s">
        <v>139</v>
      </c>
      <c r="E432" s="237" t="s">
        <v>21</v>
      </c>
      <c r="F432" s="238" t="s">
        <v>197</v>
      </c>
      <c r="G432" s="236"/>
      <c r="H432" s="237" t="s">
        <v>21</v>
      </c>
      <c r="I432" s="239"/>
      <c r="J432" s="236"/>
      <c r="K432" s="236"/>
      <c r="L432" s="240"/>
      <c r="M432" s="241"/>
      <c r="N432" s="242"/>
      <c r="O432" s="242"/>
      <c r="P432" s="242"/>
      <c r="Q432" s="242"/>
      <c r="R432" s="242"/>
      <c r="S432" s="242"/>
      <c r="T432" s="243"/>
      <c r="AT432" s="244" t="s">
        <v>139</v>
      </c>
      <c r="AU432" s="244" t="s">
        <v>82</v>
      </c>
      <c r="AV432" s="12" t="s">
        <v>80</v>
      </c>
      <c r="AW432" s="12" t="s">
        <v>34</v>
      </c>
      <c r="AX432" s="12" t="s">
        <v>73</v>
      </c>
      <c r="AY432" s="244" t="s">
        <v>128</v>
      </c>
    </row>
    <row r="433" s="13" customFormat="1">
      <c r="B433" s="245"/>
      <c r="C433" s="246"/>
      <c r="D433" s="232" t="s">
        <v>139</v>
      </c>
      <c r="E433" s="247" t="s">
        <v>21</v>
      </c>
      <c r="F433" s="248" t="s">
        <v>570</v>
      </c>
      <c r="G433" s="246"/>
      <c r="H433" s="249">
        <v>12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AT433" s="255" t="s">
        <v>139</v>
      </c>
      <c r="AU433" s="255" t="s">
        <v>82</v>
      </c>
      <c r="AV433" s="13" t="s">
        <v>82</v>
      </c>
      <c r="AW433" s="13" t="s">
        <v>34</v>
      </c>
      <c r="AX433" s="13" t="s">
        <v>73</v>
      </c>
      <c r="AY433" s="255" t="s">
        <v>128</v>
      </c>
    </row>
    <row r="434" s="14" customFormat="1">
      <c r="B434" s="256"/>
      <c r="C434" s="257"/>
      <c r="D434" s="232" t="s">
        <v>139</v>
      </c>
      <c r="E434" s="258" t="s">
        <v>21</v>
      </c>
      <c r="F434" s="259" t="s">
        <v>143</v>
      </c>
      <c r="G434" s="257"/>
      <c r="H434" s="260">
        <v>12</v>
      </c>
      <c r="I434" s="261"/>
      <c r="J434" s="257"/>
      <c r="K434" s="257"/>
      <c r="L434" s="262"/>
      <c r="M434" s="263"/>
      <c r="N434" s="264"/>
      <c r="O434" s="264"/>
      <c r="P434" s="264"/>
      <c r="Q434" s="264"/>
      <c r="R434" s="264"/>
      <c r="S434" s="264"/>
      <c r="T434" s="265"/>
      <c r="AT434" s="266" t="s">
        <v>139</v>
      </c>
      <c r="AU434" s="266" t="s">
        <v>82</v>
      </c>
      <c r="AV434" s="14" t="s">
        <v>144</v>
      </c>
      <c r="AW434" s="14" t="s">
        <v>34</v>
      </c>
      <c r="AX434" s="14" t="s">
        <v>80</v>
      </c>
      <c r="AY434" s="266" t="s">
        <v>128</v>
      </c>
    </row>
    <row r="435" s="1" customFormat="1" ht="16.5" customHeight="1">
      <c r="B435" s="38"/>
      <c r="C435" s="219" t="s">
        <v>571</v>
      </c>
      <c r="D435" s="219" t="s">
        <v>131</v>
      </c>
      <c r="E435" s="220" t="s">
        <v>572</v>
      </c>
      <c r="F435" s="221" t="s">
        <v>573</v>
      </c>
      <c r="G435" s="222" t="s">
        <v>211</v>
      </c>
      <c r="H435" s="223">
        <v>12</v>
      </c>
      <c r="I435" s="224"/>
      <c r="J435" s="225">
        <f>ROUND(I435*H435,2)</f>
        <v>0</v>
      </c>
      <c r="K435" s="221" t="s">
        <v>135</v>
      </c>
      <c r="L435" s="43"/>
      <c r="M435" s="226" t="s">
        <v>21</v>
      </c>
      <c r="N435" s="227" t="s">
        <v>44</v>
      </c>
      <c r="O435" s="83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AR435" s="230" t="s">
        <v>144</v>
      </c>
      <c r="AT435" s="230" t="s">
        <v>131</v>
      </c>
      <c r="AU435" s="230" t="s">
        <v>82</v>
      </c>
      <c r="AY435" s="17" t="s">
        <v>128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7" t="s">
        <v>80</v>
      </c>
      <c r="BK435" s="231">
        <f>ROUND(I435*H435,2)</f>
        <v>0</v>
      </c>
      <c r="BL435" s="17" t="s">
        <v>144</v>
      </c>
      <c r="BM435" s="230" t="s">
        <v>574</v>
      </c>
    </row>
    <row r="436" s="1" customFormat="1">
      <c r="B436" s="38"/>
      <c r="C436" s="39"/>
      <c r="D436" s="232" t="s">
        <v>138</v>
      </c>
      <c r="E436" s="39"/>
      <c r="F436" s="233" t="s">
        <v>575</v>
      </c>
      <c r="G436" s="39"/>
      <c r="H436" s="39"/>
      <c r="I436" s="145"/>
      <c r="J436" s="39"/>
      <c r="K436" s="39"/>
      <c r="L436" s="43"/>
      <c r="M436" s="234"/>
      <c r="N436" s="83"/>
      <c r="O436" s="83"/>
      <c r="P436" s="83"/>
      <c r="Q436" s="83"/>
      <c r="R436" s="83"/>
      <c r="S436" s="83"/>
      <c r="T436" s="84"/>
      <c r="AT436" s="17" t="s">
        <v>138</v>
      </c>
      <c r="AU436" s="17" t="s">
        <v>82</v>
      </c>
    </row>
    <row r="437" s="12" customFormat="1">
      <c r="B437" s="235"/>
      <c r="C437" s="236"/>
      <c r="D437" s="232" t="s">
        <v>139</v>
      </c>
      <c r="E437" s="237" t="s">
        <v>21</v>
      </c>
      <c r="F437" s="238" t="s">
        <v>197</v>
      </c>
      <c r="G437" s="236"/>
      <c r="H437" s="237" t="s">
        <v>21</v>
      </c>
      <c r="I437" s="239"/>
      <c r="J437" s="236"/>
      <c r="K437" s="236"/>
      <c r="L437" s="240"/>
      <c r="M437" s="241"/>
      <c r="N437" s="242"/>
      <c r="O437" s="242"/>
      <c r="P437" s="242"/>
      <c r="Q437" s="242"/>
      <c r="R437" s="242"/>
      <c r="S437" s="242"/>
      <c r="T437" s="243"/>
      <c r="AT437" s="244" t="s">
        <v>139</v>
      </c>
      <c r="AU437" s="244" t="s">
        <v>82</v>
      </c>
      <c r="AV437" s="12" t="s">
        <v>80</v>
      </c>
      <c r="AW437" s="12" t="s">
        <v>34</v>
      </c>
      <c r="AX437" s="12" t="s">
        <v>73</v>
      </c>
      <c r="AY437" s="244" t="s">
        <v>128</v>
      </c>
    </row>
    <row r="438" s="13" customFormat="1">
      <c r="B438" s="245"/>
      <c r="C438" s="246"/>
      <c r="D438" s="232" t="s">
        <v>139</v>
      </c>
      <c r="E438" s="247" t="s">
        <v>21</v>
      </c>
      <c r="F438" s="248" t="s">
        <v>570</v>
      </c>
      <c r="G438" s="246"/>
      <c r="H438" s="249">
        <v>12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AT438" s="255" t="s">
        <v>139</v>
      </c>
      <c r="AU438" s="255" t="s">
        <v>82</v>
      </c>
      <c r="AV438" s="13" t="s">
        <v>82</v>
      </c>
      <c r="AW438" s="13" t="s">
        <v>34</v>
      </c>
      <c r="AX438" s="13" t="s">
        <v>73</v>
      </c>
      <c r="AY438" s="255" t="s">
        <v>128</v>
      </c>
    </row>
    <row r="439" s="14" customFormat="1">
      <c r="B439" s="256"/>
      <c r="C439" s="257"/>
      <c r="D439" s="232" t="s">
        <v>139</v>
      </c>
      <c r="E439" s="258" t="s">
        <v>21</v>
      </c>
      <c r="F439" s="259" t="s">
        <v>143</v>
      </c>
      <c r="G439" s="257"/>
      <c r="H439" s="260">
        <v>12</v>
      </c>
      <c r="I439" s="261"/>
      <c r="J439" s="257"/>
      <c r="K439" s="257"/>
      <c r="L439" s="262"/>
      <c r="M439" s="263"/>
      <c r="N439" s="264"/>
      <c r="O439" s="264"/>
      <c r="P439" s="264"/>
      <c r="Q439" s="264"/>
      <c r="R439" s="264"/>
      <c r="S439" s="264"/>
      <c r="T439" s="265"/>
      <c r="AT439" s="266" t="s">
        <v>139</v>
      </c>
      <c r="AU439" s="266" t="s">
        <v>82</v>
      </c>
      <c r="AV439" s="14" t="s">
        <v>144</v>
      </c>
      <c r="AW439" s="14" t="s">
        <v>34</v>
      </c>
      <c r="AX439" s="14" t="s">
        <v>80</v>
      </c>
      <c r="AY439" s="266" t="s">
        <v>128</v>
      </c>
    </row>
    <row r="440" s="1" customFormat="1" ht="16.5" customHeight="1">
      <c r="B440" s="38"/>
      <c r="C440" s="219" t="s">
        <v>576</v>
      </c>
      <c r="D440" s="219" t="s">
        <v>131</v>
      </c>
      <c r="E440" s="220" t="s">
        <v>577</v>
      </c>
      <c r="F440" s="221" t="s">
        <v>578</v>
      </c>
      <c r="G440" s="222" t="s">
        <v>211</v>
      </c>
      <c r="H440" s="223">
        <v>10</v>
      </c>
      <c r="I440" s="224"/>
      <c r="J440" s="225">
        <f>ROUND(I440*H440,2)</f>
        <v>0</v>
      </c>
      <c r="K440" s="221" t="s">
        <v>135</v>
      </c>
      <c r="L440" s="43"/>
      <c r="M440" s="226" t="s">
        <v>21</v>
      </c>
      <c r="N440" s="227" t="s">
        <v>44</v>
      </c>
      <c r="O440" s="83"/>
      <c r="P440" s="228">
        <f>O440*H440</f>
        <v>0</v>
      </c>
      <c r="Q440" s="228">
        <v>0.16370999999999999</v>
      </c>
      <c r="R440" s="228">
        <f>Q440*H440</f>
        <v>1.6371</v>
      </c>
      <c r="S440" s="228">
        <v>0</v>
      </c>
      <c r="T440" s="229">
        <f>S440*H440</f>
        <v>0</v>
      </c>
      <c r="AR440" s="230" t="s">
        <v>144</v>
      </c>
      <c r="AT440" s="230" t="s">
        <v>131</v>
      </c>
      <c r="AU440" s="230" t="s">
        <v>82</v>
      </c>
      <c r="AY440" s="17" t="s">
        <v>128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7" t="s">
        <v>80</v>
      </c>
      <c r="BK440" s="231">
        <f>ROUND(I440*H440,2)</f>
        <v>0</v>
      </c>
      <c r="BL440" s="17" t="s">
        <v>144</v>
      </c>
      <c r="BM440" s="230" t="s">
        <v>579</v>
      </c>
    </row>
    <row r="441" s="1" customFormat="1">
      <c r="B441" s="38"/>
      <c r="C441" s="39"/>
      <c r="D441" s="232" t="s">
        <v>138</v>
      </c>
      <c r="E441" s="39"/>
      <c r="F441" s="233" t="s">
        <v>580</v>
      </c>
      <c r="G441" s="39"/>
      <c r="H441" s="39"/>
      <c r="I441" s="145"/>
      <c r="J441" s="39"/>
      <c r="K441" s="39"/>
      <c r="L441" s="43"/>
      <c r="M441" s="234"/>
      <c r="N441" s="83"/>
      <c r="O441" s="83"/>
      <c r="P441" s="83"/>
      <c r="Q441" s="83"/>
      <c r="R441" s="83"/>
      <c r="S441" s="83"/>
      <c r="T441" s="84"/>
      <c r="AT441" s="17" t="s">
        <v>138</v>
      </c>
      <c r="AU441" s="17" t="s">
        <v>82</v>
      </c>
    </row>
    <row r="442" s="12" customFormat="1">
      <c r="B442" s="235"/>
      <c r="C442" s="236"/>
      <c r="D442" s="232" t="s">
        <v>139</v>
      </c>
      <c r="E442" s="237" t="s">
        <v>21</v>
      </c>
      <c r="F442" s="238" t="s">
        <v>197</v>
      </c>
      <c r="G442" s="236"/>
      <c r="H442" s="237" t="s">
        <v>21</v>
      </c>
      <c r="I442" s="239"/>
      <c r="J442" s="236"/>
      <c r="K442" s="236"/>
      <c r="L442" s="240"/>
      <c r="M442" s="241"/>
      <c r="N442" s="242"/>
      <c r="O442" s="242"/>
      <c r="P442" s="242"/>
      <c r="Q442" s="242"/>
      <c r="R442" s="242"/>
      <c r="S442" s="242"/>
      <c r="T442" s="243"/>
      <c r="AT442" s="244" t="s">
        <v>139</v>
      </c>
      <c r="AU442" s="244" t="s">
        <v>82</v>
      </c>
      <c r="AV442" s="12" t="s">
        <v>80</v>
      </c>
      <c r="AW442" s="12" t="s">
        <v>34</v>
      </c>
      <c r="AX442" s="12" t="s">
        <v>73</v>
      </c>
      <c r="AY442" s="244" t="s">
        <v>128</v>
      </c>
    </row>
    <row r="443" s="13" customFormat="1">
      <c r="B443" s="245"/>
      <c r="C443" s="246"/>
      <c r="D443" s="232" t="s">
        <v>139</v>
      </c>
      <c r="E443" s="247" t="s">
        <v>21</v>
      </c>
      <c r="F443" s="248" t="s">
        <v>581</v>
      </c>
      <c r="G443" s="246"/>
      <c r="H443" s="249">
        <v>10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AT443" s="255" t="s">
        <v>139</v>
      </c>
      <c r="AU443" s="255" t="s">
        <v>82</v>
      </c>
      <c r="AV443" s="13" t="s">
        <v>82</v>
      </c>
      <c r="AW443" s="13" t="s">
        <v>34</v>
      </c>
      <c r="AX443" s="13" t="s">
        <v>73</v>
      </c>
      <c r="AY443" s="255" t="s">
        <v>128</v>
      </c>
    </row>
    <row r="444" s="14" customFormat="1">
      <c r="B444" s="256"/>
      <c r="C444" s="257"/>
      <c r="D444" s="232" t="s">
        <v>139</v>
      </c>
      <c r="E444" s="258" t="s">
        <v>21</v>
      </c>
      <c r="F444" s="259" t="s">
        <v>143</v>
      </c>
      <c r="G444" s="257"/>
      <c r="H444" s="260">
        <v>10</v>
      </c>
      <c r="I444" s="261"/>
      <c r="J444" s="257"/>
      <c r="K444" s="257"/>
      <c r="L444" s="262"/>
      <c r="M444" s="263"/>
      <c r="N444" s="264"/>
      <c r="O444" s="264"/>
      <c r="P444" s="264"/>
      <c r="Q444" s="264"/>
      <c r="R444" s="264"/>
      <c r="S444" s="264"/>
      <c r="T444" s="265"/>
      <c r="AT444" s="266" t="s">
        <v>139</v>
      </c>
      <c r="AU444" s="266" t="s">
        <v>82</v>
      </c>
      <c r="AV444" s="14" t="s">
        <v>144</v>
      </c>
      <c r="AW444" s="14" t="s">
        <v>34</v>
      </c>
      <c r="AX444" s="14" t="s">
        <v>80</v>
      </c>
      <c r="AY444" s="266" t="s">
        <v>128</v>
      </c>
    </row>
    <row r="445" s="1" customFormat="1" ht="16.5" customHeight="1">
      <c r="B445" s="38"/>
      <c r="C445" s="270" t="s">
        <v>582</v>
      </c>
      <c r="D445" s="270" t="s">
        <v>300</v>
      </c>
      <c r="E445" s="271" t="s">
        <v>583</v>
      </c>
      <c r="F445" s="272" t="s">
        <v>584</v>
      </c>
      <c r="G445" s="273" t="s">
        <v>211</v>
      </c>
      <c r="H445" s="274">
        <v>10.300000000000001</v>
      </c>
      <c r="I445" s="275"/>
      <c r="J445" s="276">
        <f>ROUND(I445*H445,2)</f>
        <v>0</v>
      </c>
      <c r="K445" s="272" t="s">
        <v>135</v>
      </c>
      <c r="L445" s="277"/>
      <c r="M445" s="278" t="s">
        <v>21</v>
      </c>
      <c r="N445" s="279" t="s">
        <v>44</v>
      </c>
      <c r="O445" s="83"/>
      <c r="P445" s="228">
        <f>O445*H445</f>
        <v>0</v>
      </c>
      <c r="Q445" s="228">
        <v>0.23999999999999999</v>
      </c>
      <c r="R445" s="228">
        <f>Q445*H445</f>
        <v>2.472</v>
      </c>
      <c r="S445" s="228">
        <v>0</v>
      </c>
      <c r="T445" s="229">
        <f>S445*H445</f>
        <v>0</v>
      </c>
      <c r="AR445" s="230" t="s">
        <v>232</v>
      </c>
      <c r="AT445" s="230" t="s">
        <v>300</v>
      </c>
      <c r="AU445" s="230" t="s">
        <v>82</v>
      </c>
      <c r="AY445" s="17" t="s">
        <v>128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7" t="s">
        <v>80</v>
      </c>
      <c r="BK445" s="231">
        <f>ROUND(I445*H445,2)</f>
        <v>0</v>
      </c>
      <c r="BL445" s="17" t="s">
        <v>144</v>
      </c>
      <c r="BM445" s="230" t="s">
        <v>585</v>
      </c>
    </row>
    <row r="446" s="1" customFormat="1">
      <c r="B446" s="38"/>
      <c r="C446" s="39"/>
      <c r="D446" s="232" t="s">
        <v>138</v>
      </c>
      <c r="E446" s="39"/>
      <c r="F446" s="233" t="s">
        <v>584</v>
      </c>
      <c r="G446" s="39"/>
      <c r="H446" s="39"/>
      <c r="I446" s="145"/>
      <c r="J446" s="39"/>
      <c r="K446" s="39"/>
      <c r="L446" s="43"/>
      <c r="M446" s="234"/>
      <c r="N446" s="83"/>
      <c r="O446" s="83"/>
      <c r="P446" s="83"/>
      <c r="Q446" s="83"/>
      <c r="R446" s="83"/>
      <c r="S446" s="83"/>
      <c r="T446" s="84"/>
      <c r="AT446" s="17" t="s">
        <v>138</v>
      </c>
      <c r="AU446" s="17" t="s">
        <v>82</v>
      </c>
    </row>
    <row r="447" s="13" customFormat="1">
      <c r="B447" s="245"/>
      <c r="C447" s="246"/>
      <c r="D447" s="232" t="s">
        <v>139</v>
      </c>
      <c r="E447" s="247" t="s">
        <v>21</v>
      </c>
      <c r="F447" s="248" t="s">
        <v>586</v>
      </c>
      <c r="G447" s="246"/>
      <c r="H447" s="249">
        <v>10.300000000000001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AT447" s="255" t="s">
        <v>139</v>
      </c>
      <c r="AU447" s="255" t="s">
        <v>82</v>
      </c>
      <c r="AV447" s="13" t="s">
        <v>82</v>
      </c>
      <c r="AW447" s="13" t="s">
        <v>34</v>
      </c>
      <c r="AX447" s="13" t="s">
        <v>73</v>
      </c>
      <c r="AY447" s="255" t="s">
        <v>128</v>
      </c>
    </row>
    <row r="448" s="14" customFormat="1">
      <c r="B448" s="256"/>
      <c r="C448" s="257"/>
      <c r="D448" s="232" t="s">
        <v>139</v>
      </c>
      <c r="E448" s="258" t="s">
        <v>21</v>
      </c>
      <c r="F448" s="259" t="s">
        <v>143</v>
      </c>
      <c r="G448" s="257"/>
      <c r="H448" s="260">
        <v>10.300000000000001</v>
      </c>
      <c r="I448" s="261"/>
      <c r="J448" s="257"/>
      <c r="K448" s="257"/>
      <c r="L448" s="262"/>
      <c r="M448" s="263"/>
      <c r="N448" s="264"/>
      <c r="O448" s="264"/>
      <c r="P448" s="264"/>
      <c r="Q448" s="264"/>
      <c r="R448" s="264"/>
      <c r="S448" s="264"/>
      <c r="T448" s="265"/>
      <c r="AT448" s="266" t="s">
        <v>139</v>
      </c>
      <c r="AU448" s="266" t="s">
        <v>82</v>
      </c>
      <c r="AV448" s="14" t="s">
        <v>144</v>
      </c>
      <c r="AW448" s="14" t="s">
        <v>34</v>
      </c>
      <c r="AX448" s="14" t="s">
        <v>80</v>
      </c>
      <c r="AY448" s="266" t="s">
        <v>128</v>
      </c>
    </row>
    <row r="449" s="11" customFormat="1" ht="22.8" customHeight="1">
      <c r="B449" s="203"/>
      <c r="C449" s="204"/>
      <c r="D449" s="205" t="s">
        <v>72</v>
      </c>
      <c r="E449" s="217" t="s">
        <v>587</v>
      </c>
      <c r="F449" s="217" t="s">
        <v>588</v>
      </c>
      <c r="G449" s="204"/>
      <c r="H449" s="204"/>
      <c r="I449" s="207"/>
      <c r="J449" s="218">
        <f>BK449</f>
        <v>0</v>
      </c>
      <c r="K449" s="204"/>
      <c r="L449" s="209"/>
      <c r="M449" s="210"/>
      <c r="N449" s="211"/>
      <c r="O449" s="211"/>
      <c r="P449" s="212">
        <f>SUM(P450:P462)</f>
        <v>0</v>
      </c>
      <c r="Q449" s="211"/>
      <c r="R449" s="212">
        <f>SUM(R450:R462)</f>
        <v>0</v>
      </c>
      <c r="S449" s="211"/>
      <c r="T449" s="213">
        <f>SUM(T450:T462)</f>
        <v>0</v>
      </c>
      <c r="AR449" s="214" t="s">
        <v>80</v>
      </c>
      <c r="AT449" s="215" t="s">
        <v>72</v>
      </c>
      <c r="AU449" s="215" t="s">
        <v>80</v>
      </c>
      <c r="AY449" s="214" t="s">
        <v>128</v>
      </c>
      <c r="BK449" s="216">
        <f>SUM(BK450:BK462)</f>
        <v>0</v>
      </c>
    </row>
    <row r="450" s="1" customFormat="1" ht="16.5" customHeight="1">
      <c r="B450" s="38"/>
      <c r="C450" s="219" t="s">
        <v>589</v>
      </c>
      <c r="D450" s="219" t="s">
        <v>131</v>
      </c>
      <c r="E450" s="220" t="s">
        <v>590</v>
      </c>
      <c r="F450" s="221" t="s">
        <v>591</v>
      </c>
      <c r="G450" s="222" t="s">
        <v>289</v>
      </c>
      <c r="H450" s="223">
        <v>277.86500000000001</v>
      </c>
      <c r="I450" s="224"/>
      <c r="J450" s="225">
        <f>ROUND(I450*H450,2)</f>
        <v>0</v>
      </c>
      <c r="K450" s="221" t="s">
        <v>135</v>
      </c>
      <c r="L450" s="43"/>
      <c r="M450" s="226" t="s">
        <v>21</v>
      </c>
      <c r="N450" s="227" t="s">
        <v>44</v>
      </c>
      <c r="O450" s="83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AR450" s="230" t="s">
        <v>144</v>
      </c>
      <c r="AT450" s="230" t="s">
        <v>131</v>
      </c>
      <c r="AU450" s="230" t="s">
        <v>82</v>
      </c>
      <c r="AY450" s="17" t="s">
        <v>128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7" t="s">
        <v>80</v>
      </c>
      <c r="BK450" s="231">
        <f>ROUND(I450*H450,2)</f>
        <v>0</v>
      </c>
      <c r="BL450" s="17" t="s">
        <v>144</v>
      </c>
      <c r="BM450" s="230" t="s">
        <v>592</v>
      </c>
    </row>
    <row r="451" s="1" customFormat="1">
      <c r="B451" s="38"/>
      <c r="C451" s="39"/>
      <c r="D451" s="232" t="s">
        <v>138</v>
      </c>
      <c r="E451" s="39"/>
      <c r="F451" s="233" t="s">
        <v>593</v>
      </c>
      <c r="G451" s="39"/>
      <c r="H451" s="39"/>
      <c r="I451" s="145"/>
      <c r="J451" s="39"/>
      <c r="K451" s="39"/>
      <c r="L451" s="43"/>
      <c r="M451" s="234"/>
      <c r="N451" s="83"/>
      <c r="O451" s="83"/>
      <c r="P451" s="83"/>
      <c r="Q451" s="83"/>
      <c r="R451" s="83"/>
      <c r="S451" s="83"/>
      <c r="T451" s="84"/>
      <c r="AT451" s="17" t="s">
        <v>138</v>
      </c>
      <c r="AU451" s="17" t="s">
        <v>82</v>
      </c>
    </row>
    <row r="452" s="1" customFormat="1" ht="16.5" customHeight="1">
      <c r="B452" s="38"/>
      <c r="C452" s="219" t="s">
        <v>594</v>
      </c>
      <c r="D452" s="219" t="s">
        <v>131</v>
      </c>
      <c r="E452" s="220" t="s">
        <v>595</v>
      </c>
      <c r="F452" s="221" t="s">
        <v>596</v>
      </c>
      <c r="G452" s="222" t="s">
        <v>289</v>
      </c>
      <c r="H452" s="223">
        <v>2500.7849999999999</v>
      </c>
      <c r="I452" s="224"/>
      <c r="J452" s="225">
        <f>ROUND(I452*H452,2)</f>
        <v>0</v>
      </c>
      <c r="K452" s="221" t="s">
        <v>135</v>
      </c>
      <c r="L452" s="43"/>
      <c r="M452" s="226" t="s">
        <v>21</v>
      </c>
      <c r="N452" s="227" t="s">
        <v>44</v>
      </c>
      <c r="O452" s="83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AR452" s="230" t="s">
        <v>144</v>
      </c>
      <c r="AT452" s="230" t="s">
        <v>131</v>
      </c>
      <c r="AU452" s="230" t="s">
        <v>82</v>
      </c>
      <c r="AY452" s="17" t="s">
        <v>128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7" t="s">
        <v>80</v>
      </c>
      <c r="BK452" s="231">
        <f>ROUND(I452*H452,2)</f>
        <v>0</v>
      </c>
      <c r="BL452" s="17" t="s">
        <v>144</v>
      </c>
      <c r="BM452" s="230" t="s">
        <v>597</v>
      </c>
    </row>
    <row r="453" s="1" customFormat="1">
      <c r="B453" s="38"/>
      <c r="C453" s="39"/>
      <c r="D453" s="232" t="s">
        <v>138</v>
      </c>
      <c r="E453" s="39"/>
      <c r="F453" s="233" t="s">
        <v>598</v>
      </c>
      <c r="G453" s="39"/>
      <c r="H453" s="39"/>
      <c r="I453" s="145"/>
      <c r="J453" s="39"/>
      <c r="K453" s="39"/>
      <c r="L453" s="43"/>
      <c r="M453" s="234"/>
      <c r="N453" s="83"/>
      <c r="O453" s="83"/>
      <c r="P453" s="83"/>
      <c r="Q453" s="83"/>
      <c r="R453" s="83"/>
      <c r="S453" s="83"/>
      <c r="T453" s="84"/>
      <c r="AT453" s="17" t="s">
        <v>138</v>
      </c>
      <c r="AU453" s="17" t="s">
        <v>82</v>
      </c>
    </row>
    <row r="454" s="13" customFormat="1">
      <c r="B454" s="245"/>
      <c r="C454" s="246"/>
      <c r="D454" s="232" t="s">
        <v>139</v>
      </c>
      <c r="E454" s="246"/>
      <c r="F454" s="248" t="s">
        <v>599</v>
      </c>
      <c r="G454" s="246"/>
      <c r="H454" s="249">
        <v>2500.7849999999999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AT454" s="255" t="s">
        <v>139</v>
      </c>
      <c r="AU454" s="255" t="s">
        <v>82</v>
      </c>
      <c r="AV454" s="13" t="s">
        <v>82</v>
      </c>
      <c r="AW454" s="13" t="s">
        <v>4</v>
      </c>
      <c r="AX454" s="13" t="s">
        <v>80</v>
      </c>
      <c r="AY454" s="255" t="s">
        <v>128</v>
      </c>
    </row>
    <row r="455" s="1" customFormat="1" ht="16.5" customHeight="1">
      <c r="B455" s="38"/>
      <c r="C455" s="219" t="s">
        <v>600</v>
      </c>
      <c r="D455" s="219" t="s">
        <v>131</v>
      </c>
      <c r="E455" s="220" t="s">
        <v>601</v>
      </c>
      <c r="F455" s="221" t="s">
        <v>602</v>
      </c>
      <c r="G455" s="222" t="s">
        <v>289</v>
      </c>
      <c r="H455" s="223">
        <v>210.32499999999999</v>
      </c>
      <c r="I455" s="224"/>
      <c r="J455" s="225">
        <f>ROUND(I455*H455,2)</f>
        <v>0</v>
      </c>
      <c r="K455" s="221" t="s">
        <v>135</v>
      </c>
      <c r="L455" s="43"/>
      <c r="M455" s="226" t="s">
        <v>21</v>
      </c>
      <c r="N455" s="227" t="s">
        <v>44</v>
      </c>
      <c r="O455" s="83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AR455" s="230" t="s">
        <v>144</v>
      </c>
      <c r="AT455" s="230" t="s">
        <v>131</v>
      </c>
      <c r="AU455" s="230" t="s">
        <v>82</v>
      </c>
      <c r="AY455" s="17" t="s">
        <v>128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7" t="s">
        <v>80</v>
      </c>
      <c r="BK455" s="231">
        <f>ROUND(I455*H455,2)</f>
        <v>0</v>
      </c>
      <c r="BL455" s="17" t="s">
        <v>144</v>
      </c>
      <c r="BM455" s="230" t="s">
        <v>603</v>
      </c>
    </row>
    <row r="456" s="1" customFormat="1">
      <c r="B456" s="38"/>
      <c r="C456" s="39"/>
      <c r="D456" s="232" t="s">
        <v>138</v>
      </c>
      <c r="E456" s="39"/>
      <c r="F456" s="233" t="s">
        <v>604</v>
      </c>
      <c r="G456" s="39"/>
      <c r="H456" s="39"/>
      <c r="I456" s="145"/>
      <c r="J456" s="39"/>
      <c r="K456" s="39"/>
      <c r="L456" s="43"/>
      <c r="M456" s="234"/>
      <c r="N456" s="83"/>
      <c r="O456" s="83"/>
      <c r="P456" s="83"/>
      <c r="Q456" s="83"/>
      <c r="R456" s="83"/>
      <c r="S456" s="83"/>
      <c r="T456" s="84"/>
      <c r="AT456" s="17" t="s">
        <v>138</v>
      </c>
      <c r="AU456" s="17" t="s">
        <v>82</v>
      </c>
    </row>
    <row r="457" s="13" customFormat="1">
      <c r="B457" s="245"/>
      <c r="C457" s="246"/>
      <c r="D457" s="232" t="s">
        <v>139</v>
      </c>
      <c r="E457" s="247" t="s">
        <v>21</v>
      </c>
      <c r="F457" s="248" t="s">
        <v>605</v>
      </c>
      <c r="G457" s="246"/>
      <c r="H457" s="249">
        <v>210.32499999999999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AT457" s="255" t="s">
        <v>139</v>
      </c>
      <c r="AU457" s="255" t="s">
        <v>82</v>
      </c>
      <c r="AV457" s="13" t="s">
        <v>82</v>
      </c>
      <c r="AW457" s="13" t="s">
        <v>34</v>
      </c>
      <c r="AX457" s="13" t="s">
        <v>73</v>
      </c>
      <c r="AY457" s="255" t="s">
        <v>128</v>
      </c>
    </row>
    <row r="458" s="14" customFormat="1">
      <c r="B458" s="256"/>
      <c r="C458" s="257"/>
      <c r="D458" s="232" t="s">
        <v>139</v>
      </c>
      <c r="E458" s="258" t="s">
        <v>21</v>
      </c>
      <c r="F458" s="259" t="s">
        <v>143</v>
      </c>
      <c r="G458" s="257"/>
      <c r="H458" s="260">
        <v>210.32499999999999</v>
      </c>
      <c r="I458" s="261"/>
      <c r="J458" s="257"/>
      <c r="K458" s="257"/>
      <c r="L458" s="262"/>
      <c r="M458" s="263"/>
      <c r="N458" s="264"/>
      <c r="O458" s="264"/>
      <c r="P458" s="264"/>
      <c r="Q458" s="264"/>
      <c r="R458" s="264"/>
      <c r="S458" s="264"/>
      <c r="T458" s="265"/>
      <c r="AT458" s="266" t="s">
        <v>139</v>
      </c>
      <c r="AU458" s="266" t="s">
        <v>82</v>
      </c>
      <c r="AV458" s="14" t="s">
        <v>144</v>
      </c>
      <c r="AW458" s="14" t="s">
        <v>34</v>
      </c>
      <c r="AX458" s="14" t="s">
        <v>80</v>
      </c>
      <c r="AY458" s="266" t="s">
        <v>128</v>
      </c>
    </row>
    <row r="459" s="1" customFormat="1" ht="16.5" customHeight="1">
      <c r="B459" s="38"/>
      <c r="C459" s="219" t="s">
        <v>606</v>
      </c>
      <c r="D459" s="219" t="s">
        <v>131</v>
      </c>
      <c r="E459" s="220" t="s">
        <v>607</v>
      </c>
      <c r="F459" s="221" t="s">
        <v>608</v>
      </c>
      <c r="G459" s="222" t="s">
        <v>289</v>
      </c>
      <c r="H459" s="223">
        <v>67.540000000000006</v>
      </c>
      <c r="I459" s="224"/>
      <c r="J459" s="225">
        <f>ROUND(I459*H459,2)</f>
        <v>0</v>
      </c>
      <c r="K459" s="221" t="s">
        <v>135</v>
      </c>
      <c r="L459" s="43"/>
      <c r="M459" s="226" t="s">
        <v>21</v>
      </c>
      <c r="N459" s="227" t="s">
        <v>44</v>
      </c>
      <c r="O459" s="83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AR459" s="230" t="s">
        <v>144</v>
      </c>
      <c r="AT459" s="230" t="s">
        <v>131</v>
      </c>
      <c r="AU459" s="230" t="s">
        <v>82</v>
      </c>
      <c r="AY459" s="17" t="s">
        <v>128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7" t="s">
        <v>80</v>
      </c>
      <c r="BK459" s="231">
        <f>ROUND(I459*H459,2)</f>
        <v>0</v>
      </c>
      <c r="BL459" s="17" t="s">
        <v>144</v>
      </c>
      <c r="BM459" s="230" t="s">
        <v>609</v>
      </c>
    </row>
    <row r="460" s="1" customFormat="1">
      <c r="B460" s="38"/>
      <c r="C460" s="39"/>
      <c r="D460" s="232" t="s">
        <v>138</v>
      </c>
      <c r="E460" s="39"/>
      <c r="F460" s="233" t="s">
        <v>610</v>
      </c>
      <c r="G460" s="39"/>
      <c r="H460" s="39"/>
      <c r="I460" s="145"/>
      <c r="J460" s="39"/>
      <c r="K460" s="39"/>
      <c r="L460" s="43"/>
      <c r="M460" s="234"/>
      <c r="N460" s="83"/>
      <c r="O460" s="83"/>
      <c r="P460" s="83"/>
      <c r="Q460" s="83"/>
      <c r="R460" s="83"/>
      <c r="S460" s="83"/>
      <c r="T460" s="84"/>
      <c r="AT460" s="17" t="s">
        <v>138</v>
      </c>
      <c r="AU460" s="17" t="s">
        <v>82</v>
      </c>
    </row>
    <row r="461" s="13" customFormat="1">
      <c r="B461" s="245"/>
      <c r="C461" s="246"/>
      <c r="D461" s="232" t="s">
        <v>139</v>
      </c>
      <c r="E461" s="247" t="s">
        <v>21</v>
      </c>
      <c r="F461" s="248" t="s">
        <v>611</v>
      </c>
      <c r="G461" s="246"/>
      <c r="H461" s="249">
        <v>67.540000000000006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AT461" s="255" t="s">
        <v>139</v>
      </c>
      <c r="AU461" s="255" t="s">
        <v>82</v>
      </c>
      <c r="AV461" s="13" t="s">
        <v>82</v>
      </c>
      <c r="AW461" s="13" t="s">
        <v>34</v>
      </c>
      <c r="AX461" s="13" t="s">
        <v>73</v>
      </c>
      <c r="AY461" s="255" t="s">
        <v>128</v>
      </c>
    </row>
    <row r="462" s="14" customFormat="1">
      <c r="B462" s="256"/>
      <c r="C462" s="257"/>
      <c r="D462" s="232" t="s">
        <v>139</v>
      </c>
      <c r="E462" s="258" t="s">
        <v>21</v>
      </c>
      <c r="F462" s="259" t="s">
        <v>143</v>
      </c>
      <c r="G462" s="257"/>
      <c r="H462" s="260">
        <v>67.540000000000006</v>
      </c>
      <c r="I462" s="261"/>
      <c r="J462" s="257"/>
      <c r="K462" s="257"/>
      <c r="L462" s="262"/>
      <c r="M462" s="263"/>
      <c r="N462" s="264"/>
      <c r="O462" s="264"/>
      <c r="P462" s="264"/>
      <c r="Q462" s="264"/>
      <c r="R462" s="264"/>
      <c r="S462" s="264"/>
      <c r="T462" s="265"/>
      <c r="AT462" s="266" t="s">
        <v>139</v>
      </c>
      <c r="AU462" s="266" t="s">
        <v>82</v>
      </c>
      <c r="AV462" s="14" t="s">
        <v>144</v>
      </c>
      <c r="AW462" s="14" t="s">
        <v>34</v>
      </c>
      <c r="AX462" s="14" t="s">
        <v>80</v>
      </c>
      <c r="AY462" s="266" t="s">
        <v>128</v>
      </c>
    </row>
    <row r="463" s="11" customFormat="1" ht="22.8" customHeight="1">
      <c r="B463" s="203"/>
      <c r="C463" s="204"/>
      <c r="D463" s="205" t="s">
        <v>72</v>
      </c>
      <c r="E463" s="217" t="s">
        <v>612</v>
      </c>
      <c r="F463" s="217" t="s">
        <v>613</v>
      </c>
      <c r="G463" s="204"/>
      <c r="H463" s="204"/>
      <c r="I463" s="207"/>
      <c r="J463" s="218">
        <f>BK463</f>
        <v>0</v>
      </c>
      <c r="K463" s="204"/>
      <c r="L463" s="209"/>
      <c r="M463" s="210"/>
      <c r="N463" s="211"/>
      <c r="O463" s="211"/>
      <c r="P463" s="212">
        <f>SUM(P464:P465)</f>
        <v>0</v>
      </c>
      <c r="Q463" s="211"/>
      <c r="R463" s="212">
        <f>SUM(R464:R465)</f>
        <v>0</v>
      </c>
      <c r="S463" s="211"/>
      <c r="T463" s="213">
        <f>SUM(T464:T465)</f>
        <v>0</v>
      </c>
      <c r="AR463" s="214" t="s">
        <v>80</v>
      </c>
      <c r="AT463" s="215" t="s">
        <v>72</v>
      </c>
      <c r="AU463" s="215" t="s">
        <v>80</v>
      </c>
      <c r="AY463" s="214" t="s">
        <v>128</v>
      </c>
      <c r="BK463" s="216">
        <f>SUM(BK464:BK465)</f>
        <v>0</v>
      </c>
    </row>
    <row r="464" s="1" customFormat="1" ht="16.5" customHeight="1">
      <c r="B464" s="38"/>
      <c r="C464" s="219" t="s">
        <v>614</v>
      </c>
      <c r="D464" s="219" t="s">
        <v>131</v>
      </c>
      <c r="E464" s="220" t="s">
        <v>615</v>
      </c>
      <c r="F464" s="221" t="s">
        <v>616</v>
      </c>
      <c r="G464" s="222" t="s">
        <v>289</v>
      </c>
      <c r="H464" s="223">
        <v>317.40600000000001</v>
      </c>
      <c r="I464" s="224"/>
      <c r="J464" s="225">
        <f>ROUND(I464*H464,2)</f>
        <v>0</v>
      </c>
      <c r="K464" s="221" t="s">
        <v>135</v>
      </c>
      <c r="L464" s="43"/>
      <c r="M464" s="226" t="s">
        <v>21</v>
      </c>
      <c r="N464" s="227" t="s">
        <v>44</v>
      </c>
      <c r="O464" s="83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AR464" s="230" t="s">
        <v>144</v>
      </c>
      <c r="AT464" s="230" t="s">
        <v>131</v>
      </c>
      <c r="AU464" s="230" t="s">
        <v>82</v>
      </c>
      <c r="AY464" s="17" t="s">
        <v>128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7" t="s">
        <v>80</v>
      </c>
      <c r="BK464" s="231">
        <f>ROUND(I464*H464,2)</f>
        <v>0</v>
      </c>
      <c r="BL464" s="17" t="s">
        <v>144</v>
      </c>
      <c r="BM464" s="230" t="s">
        <v>617</v>
      </c>
    </row>
    <row r="465" s="1" customFormat="1">
      <c r="B465" s="38"/>
      <c r="C465" s="39"/>
      <c r="D465" s="232" t="s">
        <v>138</v>
      </c>
      <c r="E465" s="39"/>
      <c r="F465" s="233" t="s">
        <v>618</v>
      </c>
      <c r="G465" s="39"/>
      <c r="H465" s="39"/>
      <c r="I465" s="145"/>
      <c r="J465" s="39"/>
      <c r="K465" s="39"/>
      <c r="L465" s="43"/>
      <c r="M465" s="280"/>
      <c r="N465" s="281"/>
      <c r="O465" s="281"/>
      <c r="P465" s="281"/>
      <c r="Q465" s="281"/>
      <c r="R465" s="281"/>
      <c r="S465" s="281"/>
      <c r="T465" s="282"/>
      <c r="AT465" s="17" t="s">
        <v>138</v>
      </c>
      <c r="AU465" s="17" t="s">
        <v>82</v>
      </c>
    </row>
    <row r="466" s="1" customFormat="1" ht="6.96" customHeight="1">
      <c r="B466" s="58"/>
      <c r="C466" s="59"/>
      <c r="D466" s="59"/>
      <c r="E466" s="59"/>
      <c r="F466" s="59"/>
      <c r="G466" s="59"/>
      <c r="H466" s="59"/>
      <c r="I466" s="170"/>
      <c r="J466" s="59"/>
      <c r="K466" s="59"/>
      <c r="L466" s="43"/>
    </row>
  </sheetData>
  <sheetProtection sheet="1" autoFilter="0" formatColumns="0" formatRows="0" objects="1" scenarios="1" spinCount="100000" saltValue="0EaWPcnZ4tZ4xCTfcSF8bmvdrneYKVjoF3S+aifRijWz+JvnU14st06LzP98Cpt2Cr8QkLBBrTBlrowCojZrMg==" hashValue="sYwRIO7ooRe+1e8tKkKwq9f23r5LB4MTBner4daW4ouyPYr7AdTfTj/5hW5yoqJ7zOIqVStg8mjOqBI28bAIJw==" algorithmName="SHA-512" password="DC0D"/>
  <autoFilter ref="C94:K4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93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82</v>
      </c>
    </row>
    <row r="4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Vybudování parkovacích stání</v>
      </c>
      <c r="F7" s="143"/>
      <c r="G7" s="143"/>
      <c r="H7" s="143"/>
      <c r="L7" s="20"/>
    </row>
    <row r="8" ht="12" customHeight="1">
      <c r="B8" s="20"/>
      <c r="D8" s="143" t="s">
        <v>98</v>
      </c>
      <c r="L8" s="20"/>
    </row>
    <row r="9" s="1" customFormat="1" ht="16.5" customHeight="1">
      <c r="B9" s="43"/>
      <c r="E9" s="144" t="s">
        <v>99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100</v>
      </c>
      <c r="I10" s="145"/>
      <c r="L10" s="43"/>
    </row>
    <row r="11" s="1" customFormat="1" ht="36.96" customHeight="1">
      <c r="B11" s="43"/>
      <c r="E11" s="146" t="s">
        <v>619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21</v>
      </c>
      <c r="L13" s="43"/>
    </row>
    <row r="14" s="1" customFormat="1" ht="12" customHeight="1">
      <c r="B14" s="43"/>
      <c r="D14" s="143" t="s">
        <v>22</v>
      </c>
      <c r="F14" s="132" t="s">
        <v>23</v>
      </c>
      <c r="I14" s="147" t="s">
        <v>24</v>
      </c>
      <c r="J14" s="148" t="str">
        <f>'Rekapitulace stavby'!AN8</f>
        <v>27. 2. 2019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26</v>
      </c>
      <c r="I16" s="147" t="s">
        <v>27</v>
      </c>
      <c r="J16" s="132" t="s">
        <v>21</v>
      </c>
      <c r="L16" s="43"/>
    </row>
    <row r="17" s="1" customFormat="1" ht="18" customHeight="1">
      <c r="B17" s="43"/>
      <c r="E17" s="132" t="s">
        <v>28</v>
      </c>
      <c r="I17" s="147" t="s">
        <v>29</v>
      </c>
      <c r="J17" s="132" t="s">
        <v>21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30</v>
      </c>
      <c r="I19" s="147" t="s">
        <v>27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29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32</v>
      </c>
      <c r="I22" s="147" t="s">
        <v>27</v>
      </c>
      <c r="J22" s="132" t="s">
        <v>21</v>
      </c>
      <c r="L22" s="43"/>
    </row>
    <row r="23" s="1" customFormat="1" ht="18" customHeight="1">
      <c r="B23" s="43"/>
      <c r="E23" s="132" t="s">
        <v>33</v>
      </c>
      <c r="I23" s="147" t="s">
        <v>29</v>
      </c>
      <c r="J23" s="132" t="s">
        <v>21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35</v>
      </c>
      <c r="I25" s="147" t="s">
        <v>27</v>
      </c>
      <c r="J25" s="132" t="s">
        <v>21</v>
      </c>
      <c r="L25" s="43"/>
    </row>
    <row r="26" s="1" customFormat="1" ht="18" customHeight="1">
      <c r="B26" s="43"/>
      <c r="E26" s="132" t="s">
        <v>36</v>
      </c>
      <c r="I26" s="147" t="s">
        <v>29</v>
      </c>
      <c r="J26" s="132" t="s">
        <v>21</v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37</v>
      </c>
      <c r="I28" s="145"/>
      <c r="L28" s="43"/>
    </row>
    <row r="29" s="7" customFormat="1" ht="16.5" customHeight="1">
      <c r="B29" s="149"/>
      <c r="E29" s="150" t="s">
        <v>21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39</v>
      </c>
      <c r="I32" s="145"/>
      <c r="J32" s="154">
        <f>ROUND(J92,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41</v>
      </c>
      <c r="I34" s="156" t="s">
        <v>40</v>
      </c>
      <c r="J34" s="155" t="s">
        <v>42</v>
      </c>
      <c r="L34" s="43"/>
    </row>
    <row r="35" s="1" customFormat="1" ht="14.4" customHeight="1">
      <c r="B35" s="43"/>
      <c r="D35" s="157" t="s">
        <v>43</v>
      </c>
      <c r="E35" s="143" t="s">
        <v>44</v>
      </c>
      <c r="F35" s="158">
        <f>ROUND((SUM(BE92:BE272)),  2)</f>
        <v>0</v>
      </c>
      <c r="I35" s="159">
        <v>0.20999999999999999</v>
      </c>
      <c r="J35" s="158">
        <f>ROUND(((SUM(BE92:BE272))*I35),  2)</f>
        <v>0</v>
      </c>
      <c r="L35" s="43"/>
    </row>
    <row r="36" s="1" customFormat="1" ht="14.4" customHeight="1">
      <c r="B36" s="43"/>
      <c r="E36" s="143" t="s">
        <v>45</v>
      </c>
      <c r="F36" s="158">
        <f>ROUND((SUM(BF92:BF272)),  2)</f>
        <v>0</v>
      </c>
      <c r="I36" s="159">
        <v>0.14999999999999999</v>
      </c>
      <c r="J36" s="158">
        <f>ROUND(((SUM(BF92:BF272))*I36),  2)</f>
        <v>0</v>
      </c>
      <c r="L36" s="43"/>
    </row>
    <row r="37" hidden="1" s="1" customFormat="1" ht="14.4" customHeight="1">
      <c r="B37" s="43"/>
      <c r="E37" s="143" t="s">
        <v>46</v>
      </c>
      <c r="F37" s="158">
        <f>ROUND((SUM(BG92:BG272)),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47</v>
      </c>
      <c r="F38" s="158">
        <f>ROUND((SUM(BH92:BH272)),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48</v>
      </c>
      <c r="F39" s="158">
        <f>ROUND((SUM(BI92:BI272)),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102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Vybudování parkovacích stání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99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100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C 301 - Odvodnění parkoviště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22</v>
      </c>
      <c r="D56" s="39"/>
      <c r="E56" s="39"/>
      <c r="F56" s="27" t="str">
        <f>F14</f>
        <v>Ostrava - Jih</v>
      </c>
      <c r="G56" s="39"/>
      <c r="H56" s="39"/>
      <c r="I56" s="147" t="s">
        <v>24</v>
      </c>
      <c r="J56" s="71" t="str">
        <f>IF(J14="","",J14)</f>
        <v>27. 2. 2019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15.15" customHeight="1">
      <c r="B58" s="38"/>
      <c r="C58" s="32" t="s">
        <v>26</v>
      </c>
      <c r="D58" s="39"/>
      <c r="E58" s="39"/>
      <c r="F58" s="27" t="str">
        <f>E17</f>
        <v>SMO - Městský obvod Ostrava - Jih</v>
      </c>
      <c r="G58" s="39"/>
      <c r="H58" s="39"/>
      <c r="I58" s="147" t="s">
        <v>32</v>
      </c>
      <c r="J58" s="36" t="str">
        <f>E23</f>
        <v>Ivitas, a.s.</v>
      </c>
      <c r="K58" s="39"/>
      <c r="L58" s="43"/>
    </row>
    <row r="59" s="1" customFormat="1" ht="15.15" customHeight="1">
      <c r="B59" s="38"/>
      <c r="C59" s="32" t="s">
        <v>30</v>
      </c>
      <c r="D59" s="39"/>
      <c r="E59" s="39"/>
      <c r="F59" s="27" t="str">
        <f>IF(E20="","",E20)</f>
        <v>Vyplň údaj</v>
      </c>
      <c r="G59" s="39"/>
      <c r="H59" s="39"/>
      <c r="I59" s="147" t="s">
        <v>35</v>
      </c>
      <c r="J59" s="36" t="str">
        <f>E26</f>
        <v>Jindřich Jansa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103</v>
      </c>
      <c r="D61" s="176"/>
      <c r="E61" s="176"/>
      <c r="F61" s="176"/>
      <c r="G61" s="176"/>
      <c r="H61" s="176"/>
      <c r="I61" s="177"/>
      <c r="J61" s="178" t="s">
        <v>104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71</v>
      </c>
      <c r="D63" s="39"/>
      <c r="E63" s="39"/>
      <c r="F63" s="39"/>
      <c r="G63" s="39"/>
      <c r="H63" s="39"/>
      <c r="I63" s="145"/>
      <c r="J63" s="101">
        <f>J92</f>
        <v>0</v>
      </c>
      <c r="K63" s="39"/>
      <c r="L63" s="43"/>
      <c r="AU63" s="17" t="s">
        <v>105</v>
      </c>
    </row>
    <row r="64" s="8" customFormat="1" ht="24.96" customHeight="1">
      <c r="B64" s="180"/>
      <c r="C64" s="181"/>
      <c r="D64" s="182" t="s">
        <v>179</v>
      </c>
      <c r="E64" s="183"/>
      <c r="F64" s="183"/>
      <c r="G64" s="183"/>
      <c r="H64" s="183"/>
      <c r="I64" s="184"/>
      <c r="J64" s="185">
        <f>J93</f>
        <v>0</v>
      </c>
      <c r="K64" s="181"/>
      <c r="L64" s="186"/>
    </row>
    <row r="65" s="9" customFormat="1" ht="19.92" customHeight="1">
      <c r="B65" s="187"/>
      <c r="C65" s="124"/>
      <c r="D65" s="188" t="s">
        <v>180</v>
      </c>
      <c r="E65" s="189"/>
      <c r="F65" s="189"/>
      <c r="G65" s="189"/>
      <c r="H65" s="189"/>
      <c r="I65" s="190"/>
      <c r="J65" s="191">
        <f>J94</f>
        <v>0</v>
      </c>
      <c r="K65" s="124"/>
      <c r="L65" s="192"/>
    </row>
    <row r="66" s="9" customFormat="1" ht="19.92" customHeight="1">
      <c r="B66" s="187"/>
      <c r="C66" s="124"/>
      <c r="D66" s="188" t="s">
        <v>181</v>
      </c>
      <c r="E66" s="189"/>
      <c r="F66" s="189"/>
      <c r="G66" s="189"/>
      <c r="H66" s="189"/>
      <c r="I66" s="190"/>
      <c r="J66" s="191">
        <f>J157</f>
        <v>0</v>
      </c>
      <c r="K66" s="124"/>
      <c r="L66" s="192"/>
    </row>
    <row r="67" s="9" customFormat="1" ht="19.92" customHeight="1">
      <c r="B67" s="187"/>
      <c r="C67" s="124"/>
      <c r="D67" s="188" t="s">
        <v>183</v>
      </c>
      <c r="E67" s="189"/>
      <c r="F67" s="189"/>
      <c r="G67" s="189"/>
      <c r="H67" s="189"/>
      <c r="I67" s="190"/>
      <c r="J67" s="191">
        <f>J168</f>
        <v>0</v>
      </c>
      <c r="K67" s="124"/>
      <c r="L67" s="192"/>
    </row>
    <row r="68" s="9" customFormat="1" ht="19.92" customHeight="1">
      <c r="B68" s="187"/>
      <c r="C68" s="124"/>
      <c r="D68" s="188" t="s">
        <v>620</v>
      </c>
      <c r="E68" s="189"/>
      <c r="F68" s="189"/>
      <c r="G68" s="189"/>
      <c r="H68" s="189"/>
      <c r="I68" s="190"/>
      <c r="J68" s="191">
        <f>J189</f>
        <v>0</v>
      </c>
      <c r="K68" s="124"/>
      <c r="L68" s="192"/>
    </row>
    <row r="69" s="9" customFormat="1" ht="19.92" customHeight="1">
      <c r="B69" s="187"/>
      <c r="C69" s="124"/>
      <c r="D69" s="188" t="s">
        <v>185</v>
      </c>
      <c r="E69" s="189"/>
      <c r="F69" s="189"/>
      <c r="G69" s="189"/>
      <c r="H69" s="189"/>
      <c r="I69" s="190"/>
      <c r="J69" s="191">
        <f>J196</f>
        <v>0</v>
      </c>
      <c r="K69" s="124"/>
      <c r="L69" s="192"/>
    </row>
    <row r="70" s="9" customFormat="1" ht="19.92" customHeight="1">
      <c r="B70" s="187"/>
      <c r="C70" s="124"/>
      <c r="D70" s="188" t="s">
        <v>188</v>
      </c>
      <c r="E70" s="189"/>
      <c r="F70" s="189"/>
      <c r="G70" s="189"/>
      <c r="H70" s="189"/>
      <c r="I70" s="190"/>
      <c r="J70" s="191">
        <f>J270</f>
        <v>0</v>
      </c>
      <c r="K70" s="124"/>
      <c r="L70" s="192"/>
    </row>
    <row r="71" s="1" customFormat="1" ht="21.84" customHeight="1">
      <c r="B71" s="38"/>
      <c r="C71" s="39"/>
      <c r="D71" s="39"/>
      <c r="E71" s="39"/>
      <c r="F71" s="39"/>
      <c r="G71" s="39"/>
      <c r="H71" s="39"/>
      <c r="I71" s="145"/>
      <c r="J71" s="39"/>
      <c r="K71" s="39"/>
      <c r="L71" s="43"/>
    </row>
    <row r="72" s="1" customFormat="1" ht="6.96" customHeight="1">
      <c r="B72" s="58"/>
      <c r="C72" s="59"/>
      <c r="D72" s="59"/>
      <c r="E72" s="59"/>
      <c r="F72" s="59"/>
      <c r="G72" s="59"/>
      <c r="H72" s="59"/>
      <c r="I72" s="170"/>
      <c r="J72" s="59"/>
      <c r="K72" s="59"/>
      <c r="L72" s="43"/>
    </row>
    <row r="76" s="1" customFormat="1" ht="6.96" customHeight="1">
      <c r="B76" s="60"/>
      <c r="C76" s="61"/>
      <c r="D76" s="61"/>
      <c r="E76" s="61"/>
      <c r="F76" s="61"/>
      <c r="G76" s="61"/>
      <c r="H76" s="61"/>
      <c r="I76" s="173"/>
      <c r="J76" s="61"/>
      <c r="K76" s="61"/>
      <c r="L76" s="43"/>
    </row>
    <row r="77" s="1" customFormat="1" ht="24.96" customHeight="1">
      <c r="B77" s="38"/>
      <c r="C77" s="23" t="s">
        <v>112</v>
      </c>
      <c r="D77" s="39"/>
      <c r="E77" s="39"/>
      <c r="F77" s="39"/>
      <c r="G77" s="39"/>
      <c r="H77" s="39"/>
      <c r="I77" s="145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5"/>
      <c r="J78" s="39"/>
      <c r="K78" s="39"/>
      <c r="L78" s="43"/>
    </row>
    <row r="79" s="1" customFormat="1" ht="12" customHeight="1">
      <c r="B79" s="38"/>
      <c r="C79" s="32" t="s">
        <v>16</v>
      </c>
      <c r="D79" s="39"/>
      <c r="E79" s="39"/>
      <c r="F79" s="39"/>
      <c r="G79" s="39"/>
      <c r="H79" s="39"/>
      <c r="I79" s="145"/>
      <c r="J79" s="39"/>
      <c r="K79" s="39"/>
      <c r="L79" s="43"/>
    </row>
    <row r="80" s="1" customFormat="1" ht="16.5" customHeight="1">
      <c r="B80" s="38"/>
      <c r="C80" s="39"/>
      <c r="D80" s="39"/>
      <c r="E80" s="174" t="str">
        <f>E7</f>
        <v>Vybudování parkovacích stání</v>
      </c>
      <c r="F80" s="32"/>
      <c r="G80" s="32"/>
      <c r="H80" s="32"/>
      <c r="I80" s="145"/>
      <c r="J80" s="39"/>
      <c r="K80" s="39"/>
      <c r="L80" s="43"/>
    </row>
    <row r="81" ht="12" customHeight="1">
      <c r="B81" s="21"/>
      <c r="C81" s="32" t="s">
        <v>98</v>
      </c>
      <c r="D81" s="22"/>
      <c r="E81" s="22"/>
      <c r="F81" s="22"/>
      <c r="G81" s="22"/>
      <c r="H81" s="22"/>
      <c r="I81" s="137"/>
      <c r="J81" s="22"/>
      <c r="K81" s="22"/>
      <c r="L81" s="20"/>
    </row>
    <row r="82" s="1" customFormat="1" ht="16.5" customHeight="1">
      <c r="B82" s="38"/>
      <c r="C82" s="39"/>
      <c r="D82" s="39"/>
      <c r="E82" s="174" t="s">
        <v>99</v>
      </c>
      <c r="F82" s="39"/>
      <c r="G82" s="39"/>
      <c r="H82" s="39"/>
      <c r="I82" s="145"/>
      <c r="J82" s="39"/>
      <c r="K82" s="39"/>
      <c r="L82" s="43"/>
    </row>
    <row r="83" s="1" customFormat="1" ht="12" customHeight="1">
      <c r="B83" s="38"/>
      <c r="C83" s="32" t="s">
        <v>100</v>
      </c>
      <c r="D83" s="39"/>
      <c r="E83" s="39"/>
      <c r="F83" s="39"/>
      <c r="G83" s="39"/>
      <c r="H83" s="39"/>
      <c r="I83" s="145"/>
      <c r="J83" s="39"/>
      <c r="K83" s="39"/>
      <c r="L83" s="43"/>
    </row>
    <row r="84" s="1" customFormat="1" ht="16.5" customHeight="1">
      <c r="B84" s="38"/>
      <c r="C84" s="39"/>
      <c r="D84" s="39"/>
      <c r="E84" s="68" t="str">
        <f>E11</f>
        <v>C 301 - Odvodnění parkoviště</v>
      </c>
      <c r="F84" s="39"/>
      <c r="G84" s="39"/>
      <c r="H84" s="39"/>
      <c r="I84" s="145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5"/>
      <c r="J85" s="39"/>
      <c r="K85" s="39"/>
      <c r="L85" s="43"/>
    </row>
    <row r="86" s="1" customFormat="1" ht="12" customHeight="1">
      <c r="B86" s="38"/>
      <c r="C86" s="32" t="s">
        <v>22</v>
      </c>
      <c r="D86" s="39"/>
      <c r="E86" s="39"/>
      <c r="F86" s="27" t="str">
        <f>F14</f>
        <v>Ostrava - Jih</v>
      </c>
      <c r="G86" s="39"/>
      <c r="H86" s="39"/>
      <c r="I86" s="147" t="s">
        <v>24</v>
      </c>
      <c r="J86" s="71" t="str">
        <f>IF(J14="","",J14)</f>
        <v>27. 2. 2019</v>
      </c>
      <c r="K86" s="39"/>
      <c r="L86" s="43"/>
    </row>
    <row r="87" s="1" customFormat="1" ht="6.96" customHeight="1">
      <c r="B87" s="38"/>
      <c r="C87" s="39"/>
      <c r="D87" s="39"/>
      <c r="E87" s="39"/>
      <c r="F87" s="39"/>
      <c r="G87" s="39"/>
      <c r="H87" s="39"/>
      <c r="I87" s="145"/>
      <c r="J87" s="39"/>
      <c r="K87" s="39"/>
      <c r="L87" s="43"/>
    </row>
    <row r="88" s="1" customFormat="1" ht="15.15" customHeight="1">
      <c r="B88" s="38"/>
      <c r="C88" s="32" t="s">
        <v>26</v>
      </c>
      <c r="D88" s="39"/>
      <c r="E88" s="39"/>
      <c r="F88" s="27" t="str">
        <f>E17</f>
        <v>SMO - Městský obvod Ostrava - Jih</v>
      </c>
      <c r="G88" s="39"/>
      <c r="H88" s="39"/>
      <c r="I88" s="147" t="s">
        <v>32</v>
      </c>
      <c r="J88" s="36" t="str">
        <f>E23</f>
        <v>Ivitas, a.s.</v>
      </c>
      <c r="K88" s="39"/>
      <c r="L88" s="43"/>
    </row>
    <row r="89" s="1" customFormat="1" ht="15.15" customHeight="1">
      <c r="B89" s="38"/>
      <c r="C89" s="32" t="s">
        <v>30</v>
      </c>
      <c r="D89" s="39"/>
      <c r="E89" s="39"/>
      <c r="F89" s="27" t="str">
        <f>IF(E20="","",E20)</f>
        <v>Vyplň údaj</v>
      </c>
      <c r="G89" s="39"/>
      <c r="H89" s="39"/>
      <c r="I89" s="147" t="s">
        <v>35</v>
      </c>
      <c r="J89" s="36" t="str">
        <f>E26</f>
        <v>Jindřich Jansa</v>
      </c>
      <c r="K89" s="39"/>
      <c r="L89" s="43"/>
    </row>
    <row r="90" s="1" customFormat="1" ht="10.32" customHeight="1">
      <c r="B90" s="38"/>
      <c r="C90" s="39"/>
      <c r="D90" s="39"/>
      <c r="E90" s="39"/>
      <c r="F90" s="39"/>
      <c r="G90" s="39"/>
      <c r="H90" s="39"/>
      <c r="I90" s="145"/>
      <c r="J90" s="39"/>
      <c r="K90" s="39"/>
      <c r="L90" s="43"/>
    </row>
    <row r="91" s="10" customFormat="1" ht="29.28" customHeight="1">
      <c r="B91" s="193"/>
      <c r="C91" s="194" t="s">
        <v>113</v>
      </c>
      <c r="D91" s="195" t="s">
        <v>58</v>
      </c>
      <c r="E91" s="195" t="s">
        <v>54</v>
      </c>
      <c r="F91" s="195" t="s">
        <v>55</v>
      </c>
      <c r="G91" s="195" t="s">
        <v>114</v>
      </c>
      <c r="H91" s="195" t="s">
        <v>115</v>
      </c>
      <c r="I91" s="196" t="s">
        <v>116</v>
      </c>
      <c r="J91" s="195" t="s">
        <v>104</v>
      </c>
      <c r="K91" s="197" t="s">
        <v>117</v>
      </c>
      <c r="L91" s="198"/>
      <c r="M91" s="91" t="s">
        <v>21</v>
      </c>
      <c r="N91" s="92" t="s">
        <v>43</v>
      </c>
      <c r="O91" s="92" t="s">
        <v>118</v>
      </c>
      <c r="P91" s="92" t="s">
        <v>119</v>
      </c>
      <c r="Q91" s="92" t="s">
        <v>120</v>
      </c>
      <c r="R91" s="92" t="s">
        <v>121</v>
      </c>
      <c r="S91" s="92" t="s">
        <v>122</v>
      </c>
      <c r="T91" s="93" t="s">
        <v>123</v>
      </c>
    </row>
    <row r="92" s="1" customFormat="1" ht="22.8" customHeight="1">
      <c r="B92" s="38"/>
      <c r="C92" s="98" t="s">
        <v>124</v>
      </c>
      <c r="D92" s="39"/>
      <c r="E92" s="39"/>
      <c r="F92" s="39"/>
      <c r="G92" s="39"/>
      <c r="H92" s="39"/>
      <c r="I92" s="145"/>
      <c r="J92" s="199">
        <f>BK92</f>
        <v>0</v>
      </c>
      <c r="K92" s="39"/>
      <c r="L92" s="43"/>
      <c r="M92" s="94"/>
      <c r="N92" s="95"/>
      <c r="O92" s="95"/>
      <c r="P92" s="200">
        <f>P93</f>
        <v>0</v>
      </c>
      <c r="Q92" s="95"/>
      <c r="R92" s="200">
        <f>R93</f>
        <v>12.627334000000001</v>
      </c>
      <c r="S92" s="95"/>
      <c r="T92" s="201">
        <f>T93</f>
        <v>0</v>
      </c>
      <c r="AT92" s="17" t="s">
        <v>72</v>
      </c>
      <c r="AU92" s="17" t="s">
        <v>105</v>
      </c>
      <c r="BK92" s="202">
        <f>BK93</f>
        <v>0</v>
      </c>
    </row>
    <row r="93" s="11" customFormat="1" ht="25.92" customHeight="1">
      <c r="B93" s="203"/>
      <c r="C93" s="204"/>
      <c r="D93" s="205" t="s">
        <v>72</v>
      </c>
      <c r="E93" s="206" t="s">
        <v>189</v>
      </c>
      <c r="F93" s="206" t="s">
        <v>190</v>
      </c>
      <c r="G93" s="204"/>
      <c r="H93" s="204"/>
      <c r="I93" s="207"/>
      <c r="J93" s="208">
        <f>BK93</f>
        <v>0</v>
      </c>
      <c r="K93" s="204"/>
      <c r="L93" s="209"/>
      <c r="M93" s="210"/>
      <c r="N93" s="211"/>
      <c r="O93" s="211"/>
      <c r="P93" s="212">
        <f>P94+P157+P168+P189+P196+P270</f>
        <v>0</v>
      </c>
      <c r="Q93" s="211"/>
      <c r="R93" s="212">
        <f>R94+R157+R168+R189+R196+R270</f>
        <v>12.627334000000001</v>
      </c>
      <c r="S93" s="211"/>
      <c r="T93" s="213">
        <f>T94+T157+T168+T189+T196+T270</f>
        <v>0</v>
      </c>
      <c r="AR93" s="214" t="s">
        <v>80</v>
      </c>
      <c r="AT93" s="215" t="s">
        <v>72</v>
      </c>
      <c r="AU93" s="215" t="s">
        <v>73</v>
      </c>
      <c r="AY93" s="214" t="s">
        <v>128</v>
      </c>
      <c r="BK93" s="216">
        <f>BK94+BK157+BK168+BK189+BK196+BK270</f>
        <v>0</v>
      </c>
    </row>
    <row r="94" s="11" customFormat="1" ht="22.8" customHeight="1">
      <c r="B94" s="203"/>
      <c r="C94" s="204"/>
      <c r="D94" s="205" t="s">
        <v>72</v>
      </c>
      <c r="E94" s="217" t="s">
        <v>80</v>
      </c>
      <c r="F94" s="217" t="s">
        <v>191</v>
      </c>
      <c r="G94" s="204"/>
      <c r="H94" s="204"/>
      <c r="I94" s="207"/>
      <c r="J94" s="218">
        <f>BK94</f>
        <v>0</v>
      </c>
      <c r="K94" s="204"/>
      <c r="L94" s="209"/>
      <c r="M94" s="210"/>
      <c r="N94" s="211"/>
      <c r="O94" s="211"/>
      <c r="P94" s="212">
        <f>SUM(P95:P156)</f>
        <v>0</v>
      </c>
      <c r="Q94" s="211"/>
      <c r="R94" s="212">
        <f>SUM(R95:R156)</f>
        <v>0.12385520000000001</v>
      </c>
      <c r="S94" s="211"/>
      <c r="T94" s="213">
        <f>SUM(T95:T156)</f>
        <v>0</v>
      </c>
      <c r="AR94" s="214" t="s">
        <v>80</v>
      </c>
      <c r="AT94" s="215" t="s">
        <v>72</v>
      </c>
      <c r="AU94" s="215" t="s">
        <v>80</v>
      </c>
      <c r="AY94" s="214" t="s">
        <v>128</v>
      </c>
      <c r="BK94" s="216">
        <f>SUM(BK95:BK156)</f>
        <v>0</v>
      </c>
    </row>
    <row r="95" s="1" customFormat="1" ht="16.5" customHeight="1">
      <c r="B95" s="38"/>
      <c r="C95" s="219" t="s">
        <v>80</v>
      </c>
      <c r="D95" s="219" t="s">
        <v>131</v>
      </c>
      <c r="E95" s="220" t="s">
        <v>621</v>
      </c>
      <c r="F95" s="221" t="s">
        <v>622</v>
      </c>
      <c r="G95" s="222" t="s">
        <v>623</v>
      </c>
      <c r="H95" s="223">
        <v>20</v>
      </c>
      <c r="I95" s="224"/>
      <c r="J95" s="225">
        <f>ROUND(I95*H95,2)</f>
        <v>0</v>
      </c>
      <c r="K95" s="221" t="s">
        <v>135</v>
      </c>
      <c r="L95" s="43"/>
      <c r="M95" s="226" t="s">
        <v>21</v>
      </c>
      <c r="N95" s="227" t="s">
        <v>44</v>
      </c>
      <c r="O95" s="83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30" t="s">
        <v>144</v>
      </c>
      <c r="AT95" s="230" t="s">
        <v>131</v>
      </c>
      <c r="AU95" s="230" t="s">
        <v>82</v>
      </c>
      <c r="AY95" s="17" t="s">
        <v>128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7" t="s">
        <v>80</v>
      </c>
      <c r="BK95" s="231">
        <f>ROUND(I95*H95,2)</f>
        <v>0</v>
      </c>
      <c r="BL95" s="17" t="s">
        <v>144</v>
      </c>
      <c r="BM95" s="230" t="s">
        <v>624</v>
      </c>
    </row>
    <row r="96" s="1" customFormat="1">
      <c r="B96" s="38"/>
      <c r="C96" s="39"/>
      <c r="D96" s="232" t="s">
        <v>138</v>
      </c>
      <c r="E96" s="39"/>
      <c r="F96" s="233" t="s">
        <v>625</v>
      </c>
      <c r="G96" s="39"/>
      <c r="H96" s="39"/>
      <c r="I96" s="145"/>
      <c r="J96" s="39"/>
      <c r="K96" s="39"/>
      <c r="L96" s="43"/>
      <c r="M96" s="234"/>
      <c r="N96" s="83"/>
      <c r="O96" s="83"/>
      <c r="P96" s="83"/>
      <c r="Q96" s="83"/>
      <c r="R96" s="83"/>
      <c r="S96" s="83"/>
      <c r="T96" s="84"/>
      <c r="AT96" s="17" t="s">
        <v>138</v>
      </c>
      <c r="AU96" s="17" t="s">
        <v>82</v>
      </c>
    </row>
    <row r="97" s="12" customFormat="1">
      <c r="B97" s="235"/>
      <c r="C97" s="236"/>
      <c r="D97" s="232" t="s">
        <v>139</v>
      </c>
      <c r="E97" s="237" t="s">
        <v>21</v>
      </c>
      <c r="F97" s="238" t="s">
        <v>626</v>
      </c>
      <c r="G97" s="236"/>
      <c r="H97" s="237" t="s">
        <v>21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139</v>
      </c>
      <c r="AU97" s="244" t="s">
        <v>82</v>
      </c>
      <c r="AV97" s="12" t="s">
        <v>80</v>
      </c>
      <c r="AW97" s="12" t="s">
        <v>34</v>
      </c>
      <c r="AX97" s="12" t="s">
        <v>73</v>
      </c>
      <c r="AY97" s="244" t="s">
        <v>128</v>
      </c>
    </row>
    <row r="98" s="13" customFormat="1">
      <c r="B98" s="245"/>
      <c r="C98" s="246"/>
      <c r="D98" s="232" t="s">
        <v>139</v>
      </c>
      <c r="E98" s="247" t="s">
        <v>21</v>
      </c>
      <c r="F98" s="248" t="s">
        <v>306</v>
      </c>
      <c r="G98" s="246"/>
      <c r="H98" s="249">
        <v>20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AT98" s="255" t="s">
        <v>139</v>
      </c>
      <c r="AU98" s="255" t="s">
        <v>82</v>
      </c>
      <c r="AV98" s="13" t="s">
        <v>82</v>
      </c>
      <c r="AW98" s="13" t="s">
        <v>34</v>
      </c>
      <c r="AX98" s="13" t="s">
        <v>73</v>
      </c>
      <c r="AY98" s="255" t="s">
        <v>128</v>
      </c>
    </row>
    <row r="99" s="14" customFormat="1">
      <c r="B99" s="256"/>
      <c r="C99" s="257"/>
      <c r="D99" s="232" t="s">
        <v>139</v>
      </c>
      <c r="E99" s="258" t="s">
        <v>21</v>
      </c>
      <c r="F99" s="259" t="s">
        <v>143</v>
      </c>
      <c r="G99" s="257"/>
      <c r="H99" s="260">
        <v>20</v>
      </c>
      <c r="I99" s="261"/>
      <c r="J99" s="257"/>
      <c r="K99" s="257"/>
      <c r="L99" s="262"/>
      <c r="M99" s="263"/>
      <c r="N99" s="264"/>
      <c r="O99" s="264"/>
      <c r="P99" s="264"/>
      <c r="Q99" s="264"/>
      <c r="R99" s="264"/>
      <c r="S99" s="264"/>
      <c r="T99" s="265"/>
      <c r="AT99" s="266" t="s">
        <v>139</v>
      </c>
      <c r="AU99" s="266" t="s">
        <v>82</v>
      </c>
      <c r="AV99" s="14" t="s">
        <v>144</v>
      </c>
      <c r="AW99" s="14" t="s">
        <v>34</v>
      </c>
      <c r="AX99" s="14" t="s">
        <v>80</v>
      </c>
      <c r="AY99" s="266" t="s">
        <v>128</v>
      </c>
    </row>
    <row r="100" s="1" customFormat="1" ht="16.5" customHeight="1">
      <c r="B100" s="38"/>
      <c r="C100" s="219" t="s">
        <v>82</v>
      </c>
      <c r="D100" s="219" t="s">
        <v>131</v>
      </c>
      <c r="E100" s="220" t="s">
        <v>627</v>
      </c>
      <c r="F100" s="221" t="s">
        <v>628</v>
      </c>
      <c r="G100" s="222" t="s">
        <v>223</v>
      </c>
      <c r="H100" s="223">
        <v>17.856000000000002</v>
      </c>
      <c r="I100" s="224"/>
      <c r="J100" s="225">
        <f>ROUND(I100*H100,2)</f>
        <v>0</v>
      </c>
      <c r="K100" s="221" t="s">
        <v>135</v>
      </c>
      <c r="L100" s="43"/>
      <c r="M100" s="226" t="s">
        <v>21</v>
      </c>
      <c r="N100" s="227" t="s">
        <v>44</v>
      </c>
      <c r="O100" s="83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30" t="s">
        <v>144</v>
      </c>
      <c r="AT100" s="230" t="s">
        <v>131</v>
      </c>
      <c r="AU100" s="230" t="s">
        <v>82</v>
      </c>
      <c r="AY100" s="17" t="s">
        <v>128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7" t="s">
        <v>80</v>
      </c>
      <c r="BK100" s="231">
        <f>ROUND(I100*H100,2)</f>
        <v>0</v>
      </c>
      <c r="BL100" s="17" t="s">
        <v>144</v>
      </c>
      <c r="BM100" s="230" t="s">
        <v>629</v>
      </c>
    </row>
    <row r="101" s="1" customFormat="1">
      <c r="B101" s="38"/>
      <c r="C101" s="39"/>
      <c r="D101" s="232" t="s">
        <v>138</v>
      </c>
      <c r="E101" s="39"/>
      <c r="F101" s="233" t="s">
        <v>630</v>
      </c>
      <c r="G101" s="39"/>
      <c r="H101" s="39"/>
      <c r="I101" s="145"/>
      <c r="J101" s="39"/>
      <c r="K101" s="39"/>
      <c r="L101" s="43"/>
      <c r="M101" s="234"/>
      <c r="N101" s="83"/>
      <c r="O101" s="83"/>
      <c r="P101" s="83"/>
      <c r="Q101" s="83"/>
      <c r="R101" s="83"/>
      <c r="S101" s="83"/>
      <c r="T101" s="84"/>
      <c r="AT101" s="17" t="s">
        <v>138</v>
      </c>
      <c r="AU101" s="17" t="s">
        <v>82</v>
      </c>
    </row>
    <row r="102" s="12" customFormat="1">
      <c r="B102" s="235"/>
      <c r="C102" s="236"/>
      <c r="D102" s="232" t="s">
        <v>139</v>
      </c>
      <c r="E102" s="237" t="s">
        <v>21</v>
      </c>
      <c r="F102" s="238" t="s">
        <v>631</v>
      </c>
      <c r="G102" s="236"/>
      <c r="H102" s="237" t="s">
        <v>21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139</v>
      </c>
      <c r="AU102" s="244" t="s">
        <v>82</v>
      </c>
      <c r="AV102" s="12" t="s">
        <v>80</v>
      </c>
      <c r="AW102" s="12" t="s">
        <v>34</v>
      </c>
      <c r="AX102" s="12" t="s">
        <v>73</v>
      </c>
      <c r="AY102" s="244" t="s">
        <v>128</v>
      </c>
    </row>
    <row r="103" s="13" customFormat="1">
      <c r="B103" s="245"/>
      <c r="C103" s="246"/>
      <c r="D103" s="232" t="s">
        <v>139</v>
      </c>
      <c r="E103" s="247" t="s">
        <v>21</v>
      </c>
      <c r="F103" s="248" t="s">
        <v>632</v>
      </c>
      <c r="G103" s="246"/>
      <c r="H103" s="249">
        <v>15.336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AT103" s="255" t="s">
        <v>139</v>
      </c>
      <c r="AU103" s="255" t="s">
        <v>82</v>
      </c>
      <c r="AV103" s="13" t="s">
        <v>82</v>
      </c>
      <c r="AW103" s="13" t="s">
        <v>34</v>
      </c>
      <c r="AX103" s="13" t="s">
        <v>73</v>
      </c>
      <c r="AY103" s="255" t="s">
        <v>128</v>
      </c>
    </row>
    <row r="104" s="13" customFormat="1">
      <c r="B104" s="245"/>
      <c r="C104" s="246"/>
      <c r="D104" s="232" t="s">
        <v>139</v>
      </c>
      <c r="E104" s="247" t="s">
        <v>21</v>
      </c>
      <c r="F104" s="248" t="s">
        <v>633</v>
      </c>
      <c r="G104" s="246"/>
      <c r="H104" s="249">
        <v>2.52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139</v>
      </c>
      <c r="AU104" s="255" t="s">
        <v>82</v>
      </c>
      <c r="AV104" s="13" t="s">
        <v>82</v>
      </c>
      <c r="AW104" s="13" t="s">
        <v>34</v>
      </c>
      <c r="AX104" s="13" t="s">
        <v>73</v>
      </c>
      <c r="AY104" s="255" t="s">
        <v>128</v>
      </c>
    </row>
    <row r="105" s="14" customFormat="1">
      <c r="B105" s="256"/>
      <c r="C105" s="257"/>
      <c r="D105" s="232" t="s">
        <v>139</v>
      </c>
      <c r="E105" s="258" t="s">
        <v>21</v>
      </c>
      <c r="F105" s="259" t="s">
        <v>143</v>
      </c>
      <c r="G105" s="257"/>
      <c r="H105" s="260">
        <v>17.856000000000002</v>
      </c>
      <c r="I105" s="261"/>
      <c r="J105" s="257"/>
      <c r="K105" s="257"/>
      <c r="L105" s="262"/>
      <c r="M105" s="263"/>
      <c r="N105" s="264"/>
      <c r="O105" s="264"/>
      <c r="P105" s="264"/>
      <c r="Q105" s="264"/>
      <c r="R105" s="264"/>
      <c r="S105" s="264"/>
      <c r="T105" s="265"/>
      <c r="AT105" s="266" t="s">
        <v>139</v>
      </c>
      <c r="AU105" s="266" t="s">
        <v>82</v>
      </c>
      <c r="AV105" s="14" t="s">
        <v>144</v>
      </c>
      <c r="AW105" s="14" t="s">
        <v>34</v>
      </c>
      <c r="AX105" s="14" t="s">
        <v>80</v>
      </c>
      <c r="AY105" s="266" t="s">
        <v>128</v>
      </c>
    </row>
    <row r="106" s="1" customFormat="1" ht="16.5" customHeight="1">
      <c r="B106" s="38"/>
      <c r="C106" s="219" t="s">
        <v>150</v>
      </c>
      <c r="D106" s="219" t="s">
        <v>131</v>
      </c>
      <c r="E106" s="220" t="s">
        <v>634</v>
      </c>
      <c r="F106" s="221" t="s">
        <v>635</v>
      </c>
      <c r="G106" s="222" t="s">
        <v>223</v>
      </c>
      <c r="H106" s="223">
        <v>8.9280000000000008</v>
      </c>
      <c r="I106" s="224"/>
      <c r="J106" s="225">
        <f>ROUND(I106*H106,2)</f>
        <v>0</v>
      </c>
      <c r="K106" s="221" t="s">
        <v>135</v>
      </c>
      <c r="L106" s="43"/>
      <c r="M106" s="226" t="s">
        <v>21</v>
      </c>
      <c r="N106" s="227" t="s">
        <v>44</v>
      </c>
      <c r="O106" s="83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30" t="s">
        <v>144</v>
      </c>
      <c r="AT106" s="230" t="s">
        <v>131</v>
      </c>
      <c r="AU106" s="230" t="s">
        <v>82</v>
      </c>
      <c r="AY106" s="17" t="s">
        <v>128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7" t="s">
        <v>80</v>
      </c>
      <c r="BK106" s="231">
        <f>ROUND(I106*H106,2)</f>
        <v>0</v>
      </c>
      <c r="BL106" s="17" t="s">
        <v>144</v>
      </c>
      <c r="BM106" s="230" t="s">
        <v>636</v>
      </c>
    </row>
    <row r="107" s="1" customFormat="1">
      <c r="B107" s="38"/>
      <c r="C107" s="39"/>
      <c r="D107" s="232" t="s">
        <v>138</v>
      </c>
      <c r="E107" s="39"/>
      <c r="F107" s="233" t="s">
        <v>637</v>
      </c>
      <c r="G107" s="39"/>
      <c r="H107" s="39"/>
      <c r="I107" s="145"/>
      <c r="J107" s="39"/>
      <c r="K107" s="39"/>
      <c r="L107" s="43"/>
      <c r="M107" s="234"/>
      <c r="N107" s="83"/>
      <c r="O107" s="83"/>
      <c r="P107" s="83"/>
      <c r="Q107" s="83"/>
      <c r="R107" s="83"/>
      <c r="S107" s="83"/>
      <c r="T107" s="84"/>
      <c r="AT107" s="17" t="s">
        <v>138</v>
      </c>
      <c r="AU107" s="17" t="s">
        <v>82</v>
      </c>
    </row>
    <row r="108" s="13" customFormat="1">
      <c r="B108" s="245"/>
      <c r="C108" s="246"/>
      <c r="D108" s="232" t="s">
        <v>139</v>
      </c>
      <c r="E108" s="247" t="s">
        <v>21</v>
      </c>
      <c r="F108" s="248" t="s">
        <v>638</v>
      </c>
      <c r="G108" s="246"/>
      <c r="H108" s="249">
        <v>8.9280000000000008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139</v>
      </c>
      <c r="AU108" s="255" t="s">
        <v>82</v>
      </c>
      <c r="AV108" s="13" t="s">
        <v>82</v>
      </c>
      <c r="AW108" s="13" t="s">
        <v>34</v>
      </c>
      <c r="AX108" s="13" t="s">
        <v>73</v>
      </c>
      <c r="AY108" s="255" t="s">
        <v>128</v>
      </c>
    </row>
    <row r="109" s="14" customFormat="1">
      <c r="B109" s="256"/>
      <c r="C109" s="257"/>
      <c r="D109" s="232" t="s">
        <v>139</v>
      </c>
      <c r="E109" s="258" t="s">
        <v>21</v>
      </c>
      <c r="F109" s="259" t="s">
        <v>143</v>
      </c>
      <c r="G109" s="257"/>
      <c r="H109" s="260">
        <v>8.9280000000000008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AT109" s="266" t="s">
        <v>139</v>
      </c>
      <c r="AU109" s="266" t="s">
        <v>82</v>
      </c>
      <c r="AV109" s="14" t="s">
        <v>144</v>
      </c>
      <c r="AW109" s="14" t="s">
        <v>34</v>
      </c>
      <c r="AX109" s="14" t="s">
        <v>80</v>
      </c>
      <c r="AY109" s="266" t="s">
        <v>128</v>
      </c>
    </row>
    <row r="110" s="1" customFormat="1" ht="16.5" customHeight="1">
      <c r="B110" s="38"/>
      <c r="C110" s="219" t="s">
        <v>144</v>
      </c>
      <c r="D110" s="219" t="s">
        <v>131</v>
      </c>
      <c r="E110" s="220" t="s">
        <v>639</v>
      </c>
      <c r="F110" s="221" t="s">
        <v>640</v>
      </c>
      <c r="G110" s="222" t="s">
        <v>223</v>
      </c>
      <c r="H110" s="223">
        <v>91</v>
      </c>
      <c r="I110" s="224"/>
      <c r="J110" s="225">
        <f>ROUND(I110*H110,2)</f>
        <v>0</v>
      </c>
      <c r="K110" s="221" t="s">
        <v>135</v>
      </c>
      <c r="L110" s="43"/>
      <c r="M110" s="226" t="s">
        <v>21</v>
      </c>
      <c r="N110" s="227" t="s">
        <v>44</v>
      </c>
      <c r="O110" s="83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30" t="s">
        <v>144</v>
      </c>
      <c r="AT110" s="230" t="s">
        <v>131</v>
      </c>
      <c r="AU110" s="230" t="s">
        <v>82</v>
      </c>
      <c r="AY110" s="17" t="s">
        <v>128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7" t="s">
        <v>80</v>
      </c>
      <c r="BK110" s="231">
        <f>ROUND(I110*H110,2)</f>
        <v>0</v>
      </c>
      <c r="BL110" s="17" t="s">
        <v>144</v>
      </c>
      <c r="BM110" s="230" t="s">
        <v>641</v>
      </c>
    </row>
    <row r="111" s="1" customFormat="1">
      <c r="B111" s="38"/>
      <c r="C111" s="39"/>
      <c r="D111" s="232" t="s">
        <v>138</v>
      </c>
      <c r="E111" s="39"/>
      <c r="F111" s="233" t="s">
        <v>642</v>
      </c>
      <c r="G111" s="39"/>
      <c r="H111" s="39"/>
      <c r="I111" s="145"/>
      <c r="J111" s="39"/>
      <c r="K111" s="39"/>
      <c r="L111" s="43"/>
      <c r="M111" s="234"/>
      <c r="N111" s="83"/>
      <c r="O111" s="83"/>
      <c r="P111" s="83"/>
      <c r="Q111" s="83"/>
      <c r="R111" s="83"/>
      <c r="S111" s="83"/>
      <c r="T111" s="84"/>
      <c r="AT111" s="17" t="s">
        <v>138</v>
      </c>
      <c r="AU111" s="17" t="s">
        <v>82</v>
      </c>
    </row>
    <row r="112" s="12" customFormat="1">
      <c r="B112" s="235"/>
      <c r="C112" s="236"/>
      <c r="D112" s="232" t="s">
        <v>139</v>
      </c>
      <c r="E112" s="237" t="s">
        <v>21</v>
      </c>
      <c r="F112" s="238" t="s">
        <v>631</v>
      </c>
      <c r="G112" s="236"/>
      <c r="H112" s="237" t="s">
        <v>21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139</v>
      </c>
      <c r="AU112" s="244" t="s">
        <v>82</v>
      </c>
      <c r="AV112" s="12" t="s">
        <v>80</v>
      </c>
      <c r="AW112" s="12" t="s">
        <v>34</v>
      </c>
      <c r="AX112" s="12" t="s">
        <v>73</v>
      </c>
      <c r="AY112" s="244" t="s">
        <v>128</v>
      </c>
    </row>
    <row r="113" s="13" customFormat="1">
      <c r="B113" s="245"/>
      <c r="C113" s="246"/>
      <c r="D113" s="232" t="s">
        <v>139</v>
      </c>
      <c r="E113" s="247" t="s">
        <v>21</v>
      </c>
      <c r="F113" s="248" t="s">
        <v>643</v>
      </c>
      <c r="G113" s="246"/>
      <c r="H113" s="249">
        <v>26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AT113" s="255" t="s">
        <v>139</v>
      </c>
      <c r="AU113" s="255" t="s">
        <v>82</v>
      </c>
      <c r="AV113" s="13" t="s">
        <v>82</v>
      </c>
      <c r="AW113" s="13" t="s">
        <v>34</v>
      </c>
      <c r="AX113" s="13" t="s">
        <v>73</v>
      </c>
      <c r="AY113" s="255" t="s">
        <v>128</v>
      </c>
    </row>
    <row r="114" s="13" customFormat="1">
      <c r="B114" s="245"/>
      <c r="C114" s="246"/>
      <c r="D114" s="232" t="s">
        <v>139</v>
      </c>
      <c r="E114" s="247" t="s">
        <v>21</v>
      </c>
      <c r="F114" s="248" t="s">
        <v>644</v>
      </c>
      <c r="G114" s="246"/>
      <c r="H114" s="249">
        <v>60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AT114" s="255" t="s">
        <v>139</v>
      </c>
      <c r="AU114" s="255" t="s">
        <v>82</v>
      </c>
      <c r="AV114" s="13" t="s">
        <v>82</v>
      </c>
      <c r="AW114" s="13" t="s">
        <v>34</v>
      </c>
      <c r="AX114" s="13" t="s">
        <v>73</v>
      </c>
      <c r="AY114" s="255" t="s">
        <v>128</v>
      </c>
    </row>
    <row r="115" s="13" customFormat="1">
      <c r="B115" s="245"/>
      <c r="C115" s="246"/>
      <c r="D115" s="232" t="s">
        <v>139</v>
      </c>
      <c r="E115" s="247" t="s">
        <v>21</v>
      </c>
      <c r="F115" s="248" t="s">
        <v>645</v>
      </c>
      <c r="G115" s="246"/>
      <c r="H115" s="249">
        <v>5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139</v>
      </c>
      <c r="AU115" s="255" t="s">
        <v>82</v>
      </c>
      <c r="AV115" s="13" t="s">
        <v>82</v>
      </c>
      <c r="AW115" s="13" t="s">
        <v>34</v>
      </c>
      <c r="AX115" s="13" t="s">
        <v>73</v>
      </c>
      <c r="AY115" s="255" t="s">
        <v>128</v>
      </c>
    </row>
    <row r="116" s="14" customFormat="1">
      <c r="B116" s="256"/>
      <c r="C116" s="257"/>
      <c r="D116" s="232" t="s">
        <v>139</v>
      </c>
      <c r="E116" s="258" t="s">
        <v>21</v>
      </c>
      <c r="F116" s="259" t="s">
        <v>143</v>
      </c>
      <c r="G116" s="257"/>
      <c r="H116" s="260">
        <v>91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AT116" s="266" t="s">
        <v>139</v>
      </c>
      <c r="AU116" s="266" t="s">
        <v>82</v>
      </c>
      <c r="AV116" s="14" t="s">
        <v>144</v>
      </c>
      <c r="AW116" s="14" t="s">
        <v>34</v>
      </c>
      <c r="AX116" s="14" t="s">
        <v>80</v>
      </c>
      <c r="AY116" s="266" t="s">
        <v>128</v>
      </c>
    </row>
    <row r="117" s="1" customFormat="1" ht="16.5" customHeight="1">
      <c r="B117" s="38"/>
      <c r="C117" s="219" t="s">
        <v>127</v>
      </c>
      <c r="D117" s="219" t="s">
        <v>131</v>
      </c>
      <c r="E117" s="220" t="s">
        <v>646</v>
      </c>
      <c r="F117" s="221" t="s">
        <v>647</v>
      </c>
      <c r="G117" s="222" t="s">
        <v>223</v>
      </c>
      <c r="H117" s="223">
        <v>45.5</v>
      </c>
      <c r="I117" s="224"/>
      <c r="J117" s="225">
        <f>ROUND(I117*H117,2)</f>
        <v>0</v>
      </c>
      <c r="K117" s="221" t="s">
        <v>135</v>
      </c>
      <c r="L117" s="43"/>
      <c r="M117" s="226" t="s">
        <v>21</v>
      </c>
      <c r="N117" s="227" t="s">
        <v>44</v>
      </c>
      <c r="O117" s="83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30" t="s">
        <v>144</v>
      </c>
      <c r="AT117" s="230" t="s">
        <v>131</v>
      </c>
      <c r="AU117" s="230" t="s">
        <v>82</v>
      </c>
      <c r="AY117" s="17" t="s">
        <v>128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7" t="s">
        <v>80</v>
      </c>
      <c r="BK117" s="231">
        <f>ROUND(I117*H117,2)</f>
        <v>0</v>
      </c>
      <c r="BL117" s="17" t="s">
        <v>144</v>
      </c>
      <c r="BM117" s="230" t="s">
        <v>648</v>
      </c>
    </row>
    <row r="118" s="1" customFormat="1">
      <c r="B118" s="38"/>
      <c r="C118" s="39"/>
      <c r="D118" s="232" t="s">
        <v>138</v>
      </c>
      <c r="E118" s="39"/>
      <c r="F118" s="233" t="s">
        <v>649</v>
      </c>
      <c r="G118" s="39"/>
      <c r="H118" s="39"/>
      <c r="I118" s="145"/>
      <c r="J118" s="39"/>
      <c r="K118" s="39"/>
      <c r="L118" s="43"/>
      <c r="M118" s="234"/>
      <c r="N118" s="83"/>
      <c r="O118" s="83"/>
      <c r="P118" s="83"/>
      <c r="Q118" s="83"/>
      <c r="R118" s="83"/>
      <c r="S118" s="83"/>
      <c r="T118" s="84"/>
      <c r="AT118" s="17" t="s">
        <v>138</v>
      </c>
      <c r="AU118" s="17" t="s">
        <v>82</v>
      </c>
    </row>
    <row r="119" s="13" customFormat="1">
      <c r="B119" s="245"/>
      <c r="C119" s="246"/>
      <c r="D119" s="232" t="s">
        <v>139</v>
      </c>
      <c r="E119" s="247" t="s">
        <v>21</v>
      </c>
      <c r="F119" s="248" t="s">
        <v>650</v>
      </c>
      <c r="G119" s="246"/>
      <c r="H119" s="249">
        <v>45.5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AT119" s="255" t="s">
        <v>139</v>
      </c>
      <c r="AU119" s="255" t="s">
        <v>82</v>
      </c>
      <c r="AV119" s="13" t="s">
        <v>82</v>
      </c>
      <c r="AW119" s="13" t="s">
        <v>34</v>
      </c>
      <c r="AX119" s="13" t="s">
        <v>73</v>
      </c>
      <c r="AY119" s="255" t="s">
        <v>128</v>
      </c>
    </row>
    <row r="120" s="14" customFormat="1">
      <c r="B120" s="256"/>
      <c r="C120" s="257"/>
      <c r="D120" s="232" t="s">
        <v>139</v>
      </c>
      <c r="E120" s="258" t="s">
        <v>21</v>
      </c>
      <c r="F120" s="259" t="s">
        <v>143</v>
      </c>
      <c r="G120" s="257"/>
      <c r="H120" s="260">
        <v>45.5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AT120" s="266" t="s">
        <v>139</v>
      </c>
      <c r="AU120" s="266" t="s">
        <v>82</v>
      </c>
      <c r="AV120" s="14" t="s">
        <v>144</v>
      </c>
      <c r="AW120" s="14" t="s">
        <v>34</v>
      </c>
      <c r="AX120" s="14" t="s">
        <v>80</v>
      </c>
      <c r="AY120" s="266" t="s">
        <v>128</v>
      </c>
    </row>
    <row r="121" s="1" customFormat="1" ht="16.5" customHeight="1">
      <c r="B121" s="38"/>
      <c r="C121" s="219" t="s">
        <v>166</v>
      </c>
      <c r="D121" s="219" t="s">
        <v>131</v>
      </c>
      <c r="E121" s="220" t="s">
        <v>651</v>
      </c>
      <c r="F121" s="221" t="s">
        <v>652</v>
      </c>
      <c r="G121" s="222" t="s">
        <v>194</v>
      </c>
      <c r="H121" s="223">
        <v>104.08</v>
      </c>
      <c r="I121" s="224"/>
      <c r="J121" s="225">
        <f>ROUND(I121*H121,2)</f>
        <v>0</v>
      </c>
      <c r="K121" s="221" t="s">
        <v>135</v>
      </c>
      <c r="L121" s="43"/>
      <c r="M121" s="226" t="s">
        <v>21</v>
      </c>
      <c r="N121" s="227" t="s">
        <v>44</v>
      </c>
      <c r="O121" s="83"/>
      <c r="P121" s="228">
        <f>O121*H121</f>
        <v>0</v>
      </c>
      <c r="Q121" s="228">
        <v>0.0011900000000000001</v>
      </c>
      <c r="R121" s="228">
        <f>Q121*H121</f>
        <v>0.12385520000000001</v>
      </c>
      <c r="S121" s="228">
        <v>0</v>
      </c>
      <c r="T121" s="229">
        <f>S121*H121</f>
        <v>0</v>
      </c>
      <c r="AR121" s="230" t="s">
        <v>144</v>
      </c>
      <c r="AT121" s="230" t="s">
        <v>131</v>
      </c>
      <c r="AU121" s="230" t="s">
        <v>82</v>
      </c>
      <c r="AY121" s="17" t="s">
        <v>128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80</v>
      </c>
      <c r="BK121" s="231">
        <f>ROUND(I121*H121,2)</f>
        <v>0</v>
      </c>
      <c r="BL121" s="17" t="s">
        <v>144</v>
      </c>
      <c r="BM121" s="230" t="s">
        <v>653</v>
      </c>
    </row>
    <row r="122" s="1" customFormat="1">
      <c r="B122" s="38"/>
      <c r="C122" s="39"/>
      <c r="D122" s="232" t="s">
        <v>138</v>
      </c>
      <c r="E122" s="39"/>
      <c r="F122" s="233" t="s">
        <v>654</v>
      </c>
      <c r="G122" s="39"/>
      <c r="H122" s="39"/>
      <c r="I122" s="145"/>
      <c r="J122" s="39"/>
      <c r="K122" s="39"/>
      <c r="L122" s="43"/>
      <c r="M122" s="234"/>
      <c r="N122" s="83"/>
      <c r="O122" s="83"/>
      <c r="P122" s="83"/>
      <c r="Q122" s="83"/>
      <c r="R122" s="83"/>
      <c r="S122" s="83"/>
      <c r="T122" s="84"/>
      <c r="AT122" s="17" t="s">
        <v>138</v>
      </c>
      <c r="AU122" s="17" t="s">
        <v>82</v>
      </c>
    </row>
    <row r="123" s="12" customFormat="1">
      <c r="B123" s="235"/>
      <c r="C123" s="236"/>
      <c r="D123" s="232" t="s">
        <v>139</v>
      </c>
      <c r="E123" s="237" t="s">
        <v>21</v>
      </c>
      <c r="F123" s="238" t="s">
        <v>631</v>
      </c>
      <c r="G123" s="236"/>
      <c r="H123" s="237" t="s">
        <v>21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139</v>
      </c>
      <c r="AU123" s="244" t="s">
        <v>82</v>
      </c>
      <c r="AV123" s="12" t="s">
        <v>80</v>
      </c>
      <c r="AW123" s="12" t="s">
        <v>34</v>
      </c>
      <c r="AX123" s="12" t="s">
        <v>73</v>
      </c>
      <c r="AY123" s="244" t="s">
        <v>128</v>
      </c>
    </row>
    <row r="124" s="13" customFormat="1">
      <c r="B124" s="245"/>
      <c r="C124" s="246"/>
      <c r="D124" s="232" t="s">
        <v>139</v>
      </c>
      <c r="E124" s="247" t="s">
        <v>21</v>
      </c>
      <c r="F124" s="248" t="s">
        <v>655</v>
      </c>
      <c r="G124" s="246"/>
      <c r="H124" s="249">
        <v>34.079999999999998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139</v>
      </c>
      <c r="AU124" s="255" t="s">
        <v>82</v>
      </c>
      <c r="AV124" s="13" t="s">
        <v>82</v>
      </c>
      <c r="AW124" s="13" t="s">
        <v>34</v>
      </c>
      <c r="AX124" s="13" t="s">
        <v>73</v>
      </c>
      <c r="AY124" s="255" t="s">
        <v>128</v>
      </c>
    </row>
    <row r="125" s="13" customFormat="1">
      <c r="B125" s="245"/>
      <c r="C125" s="246"/>
      <c r="D125" s="232" t="s">
        <v>139</v>
      </c>
      <c r="E125" s="247" t="s">
        <v>21</v>
      </c>
      <c r="F125" s="248" t="s">
        <v>656</v>
      </c>
      <c r="G125" s="246"/>
      <c r="H125" s="249">
        <v>70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139</v>
      </c>
      <c r="AU125" s="255" t="s">
        <v>82</v>
      </c>
      <c r="AV125" s="13" t="s">
        <v>82</v>
      </c>
      <c r="AW125" s="13" t="s">
        <v>34</v>
      </c>
      <c r="AX125" s="13" t="s">
        <v>73</v>
      </c>
      <c r="AY125" s="255" t="s">
        <v>128</v>
      </c>
    </row>
    <row r="126" s="14" customFormat="1">
      <c r="B126" s="256"/>
      <c r="C126" s="257"/>
      <c r="D126" s="232" t="s">
        <v>139</v>
      </c>
      <c r="E126" s="258" t="s">
        <v>21</v>
      </c>
      <c r="F126" s="259" t="s">
        <v>143</v>
      </c>
      <c r="G126" s="257"/>
      <c r="H126" s="260">
        <v>104.08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AT126" s="266" t="s">
        <v>139</v>
      </c>
      <c r="AU126" s="266" t="s">
        <v>82</v>
      </c>
      <c r="AV126" s="14" t="s">
        <v>144</v>
      </c>
      <c r="AW126" s="14" t="s">
        <v>34</v>
      </c>
      <c r="AX126" s="14" t="s">
        <v>80</v>
      </c>
      <c r="AY126" s="266" t="s">
        <v>128</v>
      </c>
    </row>
    <row r="127" s="1" customFormat="1" ht="16.5" customHeight="1">
      <c r="B127" s="38"/>
      <c r="C127" s="219" t="s">
        <v>172</v>
      </c>
      <c r="D127" s="219" t="s">
        <v>131</v>
      </c>
      <c r="E127" s="220" t="s">
        <v>657</v>
      </c>
      <c r="F127" s="221" t="s">
        <v>658</v>
      </c>
      <c r="G127" s="222" t="s">
        <v>194</v>
      </c>
      <c r="H127" s="223">
        <v>104.08</v>
      </c>
      <c r="I127" s="224"/>
      <c r="J127" s="225">
        <f>ROUND(I127*H127,2)</f>
        <v>0</v>
      </c>
      <c r="K127" s="221" t="s">
        <v>135</v>
      </c>
      <c r="L127" s="43"/>
      <c r="M127" s="226" t="s">
        <v>21</v>
      </c>
      <c r="N127" s="227" t="s">
        <v>44</v>
      </c>
      <c r="O127" s="83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30" t="s">
        <v>144</v>
      </c>
      <c r="AT127" s="230" t="s">
        <v>131</v>
      </c>
      <c r="AU127" s="230" t="s">
        <v>82</v>
      </c>
      <c r="AY127" s="17" t="s">
        <v>128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80</v>
      </c>
      <c r="BK127" s="231">
        <f>ROUND(I127*H127,2)</f>
        <v>0</v>
      </c>
      <c r="BL127" s="17" t="s">
        <v>144</v>
      </c>
      <c r="BM127" s="230" t="s">
        <v>659</v>
      </c>
    </row>
    <row r="128" s="1" customFormat="1">
      <c r="B128" s="38"/>
      <c r="C128" s="39"/>
      <c r="D128" s="232" t="s">
        <v>138</v>
      </c>
      <c r="E128" s="39"/>
      <c r="F128" s="233" t="s">
        <v>660</v>
      </c>
      <c r="G128" s="39"/>
      <c r="H128" s="39"/>
      <c r="I128" s="145"/>
      <c r="J128" s="39"/>
      <c r="K128" s="39"/>
      <c r="L128" s="43"/>
      <c r="M128" s="234"/>
      <c r="N128" s="83"/>
      <c r="O128" s="83"/>
      <c r="P128" s="83"/>
      <c r="Q128" s="83"/>
      <c r="R128" s="83"/>
      <c r="S128" s="83"/>
      <c r="T128" s="84"/>
      <c r="AT128" s="17" t="s">
        <v>138</v>
      </c>
      <c r="AU128" s="17" t="s">
        <v>82</v>
      </c>
    </row>
    <row r="129" s="13" customFormat="1">
      <c r="B129" s="245"/>
      <c r="C129" s="246"/>
      <c r="D129" s="232" t="s">
        <v>139</v>
      </c>
      <c r="E129" s="247" t="s">
        <v>21</v>
      </c>
      <c r="F129" s="248" t="s">
        <v>661</v>
      </c>
      <c r="G129" s="246"/>
      <c r="H129" s="249">
        <v>104.08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139</v>
      </c>
      <c r="AU129" s="255" t="s">
        <v>82</v>
      </c>
      <c r="AV129" s="13" t="s">
        <v>82</v>
      </c>
      <c r="AW129" s="13" t="s">
        <v>34</v>
      </c>
      <c r="AX129" s="13" t="s">
        <v>73</v>
      </c>
      <c r="AY129" s="255" t="s">
        <v>128</v>
      </c>
    </row>
    <row r="130" s="14" customFormat="1">
      <c r="B130" s="256"/>
      <c r="C130" s="257"/>
      <c r="D130" s="232" t="s">
        <v>139</v>
      </c>
      <c r="E130" s="258" t="s">
        <v>21</v>
      </c>
      <c r="F130" s="259" t="s">
        <v>143</v>
      </c>
      <c r="G130" s="257"/>
      <c r="H130" s="260">
        <v>104.08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AT130" s="266" t="s">
        <v>139</v>
      </c>
      <c r="AU130" s="266" t="s">
        <v>82</v>
      </c>
      <c r="AV130" s="14" t="s">
        <v>144</v>
      </c>
      <c r="AW130" s="14" t="s">
        <v>34</v>
      </c>
      <c r="AX130" s="14" t="s">
        <v>80</v>
      </c>
      <c r="AY130" s="266" t="s">
        <v>128</v>
      </c>
    </row>
    <row r="131" s="1" customFormat="1" ht="16.5" customHeight="1">
      <c r="B131" s="38"/>
      <c r="C131" s="219" t="s">
        <v>232</v>
      </c>
      <c r="D131" s="219" t="s">
        <v>131</v>
      </c>
      <c r="E131" s="220" t="s">
        <v>662</v>
      </c>
      <c r="F131" s="221" t="s">
        <v>663</v>
      </c>
      <c r="G131" s="222" t="s">
        <v>223</v>
      </c>
      <c r="H131" s="223">
        <v>17.856000000000002</v>
      </c>
      <c r="I131" s="224"/>
      <c r="J131" s="225">
        <f>ROUND(I131*H131,2)</f>
        <v>0</v>
      </c>
      <c r="K131" s="221" t="s">
        <v>135</v>
      </c>
      <c r="L131" s="43"/>
      <c r="M131" s="226" t="s">
        <v>21</v>
      </c>
      <c r="N131" s="227" t="s">
        <v>44</v>
      </c>
      <c r="O131" s="83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30" t="s">
        <v>144</v>
      </c>
      <c r="AT131" s="230" t="s">
        <v>131</v>
      </c>
      <c r="AU131" s="230" t="s">
        <v>82</v>
      </c>
      <c r="AY131" s="17" t="s">
        <v>128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80</v>
      </c>
      <c r="BK131" s="231">
        <f>ROUND(I131*H131,2)</f>
        <v>0</v>
      </c>
      <c r="BL131" s="17" t="s">
        <v>144</v>
      </c>
      <c r="BM131" s="230" t="s">
        <v>664</v>
      </c>
    </row>
    <row r="132" s="1" customFormat="1">
      <c r="B132" s="38"/>
      <c r="C132" s="39"/>
      <c r="D132" s="232" t="s">
        <v>138</v>
      </c>
      <c r="E132" s="39"/>
      <c r="F132" s="233" t="s">
        <v>665</v>
      </c>
      <c r="G132" s="39"/>
      <c r="H132" s="39"/>
      <c r="I132" s="145"/>
      <c r="J132" s="39"/>
      <c r="K132" s="39"/>
      <c r="L132" s="43"/>
      <c r="M132" s="234"/>
      <c r="N132" s="83"/>
      <c r="O132" s="83"/>
      <c r="P132" s="83"/>
      <c r="Q132" s="83"/>
      <c r="R132" s="83"/>
      <c r="S132" s="83"/>
      <c r="T132" s="84"/>
      <c r="AT132" s="17" t="s">
        <v>138</v>
      </c>
      <c r="AU132" s="17" t="s">
        <v>82</v>
      </c>
    </row>
    <row r="133" s="13" customFormat="1">
      <c r="B133" s="245"/>
      <c r="C133" s="246"/>
      <c r="D133" s="232" t="s">
        <v>139</v>
      </c>
      <c r="E133" s="247" t="s">
        <v>21</v>
      </c>
      <c r="F133" s="248" t="s">
        <v>666</v>
      </c>
      <c r="G133" s="246"/>
      <c r="H133" s="249">
        <v>17.856000000000002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139</v>
      </c>
      <c r="AU133" s="255" t="s">
        <v>82</v>
      </c>
      <c r="AV133" s="13" t="s">
        <v>82</v>
      </c>
      <c r="AW133" s="13" t="s">
        <v>34</v>
      </c>
      <c r="AX133" s="13" t="s">
        <v>73</v>
      </c>
      <c r="AY133" s="255" t="s">
        <v>128</v>
      </c>
    </row>
    <row r="134" s="14" customFormat="1">
      <c r="B134" s="256"/>
      <c r="C134" s="257"/>
      <c r="D134" s="232" t="s">
        <v>139</v>
      </c>
      <c r="E134" s="258" t="s">
        <v>21</v>
      </c>
      <c r="F134" s="259" t="s">
        <v>143</v>
      </c>
      <c r="G134" s="257"/>
      <c r="H134" s="260">
        <v>17.856000000000002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AT134" s="266" t="s">
        <v>139</v>
      </c>
      <c r="AU134" s="266" t="s">
        <v>82</v>
      </c>
      <c r="AV134" s="14" t="s">
        <v>144</v>
      </c>
      <c r="AW134" s="14" t="s">
        <v>34</v>
      </c>
      <c r="AX134" s="14" t="s">
        <v>80</v>
      </c>
      <c r="AY134" s="266" t="s">
        <v>128</v>
      </c>
    </row>
    <row r="135" s="1" customFormat="1" ht="16.5" customHeight="1">
      <c r="B135" s="38"/>
      <c r="C135" s="219" t="s">
        <v>239</v>
      </c>
      <c r="D135" s="219" t="s">
        <v>131</v>
      </c>
      <c r="E135" s="220" t="s">
        <v>667</v>
      </c>
      <c r="F135" s="221" t="s">
        <v>668</v>
      </c>
      <c r="G135" s="222" t="s">
        <v>223</v>
      </c>
      <c r="H135" s="223">
        <v>91</v>
      </c>
      <c r="I135" s="224"/>
      <c r="J135" s="225">
        <f>ROUND(I135*H135,2)</f>
        <v>0</v>
      </c>
      <c r="K135" s="221" t="s">
        <v>135</v>
      </c>
      <c r="L135" s="43"/>
      <c r="M135" s="226" t="s">
        <v>21</v>
      </c>
      <c r="N135" s="227" t="s">
        <v>44</v>
      </c>
      <c r="O135" s="83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30" t="s">
        <v>144</v>
      </c>
      <c r="AT135" s="230" t="s">
        <v>131</v>
      </c>
      <c r="AU135" s="230" t="s">
        <v>82</v>
      </c>
      <c r="AY135" s="17" t="s">
        <v>128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80</v>
      </c>
      <c r="BK135" s="231">
        <f>ROUND(I135*H135,2)</f>
        <v>0</v>
      </c>
      <c r="BL135" s="17" t="s">
        <v>144</v>
      </c>
      <c r="BM135" s="230" t="s">
        <v>669</v>
      </c>
    </row>
    <row r="136" s="1" customFormat="1">
      <c r="B136" s="38"/>
      <c r="C136" s="39"/>
      <c r="D136" s="232" t="s">
        <v>138</v>
      </c>
      <c r="E136" s="39"/>
      <c r="F136" s="233" t="s">
        <v>670</v>
      </c>
      <c r="G136" s="39"/>
      <c r="H136" s="39"/>
      <c r="I136" s="145"/>
      <c r="J136" s="39"/>
      <c r="K136" s="39"/>
      <c r="L136" s="43"/>
      <c r="M136" s="234"/>
      <c r="N136" s="83"/>
      <c r="O136" s="83"/>
      <c r="P136" s="83"/>
      <c r="Q136" s="83"/>
      <c r="R136" s="83"/>
      <c r="S136" s="83"/>
      <c r="T136" s="84"/>
      <c r="AT136" s="17" t="s">
        <v>138</v>
      </c>
      <c r="AU136" s="17" t="s">
        <v>82</v>
      </c>
    </row>
    <row r="137" s="13" customFormat="1">
      <c r="B137" s="245"/>
      <c r="C137" s="246"/>
      <c r="D137" s="232" t="s">
        <v>139</v>
      </c>
      <c r="E137" s="247" t="s">
        <v>21</v>
      </c>
      <c r="F137" s="248" t="s">
        <v>671</v>
      </c>
      <c r="G137" s="246"/>
      <c r="H137" s="249">
        <v>91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139</v>
      </c>
      <c r="AU137" s="255" t="s">
        <v>82</v>
      </c>
      <c r="AV137" s="13" t="s">
        <v>82</v>
      </c>
      <c r="AW137" s="13" t="s">
        <v>34</v>
      </c>
      <c r="AX137" s="13" t="s">
        <v>73</v>
      </c>
      <c r="AY137" s="255" t="s">
        <v>128</v>
      </c>
    </row>
    <row r="138" s="14" customFormat="1">
      <c r="B138" s="256"/>
      <c r="C138" s="257"/>
      <c r="D138" s="232" t="s">
        <v>139</v>
      </c>
      <c r="E138" s="258" t="s">
        <v>21</v>
      </c>
      <c r="F138" s="259" t="s">
        <v>143</v>
      </c>
      <c r="G138" s="257"/>
      <c r="H138" s="260">
        <v>91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AT138" s="266" t="s">
        <v>139</v>
      </c>
      <c r="AU138" s="266" t="s">
        <v>82</v>
      </c>
      <c r="AV138" s="14" t="s">
        <v>144</v>
      </c>
      <c r="AW138" s="14" t="s">
        <v>34</v>
      </c>
      <c r="AX138" s="14" t="s">
        <v>80</v>
      </c>
      <c r="AY138" s="266" t="s">
        <v>128</v>
      </c>
    </row>
    <row r="139" s="1" customFormat="1" ht="16.5" customHeight="1">
      <c r="B139" s="38"/>
      <c r="C139" s="219" t="s">
        <v>245</v>
      </c>
      <c r="D139" s="219" t="s">
        <v>131</v>
      </c>
      <c r="E139" s="220" t="s">
        <v>265</v>
      </c>
      <c r="F139" s="221" t="s">
        <v>266</v>
      </c>
      <c r="G139" s="222" t="s">
        <v>223</v>
      </c>
      <c r="H139" s="223">
        <v>108.856</v>
      </c>
      <c r="I139" s="224"/>
      <c r="J139" s="225">
        <f>ROUND(I139*H139,2)</f>
        <v>0</v>
      </c>
      <c r="K139" s="221" t="s">
        <v>135</v>
      </c>
      <c r="L139" s="43"/>
      <c r="M139" s="226" t="s">
        <v>21</v>
      </c>
      <c r="N139" s="227" t="s">
        <v>44</v>
      </c>
      <c r="O139" s="83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30" t="s">
        <v>144</v>
      </c>
      <c r="AT139" s="230" t="s">
        <v>131</v>
      </c>
      <c r="AU139" s="230" t="s">
        <v>82</v>
      </c>
      <c r="AY139" s="17" t="s">
        <v>128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80</v>
      </c>
      <c r="BK139" s="231">
        <f>ROUND(I139*H139,2)</f>
        <v>0</v>
      </c>
      <c r="BL139" s="17" t="s">
        <v>144</v>
      </c>
      <c r="BM139" s="230" t="s">
        <v>672</v>
      </c>
    </row>
    <row r="140" s="1" customFormat="1">
      <c r="B140" s="38"/>
      <c r="C140" s="39"/>
      <c r="D140" s="232" t="s">
        <v>138</v>
      </c>
      <c r="E140" s="39"/>
      <c r="F140" s="233" t="s">
        <v>268</v>
      </c>
      <c r="G140" s="39"/>
      <c r="H140" s="39"/>
      <c r="I140" s="145"/>
      <c r="J140" s="39"/>
      <c r="K140" s="39"/>
      <c r="L140" s="43"/>
      <c r="M140" s="234"/>
      <c r="N140" s="83"/>
      <c r="O140" s="83"/>
      <c r="P140" s="83"/>
      <c r="Q140" s="83"/>
      <c r="R140" s="83"/>
      <c r="S140" s="83"/>
      <c r="T140" s="84"/>
      <c r="AT140" s="17" t="s">
        <v>138</v>
      </c>
      <c r="AU140" s="17" t="s">
        <v>82</v>
      </c>
    </row>
    <row r="141" s="13" customFormat="1">
      <c r="B141" s="245"/>
      <c r="C141" s="246"/>
      <c r="D141" s="232" t="s">
        <v>139</v>
      </c>
      <c r="E141" s="247" t="s">
        <v>21</v>
      </c>
      <c r="F141" s="248" t="s">
        <v>673</v>
      </c>
      <c r="G141" s="246"/>
      <c r="H141" s="249">
        <v>108.856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139</v>
      </c>
      <c r="AU141" s="255" t="s">
        <v>82</v>
      </c>
      <c r="AV141" s="13" t="s">
        <v>82</v>
      </c>
      <c r="AW141" s="13" t="s">
        <v>34</v>
      </c>
      <c r="AX141" s="13" t="s">
        <v>73</v>
      </c>
      <c r="AY141" s="255" t="s">
        <v>128</v>
      </c>
    </row>
    <row r="142" s="14" customFormat="1">
      <c r="B142" s="256"/>
      <c r="C142" s="257"/>
      <c r="D142" s="232" t="s">
        <v>139</v>
      </c>
      <c r="E142" s="258" t="s">
        <v>21</v>
      </c>
      <c r="F142" s="259" t="s">
        <v>143</v>
      </c>
      <c r="G142" s="257"/>
      <c r="H142" s="260">
        <v>108.856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AT142" s="266" t="s">
        <v>139</v>
      </c>
      <c r="AU142" s="266" t="s">
        <v>82</v>
      </c>
      <c r="AV142" s="14" t="s">
        <v>144</v>
      </c>
      <c r="AW142" s="14" t="s">
        <v>34</v>
      </c>
      <c r="AX142" s="14" t="s">
        <v>80</v>
      </c>
      <c r="AY142" s="266" t="s">
        <v>128</v>
      </c>
    </row>
    <row r="143" s="1" customFormat="1" ht="16.5" customHeight="1">
      <c r="B143" s="38"/>
      <c r="C143" s="219" t="s">
        <v>252</v>
      </c>
      <c r="D143" s="219" t="s">
        <v>131</v>
      </c>
      <c r="E143" s="220" t="s">
        <v>282</v>
      </c>
      <c r="F143" s="221" t="s">
        <v>283</v>
      </c>
      <c r="G143" s="222" t="s">
        <v>223</v>
      </c>
      <c r="H143" s="223">
        <v>108.856</v>
      </c>
      <c r="I143" s="224"/>
      <c r="J143" s="225">
        <f>ROUND(I143*H143,2)</f>
        <v>0</v>
      </c>
      <c r="K143" s="221" t="s">
        <v>135</v>
      </c>
      <c r="L143" s="43"/>
      <c r="M143" s="226" t="s">
        <v>21</v>
      </c>
      <c r="N143" s="227" t="s">
        <v>44</v>
      </c>
      <c r="O143" s="83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30" t="s">
        <v>144</v>
      </c>
      <c r="AT143" s="230" t="s">
        <v>131</v>
      </c>
      <c r="AU143" s="230" t="s">
        <v>82</v>
      </c>
      <c r="AY143" s="17" t="s">
        <v>128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80</v>
      </c>
      <c r="BK143" s="231">
        <f>ROUND(I143*H143,2)</f>
        <v>0</v>
      </c>
      <c r="BL143" s="17" t="s">
        <v>144</v>
      </c>
      <c r="BM143" s="230" t="s">
        <v>674</v>
      </c>
    </row>
    <row r="144" s="1" customFormat="1">
      <c r="B144" s="38"/>
      <c r="C144" s="39"/>
      <c r="D144" s="232" t="s">
        <v>138</v>
      </c>
      <c r="E144" s="39"/>
      <c r="F144" s="233" t="s">
        <v>283</v>
      </c>
      <c r="G144" s="39"/>
      <c r="H144" s="39"/>
      <c r="I144" s="145"/>
      <c r="J144" s="39"/>
      <c r="K144" s="39"/>
      <c r="L144" s="43"/>
      <c r="M144" s="234"/>
      <c r="N144" s="83"/>
      <c r="O144" s="83"/>
      <c r="P144" s="83"/>
      <c r="Q144" s="83"/>
      <c r="R144" s="83"/>
      <c r="S144" s="83"/>
      <c r="T144" s="84"/>
      <c r="AT144" s="17" t="s">
        <v>138</v>
      </c>
      <c r="AU144" s="17" t="s">
        <v>82</v>
      </c>
    </row>
    <row r="145" s="13" customFormat="1">
      <c r="B145" s="245"/>
      <c r="C145" s="246"/>
      <c r="D145" s="232" t="s">
        <v>139</v>
      </c>
      <c r="E145" s="247" t="s">
        <v>21</v>
      </c>
      <c r="F145" s="248" t="s">
        <v>675</v>
      </c>
      <c r="G145" s="246"/>
      <c r="H145" s="249">
        <v>108.856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AT145" s="255" t="s">
        <v>139</v>
      </c>
      <c r="AU145" s="255" t="s">
        <v>82</v>
      </c>
      <c r="AV145" s="13" t="s">
        <v>82</v>
      </c>
      <c r="AW145" s="13" t="s">
        <v>34</v>
      </c>
      <c r="AX145" s="13" t="s">
        <v>73</v>
      </c>
      <c r="AY145" s="255" t="s">
        <v>128</v>
      </c>
    </row>
    <row r="146" s="14" customFormat="1">
      <c r="B146" s="256"/>
      <c r="C146" s="257"/>
      <c r="D146" s="232" t="s">
        <v>139</v>
      </c>
      <c r="E146" s="258" t="s">
        <v>21</v>
      </c>
      <c r="F146" s="259" t="s">
        <v>143</v>
      </c>
      <c r="G146" s="257"/>
      <c r="H146" s="260">
        <v>108.856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AT146" s="266" t="s">
        <v>139</v>
      </c>
      <c r="AU146" s="266" t="s">
        <v>82</v>
      </c>
      <c r="AV146" s="14" t="s">
        <v>144</v>
      </c>
      <c r="AW146" s="14" t="s">
        <v>34</v>
      </c>
      <c r="AX146" s="14" t="s">
        <v>80</v>
      </c>
      <c r="AY146" s="266" t="s">
        <v>128</v>
      </c>
    </row>
    <row r="147" s="1" customFormat="1" ht="16.5" customHeight="1">
      <c r="B147" s="38"/>
      <c r="C147" s="219" t="s">
        <v>258</v>
      </c>
      <c r="D147" s="219" t="s">
        <v>131</v>
      </c>
      <c r="E147" s="220" t="s">
        <v>287</v>
      </c>
      <c r="F147" s="221" t="s">
        <v>288</v>
      </c>
      <c r="G147" s="222" t="s">
        <v>289</v>
      </c>
      <c r="H147" s="223">
        <v>185.05500000000001</v>
      </c>
      <c r="I147" s="224"/>
      <c r="J147" s="225">
        <f>ROUND(I147*H147,2)</f>
        <v>0</v>
      </c>
      <c r="K147" s="221" t="s">
        <v>135</v>
      </c>
      <c r="L147" s="43"/>
      <c r="M147" s="226" t="s">
        <v>21</v>
      </c>
      <c r="N147" s="227" t="s">
        <v>44</v>
      </c>
      <c r="O147" s="83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30" t="s">
        <v>144</v>
      </c>
      <c r="AT147" s="230" t="s">
        <v>131</v>
      </c>
      <c r="AU147" s="230" t="s">
        <v>82</v>
      </c>
      <c r="AY147" s="17" t="s">
        <v>128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80</v>
      </c>
      <c r="BK147" s="231">
        <f>ROUND(I147*H147,2)</f>
        <v>0</v>
      </c>
      <c r="BL147" s="17" t="s">
        <v>144</v>
      </c>
      <c r="BM147" s="230" t="s">
        <v>676</v>
      </c>
    </row>
    <row r="148" s="1" customFormat="1">
      <c r="B148" s="38"/>
      <c r="C148" s="39"/>
      <c r="D148" s="232" t="s">
        <v>138</v>
      </c>
      <c r="E148" s="39"/>
      <c r="F148" s="233" t="s">
        <v>291</v>
      </c>
      <c r="G148" s="39"/>
      <c r="H148" s="39"/>
      <c r="I148" s="145"/>
      <c r="J148" s="39"/>
      <c r="K148" s="39"/>
      <c r="L148" s="43"/>
      <c r="M148" s="234"/>
      <c r="N148" s="83"/>
      <c r="O148" s="83"/>
      <c r="P148" s="83"/>
      <c r="Q148" s="83"/>
      <c r="R148" s="83"/>
      <c r="S148" s="83"/>
      <c r="T148" s="84"/>
      <c r="AT148" s="17" t="s">
        <v>138</v>
      </c>
      <c r="AU148" s="17" t="s">
        <v>82</v>
      </c>
    </row>
    <row r="149" s="13" customFormat="1">
      <c r="B149" s="245"/>
      <c r="C149" s="246"/>
      <c r="D149" s="232" t="s">
        <v>139</v>
      </c>
      <c r="E149" s="247" t="s">
        <v>21</v>
      </c>
      <c r="F149" s="248" t="s">
        <v>677</v>
      </c>
      <c r="G149" s="246"/>
      <c r="H149" s="249">
        <v>185.05500000000001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AT149" s="255" t="s">
        <v>139</v>
      </c>
      <c r="AU149" s="255" t="s">
        <v>82</v>
      </c>
      <c r="AV149" s="13" t="s">
        <v>82</v>
      </c>
      <c r="AW149" s="13" t="s">
        <v>34</v>
      </c>
      <c r="AX149" s="13" t="s">
        <v>73</v>
      </c>
      <c r="AY149" s="255" t="s">
        <v>128</v>
      </c>
    </row>
    <row r="150" s="14" customFormat="1">
      <c r="B150" s="256"/>
      <c r="C150" s="257"/>
      <c r="D150" s="232" t="s">
        <v>139</v>
      </c>
      <c r="E150" s="258" t="s">
        <v>21</v>
      </c>
      <c r="F150" s="259" t="s">
        <v>143</v>
      </c>
      <c r="G150" s="257"/>
      <c r="H150" s="260">
        <v>185.05500000000001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AT150" s="266" t="s">
        <v>139</v>
      </c>
      <c r="AU150" s="266" t="s">
        <v>82</v>
      </c>
      <c r="AV150" s="14" t="s">
        <v>144</v>
      </c>
      <c r="AW150" s="14" t="s">
        <v>34</v>
      </c>
      <c r="AX150" s="14" t="s">
        <v>80</v>
      </c>
      <c r="AY150" s="266" t="s">
        <v>128</v>
      </c>
    </row>
    <row r="151" s="1" customFormat="1" ht="16.5" customHeight="1">
      <c r="B151" s="38"/>
      <c r="C151" s="219" t="s">
        <v>264</v>
      </c>
      <c r="D151" s="219" t="s">
        <v>131</v>
      </c>
      <c r="E151" s="220" t="s">
        <v>312</v>
      </c>
      <c r="F151" s="221" t="s">
        <v>313</v>
      </c>
      <c r="G151" s="222" t="s">
        <v>194</v>
      </c>
      <c r="H151" s="223">
        <v>35.119999999999997</v>
      </c>
      <c r="I151" s="224"/>
      <c r="J151" s="225">
        <f>ROUND(I151*H151,2)</f>
        <v>0</v>
      </c>
      <c r="K151" s="221" t="s">
        <v>135</v>
      </c>
      <c r="L151" s="43"/>
      <c r="M151" s="226" t="s">
        <v>21</v>
      </c>
      <c r="N151" s="227" t="s">
        <v>44</v>
      </c>
      <c r="O151" s="83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30" t="s">
        <v>144</v>
      </c>
      <c r="AT151" s="230" t="s">
        <v>131</v>
      </c>
      <c r="AU151" s="230" t="s">
        <v>82</v>
      </c>
      <c r="AY151" s="17" t="s">
        <v>128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80</v>
      </c>
      <c r="BK151" s="231">
        <f>ROUND(I151*H151,2)</f>
        <v>0</v>
      </c>
      <c r="BL151" s="17" t="s">
        <v>144</v>
      </c>
      <c r="BM151" s="230" t="s">
        <v>678</v>
      </c>
    </row>
    <row r="152" s="1" customFormat="1">
      <c r="B152" s="38"/>
      <c r="C152" s="39"/>
      <c r="D152" s="232" t="s">
        <v>138</v>
      </c>
      <c r="E152" s="39"/>
      <c r="F152" s="233" t="s">
        <v>315</v>
      </c>
      <c r="G152" s="39"/>
      <c r="H152" s="39"/>
      <c r="I152" s="145"/>
      <c r="J152" s="39"/>
      <c r="K152" s="39"/>
      <c r="L152" s="43"/>
      <c r="M152" s="234"/>
      <c r="N152" s="83"/>
      <c r="O152" s="83"/>
      <c r="P152" s="83"/>
      <c r="Q152" s="83"/>
      <c r="R152" s="83"/>
      <c r="S152" s="83"/>
      <c r="T152" s="84"/>
      <c r="AT152" s="17" t="s">
        <v>138</v>
      </c>
      <c r="AU152" s="17" t="s">
        <v>82</v>
      </c>
    </row>
    <row r="153" s="12" customFormat="1">
      <c r="B153" s="235"/>
      <c r="C153" s="236"/>
      <c r="D153" s="232" t="s">
        <v>139</v>
      </c>
      <c r="E153" s="237" t="s">
        <v>21</v>
      </c>
      <c r="F153" s="238" t="s">
        <v>631</v>
      </c>
      <c r="G153" s="236"/>
      <c r="H153" s="237" t="s">
        <v>21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139</v>
      </c>
      <c r="AU153" s="244" t="s">
        <v>82</v>
      </c>
      <c r="AV153" s="12" t="s">
        <v>80</v>
      </c>
      <c r="AW153" s="12" t="s">
        <v>34</v>
      </c>
      <c r="AX153" s="12" t="s">
        <v>73</v>
      </c>
      <c r="AY153" s="244" t="s">
        <v>128</v>
      </c>
    </row>
    <row r="154" s="13" customFormat="1">
      <c r="B154" s="245"/>
      <c r="C154" s="246"/>
      <c r="D154" s="232" t="s">
        <v>139</v>
      </c>
      <c r="E154" s="247" t="s">
        <v>21</v>
      </c>
      <c r="F154" s="248" t="s">
        <v>679</v>
      </c>
      <c r="G154" s="246"/>
      <c r="H154" s="249">
        <v>15.119999999999999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AT154" s="255" t="s">
        <v>139</v>
      </c>
      <c r="AU154" s="255" t="s">
        <v>82</v>
      </c>
      <c r="AV154" s="13" t="s">
        <v>82</v>
      </c>
      <c r="AW154" s="13" t="s">
        <v>34</v>
      </c>
      <c r="AX154" s="13" t="s">
        <v>73</v>
      </c>
      <c r="AY154" s="255" t="s">
        <v>128</v>
      </c>
    </row>
    <row r="155" s="13" customFormat="1">
      <c r="B155" s="245"/>
      <c r="C155" s="246"/>
      <c r="D155" s="232" t="s">
        <v>139</v>
      </c>
      <c r="E155" s="247" t="s">
        <v>21</v>
      </c>
      <c r="F155" s="248" t="s">
        <v>680</v>
      </c>
      <c r="G155" s="246"/>
      <c r="H155" s="249">
        <v>20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139</v>
      </c>
      <c r="AU155" s="255" t="s">
        <v>82</v>
      </c>
      <c r="AV155" s="13" t="s">
        <v>82</v>
      </c>
      <c r="AW155" s="13" t="s">
        <v>34</v>
      </c>
      <c r="AX155" s="13" t="s">
        <v>73</v>
      </c>
      <c r="AY155" s="255" t="s">
        <v>128</v>
      </c>
    </row>
    <row r="156" s="14" customFormat="1">
      <c r="B156" s="256"/>
      <c r="C156" s="257"/>
      <c r="D156" s="232" t="s">
        <v>139</v>
      </c>
      <c r="E156" s="258" t="s">
        <v>21</v>
      </c>
      <c r="F156" s="259" t="s">
        <v>143</v>
      </c>
      <c r="G156" s="257"/>
      <c r="H156" s="260">
        <v>35.119999999999997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AT156" s="266" t="s">
        <v>139</v>
      </c>
      <c r="AU156" s="266" t="s">
        <v>82</v>
      </c>
      <c r="AV156" s="14" t="s">
        <v>144</v>
      </c>
      <c r="AW156" s="14" t="s">
        <v>34</v>
      </c>
      <c r="AX156" s="14" t="s">
        <v>80</v>
      </c>
      <c r="AY156" s="266" t="s">
        <v>128</v>
      </c>
    </row>
    <row r="157" s="11" customFormat="1" ht="22.8" customHeight="1">
      <c r="B157" s="203"/>
      <c r="C157" s="204"/>
      <c r="D157" s="205" t="s">
        <v>72</v>
      </c>
      <c r="E157" s="217" t="s">
        <v>82</v>
      </c>
      <c r="F157" s="217" t="s">
        <v>390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SUM(P158:P167)</f>
        <v>0</v>
      </c>
      <c r="Q157" s="211"/>
      <c r="R157" s="212">
        <f>SUM(R158:R167)</f>
        <v>4.0645920000000002</v>
      </c>
      <c r="S157" s="211"/>
      <c r="T157" s="213">
        <f>SUM(T158:T167)</f>
        <v>0</v>
      </c>
      <c r="AR157" s="214" t="s">
        <v>80</v>
      </c>
      <c r="AT157" s="215" t="s">
        <v>72</v>
      </c>
      <c r="AU157" s="215" t="s">
        <v>80</v>
      </c>
      <c r="AY157" s="214" t="s">
        <v>128</v>
      </c>
      <c r="BK157" s="216">
        <f>SUM(BK158:BK167)</f>
        <v>0</v>
      </c>
    </row>
    <row r="158" s="1" customFormat="1" ht="16.5" customHeight="1">
      <c r="B158" s="38"/>
      <c r="C158" s="219" t="s">
        <v>270</v>
      </c>
      <c r="D158" s="219" t="s">
        <v>131</v>
      </c>
      <c r="E158" s="220" t="s">
        <v>392</v>
      </c>
      <c r="F158" s="221" t="s">
        <v>393</v>
      </c>
      <c r="G158" s="222" t="s">
        <v>211</v>
      </c>
      <c r="H158" s="223">
        <v>16.800000000000001</v>
      </c>
      <c r="I158" s="224"/>
      <c r="J158" s="225">
        <f>ROUND(I158*H158,2)</f>
        <v>0</v>
      </c>
      <c r="K158" s="221" t="s">
        <v>135</v>
      </c>
      <c r="L158" s="43"/>
      <c r="M158" s="226" t="s">
        <v>21</v>
      </c>
      <c r="N158" s="227" t="s">
        <v>44</v>
      </c>
      <c r="O158" s="83"/>
      <c r="P158" s="228">
        <f>O158*H158</f>
        <v>0</v>
      </c>
      <c r="Q158" s="228">
        <v>0.24184</v>
      </c>
      <c r="R158" s="228">
        <f>Q158*H158</f>
        <v>4.0629119999999999</v>
      </c>
      <c r="S158" s="228">
        <v>0</v>
      </c>
      <c r="T158" s="229">
        <f>S158*H158</f>
        <v>0</v>
      </c>
      <c r="AR158" s="230" t="s">
        <v>144</v>
      </c>
      <c r="AT158" s="230" t="s">
        <v>131</v>
      </c>
      <c r="AU158" s="230" t="s">
        <v>82</v>
      </c>
      <c r="AY158" s="17" t="s">
        <v>128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80</v>
      </c>
      <c r="BK158" s="231">
        <f>ROUND(I158*H158,2)</f>
        <v>0</v>
      </c>
      <c r="BL158" s="17" t="s">
        <v>144</v>
      </c>
      <c r="BM158" s="230" t="s">
        <v>681</v>
      </c>
    </row>
    <row r="159" s="1" customFormat="1">
      <c r="B159" s="38"/>
      <c r="C159" s="39"/>
      <c r="D159" s="232" t="s">
        <v>138</v>
      </c>
      <c r="E159" s="39"/>
      <c r="F159" s="233" t="s">
        <v>395</v>
      </c>
      <c r="G159" s="39"/>
      <c r="H159" s="39"/>
      <c r="I159" s="145"/>
      <c r="J159" s="39"/>
      <c r="K159" s="39"/>
      <c r="L159" s="43"/>
      <c r="M159" s="234"/>
      <c r="N159" s="83"/>
      <c r="O159" s="83"/>
      <c r="P159" s="83"/>
      <c r="Q159" s="83"/>
      <c r="R159" s="83"/>
      <c r="S159" s="83"/>
      <c r="T159" s="84"/>
      <c r="AT159" s="17" t="s">
        <v>138</v>
      </c>
      <c r="AU159" s="17" t="s">
        <v>82</v>
      </c>
    </row>
    <row r="160" s="12" customFormat="1">
      <c r="B160" s="235"/>
      <c r="C160" s="236"/>
      <c r="D160" s="232" t="s">
        <v>139</v>
      </c>
      <c r="E160" s="237" t="s">
        <v>21</v>
      </c>
      <c r="F160" s="238" t="s">
        <v>197</v>
      </c>
      <c r="G160" s="236"/>
      <c r="H160" s="237" t="s">
        <v>21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139</v>
      </c>
      <c r="AU160" s="244" t="s">
        <v>82</v>
      </c>
      <c r="AV160" s="12" t="s">
        <v>80</v>
      </c>
      <c r="AW160" s="12" t="s">
        <v>34</v>
      </c>
      <c r="AX160" s="12" t="s">
        <v>73</v>
      </c>
      <c r="AY160" s="244" t="s">
        <v>128</v>
      </c>
    </row>
    <row r="161" s="13" customFormat="1">
      <c r="B161" s="245"/>
      <c r="C161" s="246"/>
      <c r="D161" s="232" t="s">
        <v>139</v>
      </c>
      <c r="E161" s="247" t="s">
        <v>21</v>
      </c>
      <c r="F161" s="248" t="s">
        <v>682</v>
      </c>
      <c r="G161" s="246"/>
      <c r="H161" s="249">
        <v>16.800000000000001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AT161" s="255" t="s">
        <v>139</v>
      </c>
      <c r="AU161" s="255" t="s">
        <v>82</v>
      </c>
      <c r="AV161" s="13" t="s">
        <v>82</v>
      </c>
      <c r="AW161" s="13" t="s">
        <v>34</v>
      </c>
      <c r="AX161" s="13" t="s">
        <v>73</v>
      </c>
      <c r="AY161" s="255" t="s">
        <v>128</v>
      </c>
    </row>
    <row r="162" s="14" customFormat="1">
      <c r="B162" s="256"/>
      <c r="C162" s="257"/>
      <c r="D162" s="232" t="s">
        <v>139</v>
      </c>
      <c r="E162" s="258" t="s">
        <v>21</v>
      </c>
      <c r="F162" s="259" t="s">
        <v>143</v>
      </c>
      <c r="G162" s="257"/>
      <c r="H162" s="260">
        <v>16.800000000000001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AT162" s="266" t="s">
        <v>139</v>
      </c>
      <c r="AU162" s="266" t="s">
        <v>82</v>
      </c>
      <c r="AV162" s="14" t="s">
        <v>144</v>
      </c>
      <c r="AW162" s="14" t="s">
        <v>34</v>
      </c>
      <c r="AX162" s="14" t="s">
        <v>80</v>
      </c>
      <c r="AY162" s="266" t="s">
        <v>128</v>
      </c>
    </row>
    <row r="163" s="1" customFormat="1" ht="16.5" customHeight="1">
      <c r="B163" s="38"/>
      <c r="C163" s="219" t="s">
        <v>8</v>
      </c>
      <c r="D163" s="219" t="s">
        <v>131</v>
      </c>
      <c r="E163" s="220" t="s">
        <v>398</v>
      </c>
      <c r="F163" s="221" t="s">
        <v>399</v>
      </c>
      <c r="G163" s="222" t="s">
        <v>211</v>
      </c>
      <c r="H163" s="223">
        <v>16.800000000000001</v>
      </c>
      <c r="I163" s="224"/>
      <c r="J163" s="225">
        <f>ROUND(I163*H163,2)</f>
        <v>0</v>
      </c>
      <c r="K163" s="221" t="s">
        <v>135</v>
      </c>
      <c r="L163" s="43"/>
      <c r="M163" s="226" t="s">
        <v>21</v>
      </c>
      <c r="N163" s="227" t="s">
        <v>44</v>
      </c>
      <c r="O163" s="83"/>
      <c r="P163" s="228">
        <f>O163*H163</f>
        <v>0</v>
      </c>
      <c r="Q163" s="228">
        <v>0.00010000000000000001</v>
      </c>
      <c r="R163" s="228">
        <f>Q163*H163</f>
        <v>0.0016800000000000001</v>
      </c>
      <c r="S163" s="228">
        <v>0</v>
      </c>
      <c r="T163" s="229">
        <f>S163*H163</f>
        <v>0</v>
      </c>
      <c r="AR163" s="230" t="s">
        <v>144</v>
      </c>
      <c r="AT163" s="230" t="s">
        <v>131</v>
      </c>
      <c r="AU163" s="230" t="s">
        <v>82</v>
      </c>
      <c r="AY163" s="17" t="s">
        <v>128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80</v>
      </c>
      <c r="BK163" s="231">
        <f>ROUND(I163*H163,2)</f>
        <v>0</v>
      </c>
      <c r="BL163" s="17" t="s">
        <v>144</v>
      </c>
      <c r="BM163" s="230" t="s">
        <v>683</v>
      </c>
    </row>
    <row r="164" s="1" customFormat="1">
      <c r="B164" s="38"/>
      <c r="C164" s="39"/>
      <c r="D164" s="232" t="s">
        <v>138</v>
      </c>
      <c r="E164" s="39"/>
      <c r="F164" s="233" t="s">
        <v>399</v>
      </c>
      <c r="G164" s="39"/>
      <c r="H164" s="39"/>
      <c r="I164" s="145"/>
      <c r="J164" s="39"/>
      <c r="K164" s="39"/>
      <c r="L164" s="43"/>
      <c r="M164" s="234"/>
      <c r="N164" s="83"/>
      <c r="O164" s="83"/>
      <c r="P164" s="83"/>
      <c r="Q164" s="83"/>
      <c r="R164" s="83"/>
      <c r="S164" s="83"/>
      <c r="T164" s="84"/>
      <c r="AT164" s="17" t="s">
        <v>138</v>
      </c>
      <c r="AU164" s="17" t="s">
        <v>82</v>
      </c>
    </row>
    <row r="165" s="12" customFormat="1">
      <c r="B165" s="235"/>
      <c r="C165" s="236"/>
      <c r="D165" s="232" t="s">
        <v>139</v>
      </c>
      <c r="E165" s="237" t="s">
        <v>21</v>
      </c>
      <c r="F165" s="238" t="s">
        <v>197</v>
      </c>
      <c r="G165" s="236"/>
      <c r="H165" s="237" t="s">
        <v>21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139</v>
      </c>
      <c r="AU165" s="244" t="s">
        <v>82</v>
      </c>
      <c r="AV165" s="12" t="s">
        <v>80</v>
      </c>
      <c r="AW165" s="12" t="s">
        <v>34</v>
      </c>
      <c r="AX165" s="12" t="s">
        <v>73</v>
      </c>
      <c r="AY165" s="244" t="s">
        <v>128</v>
      </c>
    </row>
    <row r="166" s="13" customFormat="1">
      <c r="B166" s="245"/>
      <c r="C166" s="246"/>
      <c r="D166" s="232" t="s">
        <v>139</v>
      </c>
      <c r="E166" s="247" t="s">
        <v>21</v>
      </c>
      <c r="F166" s="248" t="s">
        <v>684</v>
      </c>
      <c r="G166" s="246"/>
      <c r="H166" s="249">
        <v>16.800000000000001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AT166" s="255" t="s">
        <v>139</v>
      </c>
      <c r="AU166" s="255" t="s">
        <v>82</v>
      </c>
      <c r="AV166" s="13" t="s">
        <v>82</v>
      </c>
      <c r="AW166" s="13" t="s">
        <v>34</v>
      </c>
      <c r="AX166" s="13" t="s">
        <v>73</v>
      </c>
      <c r="AY166" s="255" t="s">
        <v>128</v>
      </c>
    </row>
    <row r="167" s="14" customFormat="1">
      <c r="B167" s="256"/>
      <c r="C167" s="257"/>
      <c r="D167" s="232" t="s">
        <v>139</v>
      </c>
      <c r="E167" s="258" t="s">
        <v>21</v>
      </c>
      <c r="F167" s="259" t="s">
        <v>143</v>
      </c>
      <c r="G167" s="257"/>
      <c r="H167" s="260">
        <v>16.800000000000001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AT167" s="266" t="s">
        <v>139</v>
      </c>
      <c r="AU167" s="266" t="s">
        <v>82</v>
      </c>
      <c r="AV167" s="14" t="s">
        <v>144</v>
      </c>
      <c r="AW167" s="14" t="s">
        <v>34</v>
      </c>
      <c r="AX167" s="14" t="s">
        <v>80</v>
      </c>
      <c r="AY167" s="266" t="s">
        <v>128</v>
      </c>
    </row>
    <row r="168" s="11" customFormat="1" ht="22.8" customHeight="1">
      <c r="B168" s="203"/>
      <c r="C168" s="204"/>
      <c r="D168" s="205" t="s">
        <v>72</v>
      </c>
      <c r="E168" s="217" t="s">
        <v>144</v>
      </c>
      <c r="F168" s="217" t="s">
        <v>433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SUM(P169:P188)</f>
        <v>0</v>
      </c>
      <c r="Q168" s="211"/>
      <c r="R168" s="212">
        <f>SUM(R169:R188)</f>
        <v>0</v>
      </c>
      <c r="S168" s="211"/>
      <c r="T168" s="213">
        <f>SUM(T169:T188)</f>
        <v>0</v>
      </c>
      <c r="AR168" s="214" t="s">
        <v>80</v>
      </c>
      <c r="AT168" s="215" t="s">
        <v>72</v>
      </c>
      <c r="AU168" s="215" t="s">
        <v>80</v>
      </c>
      <c r="AY168" s="214" t="s">
        <v>128</v>
      </c>
      <c r="BK168" s="216">
        <f>SUM(BK169:BK188)</f>
        <v>0</v>
      </c>
    </row>
    <row r="169" s="1" customFormat="1" ht="16.5" customHeight="1">
      <c r="B169" s="38"/>
      <c r="C169" s="219" t="s">
        <v>281</v>
      </c>
      <c r="D169" s="219" t="s">
        <v>131</v>
      </c>
      <c r="E169" s="220" t="s">
        <v>685</v>
      </c>
      <c r="F169" s="221" t="s">
        <v>686</v>
      </c>
      <c r="G169" s="222" t="s">
        <v>223</v>
      </c>
      <c r="H169" s="223">
        <v>74.028000000000006</v>
      </c>
      <c r="I169" s="224"/>
      <c r="J169" s="225">
        <f>ROUND(I169*H169,2)</f>
        <v>0</v>
      </c>
      <c r="K169" s="221" t="s">
        <v>135</v>
      </c>
      <c r="L169" s="43"/>
      <c r="M169" s="226" t="s">
        <v>21</v>
      </c>
      <c r="N169" s="227" t="s">
        <v>44</v>
      </c>
      <c r="O169" s="83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AR169" s="230" t="s">
        <v>144</v>
      </c>
      <c r="AT169" s="230" t="s">
        <v>131</v>
      </c>
      <c r="AU169" s="230" t="s">
        <v>82</v>
      </c>
      <c r="AY169" s="17" t="s">
        <v>128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80</v>
      </c>
      <c r="BK169" s="231">
        <f>ROUND(I169*H169,2)</f>
        <v>0</v>
      </c>
      <c r="BL169" s="17" t="s">
        <v>144</v>
      </c>
      <c r="BM169" s="230" t="s">
        <v>687</v>
      </c>
    </row>
    <row r="170" s="1" customFormat="1">
      <c r="B170" s="38"/>
      <c r="C170" s="39"/>
      <c r="D170" s="232" t="s">
        <v>138</v>
      </c>
      <c r="E170" s="39"/>
      <c r="F170" s="233" t="s">
        <v>688</v>
      </c>
      <c r="G170" s="39"/>
      <c r="H170" s="39"/>
      <c r="I170" s="145"/>
      <c r="J170" s="39"/>
      <c r="K170" s="39"/>
      <c r="L170" s="43"/>
      <c r="M170" s="234"/>
      <c r="N170" s="83"/>
      <c r="O170" s="83"/>
      <c r="P170" s="83"/>
      <c r="Q170" s="83"/>
      <c r="R170" s="83"/>
      <c r="S170" s="83"/>
      <c r="T170" s="84"/>
      <c r="AT170" s="17" t="s">
        <v>138</v>
      </c>
      <c r="AU170" s="17" t="s">
        <v>82</v>
      </c>
    </row>
    <row r="171" s="12" customFormat="1">
      <c r="B171" s="235"/>
      <c r="C171" s="236"/>
      <c r="D171" s="232" t="s">
        <v>139</v>
      </c>
      <c r="E171" s="237" t="s">
        <v>21</v>
      </c>
      <c r="F171" s="238" t="s">
        <v>631</v>
      </c>
      <c r="G171" s="236"/>
      <c r="H171" s="237" t="s">
        <v>21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139</v>
      </c>
      <c r="AU171" s="244" t="s">
        <v>82</v>
      </c>
      <c r="AV171" s="12" t="s">
        <v>80</v>
      </c>
      <c r="AW171" s="12" t="s">
        <v>34</v>
      </c>
      <c r="AX171" s="12" t="s">
        <v>73</v>
      </c>
      <c r="AY171" s="244" t="s">
        <v>128</v>
      </c>
    </row>
    <row r="172" s="13" customFormat="1">
      <c r="B172" s="245"/>
      <c r="C172" s="246"/>
      <c r="D172" s="232" t="s">
        <v>139</v>
      </c>
      <c r="E172" s="247" t="s">
        <v>21</v>
      </c>
      <c r="F172" s="248" t="s">
        <v>689</v>
      </c>
      <c r="G172" s="246"/>
      <c r="H172" s="249">
        <v>5.508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139</v>
      </c>
      <c r="AU172" s="255" t="s">
        <v>82</v>
      </c>
      <c r="AV172" s="13" t="s">
        <v>82</v>
      </c>
      <c r="AW172" s="13" t="s">
        <v>34</v>
      </c>
      <c r="AX172" s="13" t="s">
        <v>73</v>
      </c>
      <c r="AY172" s="255" t="s">
        <v>128</v>
      </c>
    </row>
    <row r="173" s="13" customFormat="1">
      <c r="B173" s="245"/>
      <c r="C173" s="246"/>
      <c r="D173" s="232" t="s">
        <v>139</v>
      </c>
      <c r="E173" s="247" t="s">
        <v>21</v>
      </c>
      <c r="F173" s="248" t="s">
        <v>690</v>
      </c>
      <c r="G173" s="246"/>
      <c r="H173" s="249">
        <v>57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139</v>
      </c>
      <c r="AU173" s="255" t="s">
        <v>82</v>
      </c>
      <c r="AV173" s="13" t="s">
        <v>82</v>
      </c>
      <c r="AW173" s="13" t="s">
        <v>34</v>
      </c>
      <c r="AX173" s="13" t="s">
        <v>73</v>
      </c>
      <c r="AY173" s="255" t="s">
        <v>128</v>
      </c>
    </row>
    <row r="174" s="13" customFormat="1">
      <c r="B174" s="245"/>
      <c r="C174" s="246"/>
      <c r="D174" s="232" t="s">
        <v>139</v>
      </c>
      <c r="E174" s="247" t="s">
        <v>21</v>
      </c>
      <c r="F174" s="248" t="s">
        <v>691</v>
      </c>
      <c r="G174" s="246"/>
      <c r="H174" s="249">
        <v>8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139</v>
      </c>
      <c r="AU174" s="255" t="s">
        <v>82</v>
      </c>
      <c r="AV174" s="13" t="s">
        <v>82</v>
      </c>
      <c r="AW174" s="13" t="s">
        <v>34</v>
      </c>
      <c r="AX174" s="13" t="s">
        <v>73</v>
      </c>
      <c r="AY174" s="255" t="s">
        <v>128</v>
      </c>
    </row>
    <row r="175" s="13" customFormat="1">
      <c r="B175" s="245"/>
      <c r="C175" s="246"/>
      <c r="D175" s="232" t="s">
        <v>139</v>
      </c>
      <c r="E175" s="247" t="s">
        <v>21</v>
      </c>
      <c r="F175" s="248" t="s">
        <v>692</v>
      </c>
      <c r="G175" s="246"/>
      <c r="H175" s="249">
        <v>2.52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AT175" s="255" t="s">
        <v>139</v>
      </c>
      <c r="AU175" s="255" t="s">
        <v>82</v>
      </c>
      <c r="AV175" s="13" t="s">
        <v>82</v>
      </c>
      <c r="AW175" s="13" t="s">
        <v>34</v>
      </c>
      <c r="AX175" s="13" t="s">
        <v>73</v>
      </c>
      <c r="AY175" s="255" t="s">
        <v>128</v>
      </c>
    </row>
    <row r="176" s="13" customFormat="1">
      <c r="B176" s="245"/>
      <c r="C176" s="246"/>
      <c r="D176" s="232" t="s">
        <v>139</v>
      </c>
      <c r="E176" s="247" t="s">
        <v>21</v>
      </c>
      <c r="F176" s="248" t="s">
        <v>693</v>
      </c>
      <c r="G176" s="246"/>
      <c r="H176" s="249">
        <v>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139</v>
      </c>
      <c r="AU176" s="255" t="s">
        <v>82</v>
      </c>
      <c r="AV176" s="13" t="s">
        <v>82</v>
      </c>
      <c r="AW176" s="13" t="s">
        <v>34</v>
      </c>
      <c r="AX176" s="13" t="s">
        <v>73</v>
      </c>
      <c r="AY176" s="255" t="s">
        <v>128</v>
      </c>
    </row>
    <row r="177" s="14" customFormat="1">
      <c r="B177" s="256"/>
      <c r="C177" s="257"/>
      <c r="D177" s="232" t="s">
        <v>139</v>
      </c>
      <c r="E177" s="258" t="s">
        <v>21</v>
      </c>
      <c r="F177" s="259" t="s">
        <v>143</v>
      </c>
      <c r="G177" s="257"/>
      <c r="H177" s="260">
        <v>74.028000000000006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AT177" s="266" t="s">
        <v>139</v>
      </c>
      <c r="AU177" s="266" t="s">
        <v>82</v>
      </c>
      <c r="AV177" s="14" t="s">
        <v>144</v>
      </c>
      <c r="AW177" s="14" t="s">
        <v>34</v>
      </c>
      <c r="AX177" s="14" t="s">
        <v>80</v>
      </c>
      <c r="AY177" s="266" t="s">
        <v>128</v>
      </c>
    </row>
    <row r="178" s="1" customFormat="1" ht="16.5" customHeight="1">
      <c r="B178" s="38"/>
      <c r="C178" s="219" t="s">
        <v>286</v>
      </c>
      <c r="D178" s="219" t="s">
        <v>131</v>
      </c>
      <c r="E178" s="220" t="s">
        <v>694</v>
      </c>
      <c r="F178" s="221" t="s">
        <v>695</v>
      </c>
      <c r="G178" s="222" t="s">
        <v>223</v>
      </c>
      <c r="H178" s="223">
        <v>11.628</v>
      </c>
      <c r="I178" s="224"/>
      <c r="J178" s="225">
        <f>ROUND(I178*H178,2)</f>
        <v>0</v>
      </c>
      <c r="K178" s="221" t="s">
        <v>135</v>
      </c>
      <c r="L178" s="43"/>
      <c r="M178" s="226" t="s">
        <v>21</v>
      </c>
      <c r="N178" s="227" t="s">
        <v>44</v>
      </c>
      <c r="O178" s="83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AR178" s="230" t="s">
        <v>144</v>
      </c>
      <c r="AT178" s="230" t="s">
        <v>131</v>
      </c>
      <c r="AU178" s="230" t="s">
        <v>82</v>
      </c>
      <c r="AY178" s="17" t="s">
        <v>128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80</v>
      </c>
      <c r="BK178" s="231">
        <f>ROUND(I178*H178,2)</f>
        <v>0</v>
      </c>
      <c r="BL178" s="17" t="s">
        <v>144</v>
      </c>
      <c r="BM178" s="230" t="s">
        <v>696</v>
      </c>
    </row>
    <row r="179" s="1" customFormat="1">
      <c r="B179" s="38"/>
      <c r="C179" s="39"/>
      <c r="D179" s="232" t="s">
        <v>138</v>
      </c>
      <c r="E179" s="39"/>
      <c r="F179" s="233" t="s">
        <v>697</v>
      </c>
      <c r="G179" s="39"/>
      <c r="H179" s="39"/>
      <c r="I179" s="145"/>
      <c r="J179" s="39"/>
      <c r="K179" s="39"/>
      <c r="L179" s="43"/>
      <c r="M179" s="234"/>
      <c r="N179" s="83"/>
      <c r="O179" s="83"/>
      <c r="P179" s="83"/>
      <c r="Q179" s="83"/>
      <c r="R179" s="83"/>
      <c r="S179" s="83"/>
      <c r="T179" s="84"/>
      <c r="AT179" s="17" t="s">
        <v>138</v>
      </c>
      <c r="AU179" s="17" t="s">
        <v>82</v>
      </c>
    </row>
    <row r="180" s="12" customFormat="1">
      <c r="B180" s="235"/>
      <c r="C180" s="236"/>
      <c r="D180" s="232" t="s">
        <v>139</v>
      </c>
      <c r="E180" s="237" t="s">
        <v>21</v>
      </c>
      <c r="F180" s="238" t="s">
        <v>631</v>
      </c>
      <c r="G180" s="236"/>
      <c r="H180" s="237" t="s">
        <v>21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139</v>
      </c>
      <c r="AU180" s="244" t="s">
        <v>82</v>
      </c>
      <c r="AV180" s="12" t="s">
        <v>80</v>
      </c>
      <c r="AW180" s="12" t="s">
        <v>34</v>
      </c>
      <c r="AX180" s="12" t="s">
        <v>73</v>
      </c>
      <c r="AY180" s="244" t="s">
        <v>128</v>
      </c>
    </row>
    <row r="181" s="13" customFormat="1">
      <c r="B181" s="245"/>
      <c r="C181" s="246"/>
      <c r="D181" s="232" t="s">
        <v>139</v>
      </c>
      <c r="E181" s="247" t="s">
        <v>21</v>
      </c>
      <c r="F181" s="248" t="s">
        <v>698</v>
      </c>
      <c r="G181" s="246"/>
      <c r="H181" s="249">
        <v>9.8279999999999994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AT181" s="255" t="s">
        <v>139</v>
      </c>
      <c r="AU181" s="255" t="s">
        <v>82</v>
      </c>
      <c r="AV181" s="13" t="s">
        <v>82</v>
      </c>
      <c r="AW181" s="13" t="s">
        <v>34</v>
      </c>
      <c r="AX181" s="13" t="s">
        <v>73</v>
      </c>
      <c r="AY181" s="255" t="s">
        <v>128</v>
      </c>
    </row>
    <row r="182" s="13" customFormat="1">
      <c r="B182" s="245"/>
      <c r="C182" s="246"/>
      <c r="D182" s="232" t="s">
        <v>139</v>
      </c>
      <c r="E182" s="247" t="s">
        <v>21</v>
      </c>
      <c r="F182" s="248" t="s">
        <v>699</v>
      </c>
      <c r="G182" s="246"/>
      <c r="H182" s="249">
        <v>1.8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AT182" s="255" t="s">
        <v>139</v>
      </c>
      <c r="AU182" s="255" t="s">
        <v>82</v>
      </c>
      <c r="AV182" s="13" t="s">
        <v>82</v>
      </c>
      <c r="AW182" s="13" t="s">
        <v>34</v>
      </c>
      <c r="AX182" s="13" t="s">
        <v>73</v>
      </c>
      <c r="AY182" s="255" t="s">
        <v>128</v>
      </c>
    </row>
    <row r="183" s="14" customFormat="1">
      <c r="B183" s="256"/>
      <c r="C183" s="257"/>
      <c r="D183" s="232" t="s">
        <v>139</v>
      </c>
      <c r="E183" s="258" t="s">
        <v>21</v>
      </c>
      <c r="F183" s="259" t="s">
        <v>143</v>
      </c>
      <c r="G183" s="257"/>
      <c r="H183" s="260">
        <v>11.628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AT183" s="266" t="s">
        <v>139</v>
      </c>
      <c r="AU183" s="266" t="s">
        <v>82</v>
      </c>
      <c r="AV183" s="14" t="s">
        <v>144</v>
      </c>
      <c r="AW183" s="14" t="s">
        <v>34</v>
      </c>
      <c r="AX183" s="14" t="s">
        <v>80</v>
      </c>
      <c r="AY183" s="266" t="s">
        <v>128</v>
      </c>
    </row>
    <row r="184" s="1" customFormat="1" ht="16.5" customHeight="1">
      <c r="B184" s="38"/>
      <c r="C184" s="219" t="s">
        <v>293</v>
      </c>
      <c r="D184" s="219" t="s">
        <v>131</v>
      </c>
      <c r="E184" s="220" t="s">
        <v>435</v>
      </c>
      <c r="F184" s="221" t="s">
        <v>436</v>
      </c>
      <c r="G184" s="222" t="s">
        <v>223</v>
      </c>
      <c r="H184" s="223">
        <v>1.8</v>
      </c>
      <c r="I184" s="224"/>
      <c r="J184" s="225">
        <f>ROUND(I184*H184,2)</f>
        <v>0</v>
      </c>
      <c r="K184" s="221" t="s">
        <v>135</v>
      </c>
      <c r="L184" s="43"/>
      <c r="M184" s="226" t="s">
        <v>21</v>
      </c>
      <c r="N184" s="227" t="s">
        <v>44</v>
      </c>
      <c r="O184" s="83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AR184" s="230" t="s">
        <v>144</v>
      </c>
      <c r="AT184" s="230" t="s">
        <v>131</v>
      </c>
      <c r="AU184" s="230" t="s">
        <v>82</v>
      </c>
      <c r="AY184" s="17" t="s">
        <v>128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80</v>
      </c>
      <c r="BK184" s="231">
        <f>ROUND(I184*H184,2)</f>
        <v>0</v>
      </c>
      <c r="BL184" s="17" t="s">
        <v>144</v>
      </c>
      <c r="BM184" s="230" t="s">
        <v>700</v>
      </c>
    </row>
    <row r="185" s="1" customFormat="1">
      <c r="B185" s="38"/>
      <c r="C185" s="39"/>
      <c r="D185" s="232" t="s">
        <v>138</v>
      </c>
      <c r="E185" s="39"/>
      <c r="F185" s="233" t="s">
        <v>438</v>
      </c>
      <c r="G185" s="39"/>
      <c r="H185" s="39"/>
      <c r="I185" s="145"/>
      <c r="J185" s="39"/>
      <c r="K185" s="39"/>
      <c r="L185" s="43"/>
      <c r="M185" s="234"/>
      <c r="N185" s="83"/>
      <c r="O185" s="83"/>
      <c r="P185" s="83"/>
      <c r="Q185" s="83"/>
      <c r="R185" s="83"/>
      <c r="S185" s="83"/>
      <c r="T185" s="84"/>
      <c r="AT185" s="17" t="s">
        <v>138</v>
      </c>
      <c r="AU185" s="17" t="s">
        <v>82</v>
      </c>
    </row>
    <row r="186" s="12" customFormat="1">
      <c r="B186" s="235"/>
      <c r="C186" s="236"/>
      <c r="D186" s="232" t="s">
        <v>139</v>
      </c>
      <c r="E186" s="237" t="s">
        <v>21</v>
      </c>
      <c r="F186" s="238" t="s">
        <v>631</v>
      </c>
      <c r="G186" s="236"/>
      <c r="H186" s="237" t="s">
        <v>21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139</v>
      </c>
      <c r="AU186" s="244" t="s">
        <v>82</v>
      </c>
      <c r="AV186" s="12" t="s">
        <v>80</v>
      </c>
      <c r="AW186" s="12" t="s">
        <v>34</v>
      </c>
      <c r="AX186" s="12" t="s">
        <v>73</v>
      </c>
      <c r="AY186" s="244" t="s">
        <v>128</v>
      </c>
    </row>
    <row r="187" s="13" customFormat="1">
      <c r="B187" s="245"/>
      <c r="C187" s="246"/>
      <c r="D187" s="232" t="s">
        <v>139</v>
      </c>
      <c r="E187" s="247" t="s">
        <v>21</v>
      </c>
      <c r="F187" s="248" t="s">
        <v>699</v>
      </c>
      <c r="G187" s="246"/>
      <c r="H187" s="249">
        <v>1.8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139</v>
      </c>
      <c r="AU187" s="255" t="s">
        <v>82</v>
      </c>
      <c r="AV187" s="13" t="s">
        <v>82</v>
      </c>
      <c r="AW187" s="13" t="s">
        <v>34</v>
      </c>
      <c r="AX187" s="13" t="s">
        <v>73</v>
      </c>
      <c r="AY187" s="255" t="s">
        <v>128</v>
      </c>
    </row>
    <row r="188" s="14" customFormat="1">
      <c r="B188" s="256"/>
      <c r="C188" s="257"/>
      <c r="D188" s="232" t="s">
        <v>139</v>
      </c>
      <c r="E188" s="258" t="s">
        <v>21</v>
      </c>
      <c r="F188" s="259" t="s">
        <v>143</v>
      </c>
      <c r="G188" s="257"/>
      <c r="H188" s="260">
        <v>1.8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AT188" s="266" t="s">
        <v>139</v>
      </c>
      <c r="AU188" s="266" t="s">
        <v>82</v>
      </c>
      <c r="AV188" s="14" t="s">
        <v>144</v>
      </c>
      <c r="AW188" s="14" t="s">
        <v>34</v>
      </c>
      <c r="AX188" s="14" t="s">
        <v>80</v>
      </c>
      <c r="AY188" s="266" t="s">
        <v>128</v>
      </c>
    </row>
    <row r="189" s="11" customFormat="1" ht="22.8" customHeight="1">
      <c r="B189" s="203"/>
      <c r="C189" s="204"/>
      <c r="D189" s="205" t="s">
        <v>72</v>
      </c>
      <c r="E189" s="217" t="s">
        <v>166</v>
      </c>
      <c r="F189" s="217" t="s">
        <v>701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SUM(P190:P195)</f>
        <v>0</v>
      </c>
      <c r="Q189" s="211"/>
      <c r="R189" s="212">
        <f>SUM(R190:R195)</f>
        <v>7.0397807999999999</v>
      </c>
      <c r="S189" s="211"/>
      <c r="T189" s="213">
        <f>SUM(T190:T195)</f>
        <v>0</v>
      </c>
      <c r="AR189" s="214" t="s">
        <v>80</v>
      </c>
      <c r="AT189" s="215" t="s">
        <v>72</v>
      </c>
      <c r="AU189" s="215" t="s">
        <v>80</v>
      </c>
      <c r="AY189" s="214" t="s">
        <v>128</v>
      </c>
      <c r="BK189" s="216">
        <f>SUM(BK190:BK195)</f>
        <v>0</v>
      </c>
    </row>
    <row r="190" s="1" customFormat="1" ht="16.5" customHeight="1">
      <c r="B190" s="38"/>
      <c r="C190" s="219" t="s">
        <v>299</v>
      </c>
      <c r="D190" s="219" t="s">
        <v>131</v>
      </c>
      <c r="E190" s="220" t="s">
        <v>702</v>
      </c>
      <c r="F190" s="221" t="s">
        <v>703</v>
      </c>
      <c r="G190" s="222" t="s">
        <v>223</v>
      </c>
      <c r="H190" s="223">
        <v>3.1200000000000001</v>
      </c>
      <c r="I190" s="224"/>
      <c r="J190" s="225">
        <f>ROUND(I190*H190,2)</f>
        <v>0</v>
      </c>
      <c r="K190" s="221" t="s">
        <v>135</v>
      </c>
      <c r="L190" s="43"/>
      <c r="M190" s="226" t="s">
        <v>21</v>
      </c>
      <c r="N190" s="227" t="s">
        <v>44</v>
      </c>
      <c r="O190" s="83"/>
      <c r="P190" s="228">
        <f>O190*H190</f>
        <v>0</v>
      </c>
      <c r="Q190" s="228">
        <v>2.2563399999999998</v>
      </c>
      <c r="R190" s="228">
        <f>Q190*H190</f>
        <v>7.0397807999999999</v>
      </c>
      <c r="S190" s="228">
        <v>0</v>
      </c>
      <c r="T190" s="229">
        <f>S190*H190</f>
        <v>0</v>
      </c>
      <c r="AR190" s="230" t="s">
        <v>144</v>
      </c>
      <c r="AT190" s="230" t="s">
        <v>131</v>
      </c>
      <c r="AU190" s="230" t="s">
        <v>82</v>
      </c>
      <c r="AY190" s="17" t="s">
        <v>128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80</v>
      </c>
      <c r="BK190" s="231">
        <f>ROUND(I190*H190,2)</f>
        <v>0</v>
      </c>
      <c r="BL190" s="17" t="s">
        <v>144</v>
      </c>
      <c r="BM190" s="230" t="s">
        <v>704</v>
      </c>
    </row>
    <row r="191" s="1" customFormat="1">
      <c r="B191" s="38"/>
      <c r="C191" s="39"/>
      <c r="D191" s="232" t="s">
        <v>138</v>
      </c>
      <c r="E191" s="39"/>
      <c r="F191" s="233" t="s">
        <v>705</v>
      </c>
      <c r="G191" s="39"/>
      <c r="H191" s="39"/>
      <c r="I191" s="145"/>
      <c r="J191" s="39"/>
      <c r="K191" s="39"/>
      <c r="L191" s="43"/>
      <c r="M191" s="234"/>
      <c r="N191" s="83"/>
      <c r="O191" s="83"/>
      <c r="P191" s="83"/>
      <c r="Q191" s="83"/>
      <c r="R191" s="83"/>
      <c r="S191" s="83"/>
      <c r="T191" s="84"/>
      <c r="AT191" s="17" t="s">
        <v>138</v>
      </c>
      <c r="AU191" s="17" t="s">
        <v>82</v>
      </c>
    </row>
    <row r="192" s="12" customFormat="1">
      <c r="B192" s="235"/>
      <c r="C192" s="236"/>
      <c r="D192" s="232" t="s">
        <v>139</v>
      </c>
      <c r="E192" s="237" t="s">
        <v>21</v>
      </c>
      <c r="F192" s="238" t="s">
        <v>631</v>
      </c>
      <c r="G192" s="236"/>
      <c r="H192" s="237" t="s">
        <v>21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AT192" s="244" t="s">
        <v>139</v>
      </c>
      <c r="AU192" s="244" t="s">
        <v>82</v>
      </c>
      <c r="AV192" s="12" t="s">
        <v>80</v>
      </c>
      <c r="AW192" s="12" t="s">
        <v>34</v>
      </c>
      <c r="AX192" s="12" t="s">
        <v>73</v>
      </c>
      <c r="AY192" s="244" t="s">
        <v>128</v>
      </c>
    </row>
    <row r="193" s="13" customFormat="1">
      <c r="B193" s="245"/>
      <c r="C193" s="246"/>
      <c r="D193" s="232" t="s">
        <v>139</v>
      </c>
      <c r="E193" s="247" t="s">
        <v>21</v>
      </c>
      <c r="F193" s="248" t="s">
        <v>706</v>
      </c>
      <c r="G193" s="246"/>
      <c r="H193" s="249">
        <v>0.87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139</v>
      </c>
      <c r="AU193" s="255" t="s">
        <v>82</v>
      </c>
      <c r="AV193" s="13" t="s">
        <v>82</v>
      </c>
      <c r="AW193" s="13" t="s">
        <v>34</v>
      </c>
      <c r="AX193" s="13" t="s">
        <v>73</v>
      </c>
      <c r="AY193" s="255" t="s">
        <v>128</v>
      </c>
    </row>
    <row r="194" s="13" customFormat="1">
      <c r="B194" s="245"/>
      <c r="C194" s="246"/>
      <c r="D194" s="232" t="s">
        <v>139</v>
      </c>
      <c r="E194" s="247" t="s">
        <v>21</v>
      </c>
      <c r="F194" s="248" t="s">
        <v>707</v>
      </c>
      <c r="G194" s="246"/>
      <c r="H194" s="249">
        <v>2.25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AT194" s="255" t="s">
        <v>139</v>
      </c>
      <c r="AU194" s="255" t="s">
        <v>82</v>
      </c>
      <c r="AV194" s="13" t="s">
        <v>82</v>
      </c>
      <c r="AW194" s="13" t="s">
        <v>34</v>
      </c>
      <c r="AX194" s="13" t="s">
        <v>73</v>
      </c>
      <c r="AY194" s="255" t="s">
        <v>128</v>
      </c>
    </row>
    <row r="195" s="14" customFormat="1">
      <c r="B195" s="256"/>
      <c r="C195" s="257"/>
      <c r="D195" s="232" t="s">
        <v>139</v>
      </c>
      <c r="E195" s="258" t="s">
        <v>21</v>
      </c>
      <c r="F195" s="259" t="s">
        <v>143</v>
      </c>
      <c r="G195" s="257"/>
      <c r="H195" s="260">
        <v>3.1200000000000001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AT195" s="266" t="s">
        <v>139</v>
      </c>
      <c r="AU195" s="266" t="s">
        <v>82</v>
      </c>
      <c r="AV195" s="14" t="s">
        <v>144</v>
      </c>
      <c r="AW195" s="14" t="s">
        <v>34</v>
      </c>
      <c r="AX195" s="14" t="s">
        <v>80</v>
      </c>
      <c r="AY195" s="266" t="s">
        <v>128</v>
      </c>
    </row>
    <row r="196" s="11" customFormat="1" ht="22.8" customHeight="1">
      <c r="B196" s="203"/>
      <c r="C196" s="204"/>
      <c r="D196" s="205" t="s">
        <v>72</v>
      </c>
      <c r="E196" s="217" t="s">
        <v>232</v>
      </c>
      <c r="F196" s="217" t="s">
        <v>515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SUM(P197:P269)</f>
        <v>0</v>
      </c>
      <c r="Q196" s="211"/>
      <c r="R196" s="212">
        <f>SUM(R197:R269)</f>
        <v>1.399106</v>
      </c>
      <c r="S196" s="211"/>
      <c r="T196" s="213">
        <f>SUM(T197:T269)</f>
        <v>0</v>
      </c>
      <c r="AR196" s="214" t="s">
        <v>80</v>
      </c>
      <c r="AT196" s="215" t="s">
        <v>72</v>
      </c>
      <c r="AU196" s="215" t="s">
        <v>80</v>
      </c>
      <c r="AY196" s="214" t="s">
        <v>128</v>
      </c>
      <c r="BK196" s="216">
        <f>SUM(BK197:BK269)</f>
        <v>0</v>
      </c>
    </row>
    <row r="197" s="1" customFormat="1" ht="16.5" customHeight="1">
      <c r="B197" s="38"/>
      <c r="C197" s="219" t="s">
        <v>306</v>
      </c>
      <c r="D197" s="219" t="s">
        <v>131</v>
      </c>
      <c r="E197" s="220" t="s">
        <v>708</v>
      </c>
      <c r="F197" s="221" t="s">
        <v>709</v>
      </c>
      <c r="G197" s="222" t="s">
        <v>211</v>
      </c>
      <c r="H197" s="223">
        <v>9</v>
      </c>
      <c r="I197" s="224"/>
      <c r="J197" s="225">
        <f>ROUND(I197*H197,2)</f>
        <v>0</v>
      </c>
      <c r="K197" s="221" t="s">
        <v>135</v>
      </c>
      <c r="L197" s="43"/>
      <c r="M197" s="226" t="s">
        <v>21</v>
      </c>
      <c r="N197" s="227" t="s">
        <v>44</v>
      </c>
      <c r="O197" s="83"/>
      <c r="P197" s="228">
        <f>O197*H197</f>
        <v>0</v>
      </c>
      <c r="Q197" s="228">
        <v>0.0026800000000000001</v>
      </c>
      <c r="R197" s="228">
        <f>Q197*H197</f>
        <v>0.024120000000000003</v>
      </c>
      <c r="S197" s="228">
        <v>0</v>
      </c>
      <c r="T197" s="229">
        <f>S197*H197</f>
        <v>0</v>
      </c>
      <c r="AR197" s="230" t="s">
        <v>144</v>
      </c>
      <c r="AT197" s="230" t="s">
        <v>131</v>
      </c>
      <c r="AU197" s="230" t="s">
        <v>82</v>
      </c>
      <c r="AY197" s="17" t="s">
        <v>128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80</v>
      </c>
      <c r="BK197" s="231">
        <f>ROUND(I197*H197,2)</f>
        <v>0</v>
      </c>
      <c r="BL197" s="17" t="s">
        <v>144</v>
      </c>
      <c r="BM197" s="230" t="s">
        <v>710</v>
      </c>
    </row>
    <row r="198" s="1" customFormat="1">
      <c r="B198" s="38"/>
      <c r="C198" s="39"/>
      <c r="D198" s="232" t="s">
        <v>138</v>
      </c>
      <c r="E198" s="39"/>
      <c r="F198" s="233" t="s">
        <v>711</v>
      </c>
      <c r="G198" s="39"/>
      <c r="H198" s="39"/>
      <c r="I198" s="145"/>
      <c r="J198" s="39"/>
      <c r="K198" s="39"/>
      <c r="L198" s="43"/>
      <c r="M198" s="234"/>
      <c r="N198" s="83"/>
      <c r="O198" s="83"/>
      <c r="P198" s="83"/>
      <c r="Q198" s="83"/>
      <c r="R198" s="83"/>
      <c r="S198" s="83"/>
      <c r="T198" s="84"/>
      <c r="AT198" s="17" t="s">
        <v>138</v>
      </c>
      <c r="AU198" s="17" t="s">
        <v>82</v>
      </c>
    </row>
    <row r="199" s="12" customFormat="1">
      <c r="B199" s="235"/>
      <c r="C199" s="236"/>
      <c r="D199" s="232" t="s">
        <v>139</v>
      </c>
      <c r="E199" s="237" t="s">
        <v>21</v>
      </c>
      <c r="F199" s="238" t="s">
        <v>631</v>
      </c>
      <c r="G199" s="236"/>
      <c r="H199" s="237" t="s">
        <v>21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139</v>
      </c>
      <c r="AU199" s="244" t="s">
        <v>82</v>
      </c>
      <c r="AV199" s="12" t="s">
        <v>80</v>
      </c>
      <c r="AW199" s="12" t="s">
        <v>34</v>
      </c>
      <c r="AX199" s="12" t="s">
        <v>73</v>
      </c>
      <c r="AY199" s="244" t="s">
        <v>128</v>
      </c>
    </row>
    <row r="200" s="13" customFormat="1">
      <c r="B200" s="245"/>
      <c r="C200" s="246"/>
      <c r="D200" s="232" t="s">
        <v>139</v>
      </c>
      <c r="E200" s="247" t="s">
        <v>21</v>
      </c>
      <c r="F200" s="248" t="s">
        <v>239</v>
      </c>
      <c r="G200" s="246"/>
      <c r="H200" s="249">
        <v>9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AT200" s="255" t="s">
        <v>139</v>
      </c>
      <c r="AU200" s="255" t="s">
        <v>82</v>
      </c>
      <c r="AV200" s="13" t="s">
        <v>82</v>
      </c>
      <c r="AW200" s="13" t="s">
        <v>34</v>
      </c>
      <c r="AX200" s="13" t="s">
        <v>73</v>
      </c>
      <c r="AY200" s="255" t="s">
        <v>128</v>
      </c>
    </row>
    <row r="201" s="14" customFormat="1">
      <c r="B201" s="256"/>
      <c r="C201" s="257"/>
      <c r="D201" s="232" t="s">
        <v>139</v>
      </c>
      <c r="E201" s="258" t="s">
        <v>21</v>
      </c>
      <c r="F201" s="259" t="s">
        <v>143</v>
      </c>
      <c r="G201" s="257"/>
      <c r="H201" s="260">
        <v>9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AT201" s="266" t="s">
        <v>139</v>
      </c>
      <c r="AU201" s="266" t="s">
        <v>82</v>
      </c>
      <c r="AV201" s="14" t="s">
        <v>144</v>
      </c>
      <c r="AW201" s="14" t="s">
        <v>34</v>
      </c>
      <c r="AX201" s="14" t="s">
        <v>80</v>
      </c>
      <c r="AY201" s="266" t="s">
        <v>128</v>
      </c>
    </row>
    <row r="202" s="1" customFormat="1" ht="16.5" customHeight="1">
      <c r="B202" s="38"/>
      <c r="C202" s="219" t="s">
        <v>7</v>
      </c>
      <c r="D202" s="219" t="s">
        <v>131</v>
      </c>
      <c r="E202" s="220" t="s">
        <v>712</v>
      </c>
      <c r="F202" s="221" t="s">
        <v>713</v>
      </c>
      <c r="G202" s="222" t="s">
        <v>211</v>
      </c>
      <c r="H202" s="223">
        <v>7.7999999999999998</v>
      </c>
      <c r="I202" s="224"/>
      <c r="J202" s="225">
        <f>ROUND(I202*H202,2)</f>
        <v>0</v>
      </c>
      <c r="K202" s="221" t="s">
        <v>135</v>
      </c>
      <c r="L202" s="43"/>
      <c r="M202" s="226" t="s">
        <v>21</v>
      </c>
      <c r="N202" s="227" t="s">
        <v>44</v>
      </c>
      <c r="O202" s="83"/>
      <c r="P202" s="228">
        <f>O202*H202</f>
        <v>0</v>
      </c>
      <c r="Q202" s="228">
        <v>0.0042700000000000004</v>
      </c>
      <c r="R202" s="228">
        <f>Q202*H202</f>
        <v>0.033306000000000002</v>
      </c>
      <c r="S202" s="228">
        <v>0</v>
      </c>
      <c r="T202" s="229">
        <f>S202*H202</f>
        <v>0</v>
      </c>
      <c r="AR202" s="230" t="s">
        <v>144</v>
      </c>
      <c r="AT202" s="230" t="s">
        <v>131</v>
      </c>
      <c r="AU202" s="230" t="s">
        <v>82</v>
      </c>
      <c r="AY202" s="17" t="s">
        <v>128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80</v>
      </c>
      <c r="BK202" s="231">
        <f>ROUND(I202*H202,2)</f>
        <v>0</v>
      </c>
      <c r="BL202" s="17" t="s">
        <v>144</v>
      </c>
      <c r="BM202" s="230" t="s">
        <v>714</v>
      </c>
    </row>
    <row r="203" s="1" customFormat="1">
      <c r="B203" s="38"/>
      <c r="C203" s="39"/>
      <c r="D203" s="232" t="s">
        <v>138</v>
      </c>
      <c r="E203" s="39"/>
      <c r="F203" s="233" t="s">
        <v>715</v>
      </c>
      <c r="G203" s="39"/>
      <c r="H203" s="39"/>
      <c r="I203" s="145"/>
      <c r="J203" s="39"/>
      <c r="K203" s="39"/>
      <c r="L203" s="43"/>
      <c r="M203" s="234"/>
      <c r="N203" s="83"/>
      <c r="O203" s="83"/>
      <c r="P203" s="83"/>
      <c r="Q203" s="83"/>
      <c r="R203" s="83"/>
      <c r="S203" s="83"/>
      <c r="T203" s="84"/>
      <c r="AT203" s="17" t="s">
        <v>138</v>
      </c>
      <c r="AU203" s="17" t="s">
        <v>82</v>
      </c>
    </row>
    <row r="204" s="12" customFormat="1">
      <c r="B204" s="235"/>
      <c r="C204" s="236"/>
      <c r="D204" s="232" t="s">
        <v>139</v>
      </c>
      <c r="E204" s="237" t="s">
        <v>21</v>
      </c>
      <c r="F204" s="238" t="s">
        <v>631</v>
      </c>
      <c r="G204" s="236"/>
      <c r="H204" s="237" t="s">
        <v>21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139</v>
      </c>
      <c r="AU204" s="244" t="s">
        <v>82</v>
      </c>
      <c r="AV204" s="12" t="s">
        <v>80</v>
      </c>
      <c r="AW204" s="12" t="s">
        <v>34</v>
      </c>
      <c r="AX204" s="12" t="s">
        <v>73</v>
      </c>
      <c r="AY204" s="244" t="s">
        <v>128</v>
      </c>
    </row>
    <row r="205" s="13" customFormat="1">
      <c r="B205" s="245"/>
      <c r="C205" s="246"/>
      <c r="D205" s="232" t="s">
        <v>139</v>
      </c>
      <c r="E205" s="247" t="s">
        <v>21</v>
      </c>
      <c r="F205" s="248" t="s">
        <v>716</v>
      </c>
      <c r="G205" s="246"/>
      <c r="H205" s="249">
        <v>7.7999999999999998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139</v>
      </c>
      <c r="AU205" s="255" t="s">
        <v>82</v>
      </c>
      <c r="AV205" s="13" t="s">
        <v>82</v>
      </c>
      <c r="AW205" s="13" t="s">
        <v>34</v>
      </c>
      <c r="AX205" s="13" t="s">
        <v>73</v>
      </c>
      <c r="AY205" s="255" t="s">
        <v>128</v>
      </c>
    </row>
    <row r="206" s="14" customFormat="1">
      <c r="B206" s="256"/>
      <c r="C206" s="257"/>
      <c r="D206" s="232" t="s">
        <v>139</v>
      </c>
      <c r="E206" s="258" t="s">
        <v>21</v>
      </c>
      <c r="F206" s="259" t="s">
        <v>143</v>
      </c>
      <c r="G206" s="257"/>
      <c r="H206" s="260">
        <v>7.7999999999999998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AT206" s="266" t="s">
        <v>139</v>
      </c>
      <c r="AU206" s="266" t="s">
        <v>82</v>
      </c>
      <c r="AV206" s="14" t="s">
        <v>144</v>
      </c>
      <c r="AW206" s="14" t="s">
        <v>34</v>
      </c>
      <c r="AX206" s="14" t="s">
        <v>80</v>
      </c>
      <c r="AY206" s="266" t="s">
        <v>128</v>
      </c>
    </row>
    <row r="207" s="1" customFormat="1" ht="16.5" customHeight="1">
      <c r="B207" s="38"/>
      <c r="C207" s="219" t="s">
        <v>321</v>
      </c>
      <c r="D207" s="219" t="s">
        <v>131</v>
      </c>
      <c r="E207" s="220" t="s">
        <v>717</v>
      </c>
      <c r="F207" s="221" t="s">
        <v>718</v>
      </c>
      <c r="G207" s="222" t="s">
        <v>211</v>
      </c>
      <c r="H207" s="223">
        <v>16.800000000000001</v>
      </c>
      <c r="I207" s="224"/>
      <c r="J207" s="225">
        <f>ROUND(I207*H207,2)</f>
        <v>0</v>
      </c>
      <c r="K207" s="221" t="s">
        <v>135</v>
      </c>
      <c r="L207" s="43"/>
      <c r="M207" s="226" t="s">
        <v>21</v>
      </c>
      <c r="N207" s="227" t="s">
        <v>44</v>
      </c>
      <c r="O207" s="83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AR207" s="230" t="s">
        <v>144</v>
      </c>
      <c r="AT207" s="230" t="s">
        <v>131</v>
      </c>
      <c r="AU207" s="230" t="s">
        <v>82</v>
      </c>
      <c r="AY207" s="17" t="s">
        <v>128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80</v>
      </c>
      <c r="BK207" s="231">
        <f>ROUND(I207*H207,2)</f>
        <v>0</v>
      </c>
      <c r="BL207" s="17" t="s">
        <v>144</v>
      </c>
      <c r="BM207" s="230" t="s">
        <v>719</v>
      </c>
    </row>
    <row r="208" s="1" customFormat="1">
      <c r="B208" s="38"/>
      <c r="C208" s="39"/>
      <c r="D208" s="232" t="s">
        <v>138</v>
      </c>
      <c r="E208" s="39"/>
      <c r="F208" s="233" t="s">
        <v>720</v>
      </c>
      <c r="G208" s="39"/>
      <c r="H208" s="39"/>
      <c r="I208" s="145"/>
      <c r="J208" s="39"/>
      <c r="K208" s="39"/>
      <c r="L208" s="43"/>
      <c r="M208" s="234"/>
      <c r="N208" s="83"/>
      <c r="O208" s="83"/>
      <c r="P208" s="83"/>
      <c r="Q208" s="83"/>
      <c r="R208" s="83"/>
      <c r="S208" s="83"/>
      <c r="T208" s="84"/>
      <c r="AT208" s="17" t="s">
        <v>138</v>
      </c>
      <c r="AU208" s="17" t="s">
        <v>82</v>
      </c>
    </row>
    <row r="209" s="13" customFormat="1">
      <c r="B209" s="245"/>
      <c r="C209" s="246"/>
      <c r="D209" s="232" t="s">
        <v>139</v>
      </c>
      <c r="E209" s="247" t="s">
        <v>21</v>
      </c>
      <c r="F209" s="248" t="s">
        <v>721</v>
      </c>
      <c r="G209" s="246"/>
      <c r="H209" s="249">
        <v>16.800000000000001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AT209" s="255" t="s">
        <v>139</v>
      </c>
      <c r="AU209" s="255" t="s">
        <v>82</v>
      </c>
      <c r="AV209" s="13" t="s">
        <v>82</v>
      </c>
      <c r="AW209" s="13" t="s">
        <v>34</v>
      </c>
      <c r="AX209" s="13" t="s">
        <v>73</v>
      </c>
      <c r="AY209" s="255" t="s">
        <v>128</v>
      </c>
    </row>
    <row r="210" s="14" customFormat="1">
      <c r="B210" s="256"/>
      <c r="C210" s="257"/>
      <c r="D210" s="232" t="s">
        <v>139</v>
      </c>
      <c r="E210" s="258" t="s">
        <v>21</v>
      </c>
      <c r="F210" s="259" t="s">
        <v>143</v>
      </c>
      <c r="G210" s="257"/>
      <c r="H210" s="260">
        <v>16.800000000000001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AT210" s="266" t="s">
        <v>139</v>
      </c>
      <c r="AU210" s="266" t="s">
        <v>82</v>
      </c>
      <c r="AV210" s="14" t="s">
        <v>144</v>
      </c>
      <c r="AW210" s="14" t="s">
        <v>34</v>
      </c>
      <c r="AX210" s="14" t="s">
        <v>80</v>
      </c>
      <c r="AY210" s="266" t="s">
        <v>128</v>
      </c>
    </row>
    <row r="211" s="1" customFormat="1" ht="16.5" customHeight="1">
      <c r="B211" s="38"/>
      <c r="C211" s="219" t="s">
        <v>327</v>
      </c>
      <c r="D211" s="219" t="s">
        <v>131</v>
      </c>
      <c r="E211" s="220" t="s">
        <v>722</v>
      </c>
      <c r="F211" s="221" t="s">
        <v>723</v>
      </c>
      <c r="G211" s="222" t="s">
        <v>346</v>
      </c>
      <c r="H211" s="223">
        <v>4</v>
      </c>
      <c r="I211" s="224"/>
      <c r="J211" s="225">
        <f>ROUND(I211*H211,2)</f>
        <v>0</v>
      </c>
      <c r="K211" s="221" t="s">
        <v>135</v>
      </c>
      <c r="L211" s="43"/>
      <c r="M211" s="226" t="s">
        <v>21</v>
      </c>
      <c r="N211" s="227" t="s">
        <v>44</v>
      </c>
      <c r="O211" s="83"/>
      <c r="P211" s="228">
        <f>O211*H211</f>
        <v>0</v>
      </c>
      <c r="Q211" s="228">
        <v>0.21734000000000001</v>
      </c>
      <c r="R211" s="228">
        <f>Q211*H211</f>
        <v>0.86936000000000002</v>
      </c>
      <c r="S211" s="228">
        <v>0</v>
      </c>
      <c r="T211" s="229">
        <f>S211*H211</f>
        <v>0</v>
      </c>
      <c r="AR211" s="230" t="s">
        <v>144</v>
      </c>
      <c r="AT211" s="230" t="s">
        <v>131</v>
      </c>
      <c r="AU211" s="230" t="s">
        <v>82</v>
      </c>
      <c r="AY211" s="17" t="s">
        <v>128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80</v>
      </c>
      <c r="BK211" s="231">
        <f>ROUND(I211*H211,2)</f>
        <v>0</v>
      </c>
      <c r="BL211" s="17" t="s">
        <v>144</v>
      </c>
      <c r="BM211" s="230" t="s">
        <v>724</v>
      </c>
    </row>
    <row r="212" s="1" customFormat="1">
      <c r="B212" s="38"/>
      <c r="C212" s="39"/>
      <c r="D212" s="232" t="s">
        <v>138</v>
      </c>
      <c r="E212" s="39"/>
      <c r="F212" s="233" t="s">
        <v>725</v>
      </c>
      <c r="G212" s="39"/>
      <c r="H212" s="39"/>
      <c r="I212" s="145"/>
      <c r="J212" s="39"/>
      <c r="K212" s="39"/>
      <c r="L212" s="43"/>
      <c r="M212" s="234"/>
      <c r="N212" s="83"/>
      <c r="O212" s="83"/>
      <c r="P212" s="83"/>
      <c r="Q212" s="83"/>
      <c r="R212" s="83"/>
      <c r="S212" s="83"/>
      <c r="T212" s="84"/>
      <c r="AT212" s="17" t="s">
        <v>138</v>
      </c>
      <c r="AU212" s="17" t="s">
        <v>82</v>
      </c>
    </row>
    <row r="213" s="12" customFormat="1">
      <c r="B213" s="235"/>
      <c r="C213" s="236"/>
      <c r="D213" s="232" t="s">
        <v>139</v>
      </c>
      <c r="E213" s="237" t="s">
        <v>21</v>
      </c>
      <c r="F213" s="238" t="s">
        <v>631</v>
      </c>
      <c r="G213" s="236"/>
      <c r="H213" s="237" t="s">
        <v>21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139</v>
      </c>
      <c r="AU213" s="244" t="s">
        <v>82</v>
      </c>
      <c r="AV213" s="12" t="s">
        <v>80</v>
      </c>
      <c r="AW213" s="12" t="s">
        <v>34</v>
      </c>
      <c r="AX213" s="12" t="s">
        <v>73</v>
      </c>
      <c r="AY213" s="244" t="s">
        <v>128</v>
      </c>
    </row>
    <row r="214" s="13" customFormat="1">
      <c r="B214" s="245"/>
      <c r="C214" s="246"/>
      <c r="D214" s="232" t="s">
        <v>139</v>
      </c>
      <c r="E214" s="247" t="s">
        <v>21</v>
      </c>
      <c r="F214" s="248" t="s">
        <v>726</v>
      </c>
      <c r="G214" s="246"/>
      <c r="H214" s="249">
        <v>4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139</v>
      </c>
      <c r="AU214" s="255" t="s">
        <v>82</v>
      </c>
      <c r="AV214" s="13" t="s">
        <v>82</v>
      </c>
      <c r="AW214" s="13" t="s">
        <v>34</v>
      </c>
      <c r="AX214" s="13" t="s">
        <v>73</v>
      </c>
      <c r="AY214" s="255" t="s">
        <v>128</v>
      </c>
    </row>
    <row r="215" s="14" customFormat="1">
      <c r="B215" s="256"/>
      <c r="C215" s="257"/>
      <c r="D215" s="232" t="s">
        <v>139</v>
      </c>
      <c r="E215" s="258" t="s">
        <v>21</v>
      </c>
      <c r="F215" s="259" t="s">
        <v>143</v>
      </c>
      <c r="G215" s="257"/>
      <c r="H215" s="260">
        <v>4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AT215" s="266" t="s">
        <v>139</v>
      </c>
      <c r="AU215" s="266" t="s">
        <v>82</v>
      </c>
      <c r="AV215" s="14" t="s">
        <v>144</v>
      </c>
      <c r="AW215" s="14" t="s">
        <v>34</v>
      </c>
      <c r="AX215" s="14" t="s">
        <v>80</v>
      </c>
      <c r="AY215" s="266" t="s">
        <v>128</v>
      </c>
    </row>
    <row r="216" s="1" customFormat="1" ht="16.5" customHeight="1">
      <c r="B216" s="38"/>
      <c r="C216" s="270" t="s">
        <v>333</v>
      </c>
      <c r="D216" s="270" t="s">
        <v>300</v>
      </c>
      <c r="E216" s="271" t="s">
        <v>727</v>
      </c>
      <c r="F216" s="272" t="s">
        <v>728</v>
      </c>
      <c r="G216" s="273" t="s">
        <v>346</v>
      </c>
      <c r="H216" s="274">
        <v>3</v>
      </c>
      <c r="I216" s="275"/>
      <c r="J216" s="276">
        <f>ROUND(I216*H216,2)</f>
        <v>0</v>
      </c>
      <c r="K216" s="272" t="s">
        <v>135</v>
      </c>
      <c r="L216" s="277"/>
      <c r="M216" s="278" t="s">
        <v>21</v>
      </c>
      <c r="N216" s="279" t="s">
        <v>44</v>
      </c>
      <c r="O216" s="83"/>
      <c r="P216" s="228">
        <f>O216*H216</f>
        <v>0</v>
      </c>
      <c r="Q216" s="228">
        <v>0.10199999999999999</v>
      </c>
      <c r="R216" s="228">
        <f>Q216*H216</f>
        <v>0.30599999999999999</v>
      </c>
      <c r="S216" s="228">
        <v>0</v>
      </c>
      <c r="T216" s="229">
        <f>S216*H216</f>
        <v>0</v>
      </c>
      <c r="AR216" s="230" t="s">
        <v>232</v>
      </c>
      <c r="AT216" s="230" t="s">
        <v>300</v>
      </c>
      <c r="AU216" s="230" t="s">
        <v>82</v>
      </c>
      <c r="AY216" s="17" t="s">
        <v>128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80</v>
      </c>
      <c r="BK216" s="231">
        <f>ROUND(I216*H216,2)</f>
        <v>0</v>
      </c>
      <c r="BL216" s="17" t="s">
        <v>144</v>
      </c>
      <c r="BM216" s="230" t="s">
        <v>729</v>
      </c>
    </row>
    <row r="217" s="1" customFormat="1">
      <c r="B217" s="38"/>
      <c r="C217" s="39"/>
      <c r="D217" s="232" t="s">
        <v>138</v>
      </c>
      <c r="E217" s="39"/>
      <c r="F217" s="233" t="s">
        <v>728</v>
      </c>
      <c r="G217" s="39"/>
      <c r="H217" s="39"/>
      <c r="I217" s="145"/>
      <c r="J217" s="39"/>
      <c r="K217" s="39"/>
      <c r="L217" s="43"/>
      <c r="M217" s="234"/>
      <c r="N217" s="83"/>
      <c r="O217" s="83"/>
      <c r="P217" s="83"/>
      <c r="Q217" s="83"/>
      <c r="R217" s="83"/>
      <c r="S217" s="83"/>
      <c r="T217" s="84"/>
      <c r="AT217" s="17" t="s">
        <v>138</v>
      </c>
      <c r="AU217" s="17" t="s">
        <v>82</v>
      </c>
    </row>
    <row r="218" s="12" customFormat="1">
      <c r="B218" s="235"/>
      <c r="C218" s="236"/>
      <c r="D218" s="232" t="s">
        <v>139</v>
      </c>
      <c r="E218" s="237" t="s">
        <v>21</v>
      </c>
      <c r="F218" s="238" t="s">
        <v>631</v>
      </c>
      <c r="G218" s="236"/>
      <c r="H218" s="237" t="s">
        <v>21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AT218" s="244" t="s">
        <v>139</v>
      </c>
      <c r="AU218" s="244" t="s">
        <v>82</v>
      </c>
      <c r="AV218" s="12" t="s">
        <v>80</v>
      </c>
      <c r="AW218" s="12" t="s">
        <v>34</v>
      </c>
      <c r="AX218" s="12" t="s">
        <v>73</v>
      </c>
      <c r="AY218" s="244" t="s">
        <v>128</v>
      </c>
    </row>
    <row r="219" s="13" customFormat="1">
      <c r="B219" s="245"/>
      <c r="C219" s="246"/>
      <c r="D219" s="232" t="s">
        <v>139</v>
      </c>
      <c r="E219" s="247" t="s">
        <v>21</v>
      </c>
      <c r="F219" s="248" t="s">
        <v>730</v>
      </c>
      <c r="G219" s="246"/>
      <c r="H219" s="249">
        <v>1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AT219" s="255" t="s">
        <v>139</v>
      </c>
      <c r="AU219" s="255" t="s">
        <v>82</v>
      </c>
      <c r="AV219" s="13" t="s">
        <v>82</v>
      </c>
      <c r="AW219" s="13" t="s">
        <v>34</v>
      </c>
      <c r="AX219" s="13" t="s">
        <v>73</v>
      </c>
      <c r="AY219" s="255" t="s">
        <v>128</v>
      </c>
    </row>
    <row r="220" s="13" customFormat="1">
      <c r="B220" s="245"/>
      <c r="C220" s="246"/>
      <c r="D220" s="232" t="s">
        <v>139</v>
      </c>
      <c r="E220" s="247" t="s">
        <v>21</v>
      </c>
      <c r="F220" s="248" t="s">
        <v>731</v>
      </c>
      <c r="G220" s="246"/>
      <c r="H220" s="249">
        <v>2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139</v>
      </c>
      <c r="AU220" s="255" t="s">
        <v>82</v>
      </c>
      <c r="AV220" s="13" t="s">
        <v>82</v>
      </c>
      <c r="AW220" s="13" t="s">
        <v>34</v>
      </c>
      <c r="AX220" s="13" t="s">
        <v>73</v>
      </c>
      <c r="AY220" s="255" t="s">
        <v>128</v>
      </c>
    </row>
    <row r="221" s="14" customFormat="1">
      <c r="B221" s="256"/>
      <c r="C221" s="257"/>
      <c r="D221" s="232" t="s">
        <v>139</v>
      </c>
      <c r="E221" s="258" t="s">
        <v>21</v>
      </c>
      <c r="F221" s="259" t="s">
        <v>143</v>
      </c>
      <c r="G221" s="257"/>
      <c r="H221" s="260">
        <v>3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AT221" s="266" t="s">
        <v>139</v>
      </c>
      <c r="AU221" s="266" t="s">
        <v>82</v>
      </c>
      <c r="AV221" s="14" t="s">
        <v>144</v>
      </c>
      <c r="AW221" s="14" t="s">
        <v>34</v>
      </c>
      <c r="AX221" s="14" t="s">
        <v>80</v>
      </c>
      <c r="AY221" s="266" t="s">
        <v>128</v>
      </c>
    </row>
    <row r="222" s="1" customFormat="1" ht="16.5" customHeight="1">
      <c r="B222" s="38"/>
      <c r="C222" s="270" t="s">
        <v>338</v>
      </c>
      <c r="D222" s="270" t="s">
        <v>300</v>
      </c>
      <c r="E222" s="271" t="s">
        <v>732</v>
      </c>
      <c r="F222" s="272" t="s">
        <v>733</v>
      </c>
      <c r="G222" s="273" t="s">
        <v>346</v>
      </c>
      <c r="H222" s="274">
        <v>1</v>
      </c>
      <c r="I222" s="275"/>
      <c r="J222" s="276">
        <f>ROUND(I222*H222,2)</f>
        <v>0</v>
      </c>
      <c r="K222" s="272" t="s">
        <v>21</v>
      </c>
      <c r="L222" s="277"/>
      <c r="M222" s="278" t="s">
        <v>21</v>
      </c>
      <c r="N222" s="279" t="s">
        <v>44</v>
      </c>
      <c r="O222" s="83"/>
      <c r="P222" s="228">
        <f>O222*H222</f>
        <v>0</v>
      </c>
      <c r="Q222" s="228">
        <v>0.10199999999999999</v>
      </c>
      <c r="R222" s="228">
        <f>Q222*H222</f>
        <v>0.10199999999999999</v>
      </c>
      <c r="S222" s="228">
        <v>0</v>
      </c>
      <c r="T222" s="229">
        <f>S222*H222</f>
        <v>0</v>
      </c>
      <c r="AR222" s="230" t="s">
        <v>232</v>
      </c>
      <c r="AT222" s="230" t="s">
        <v>300</v>
      </c>
      <c r="AU222" s="230" t="s">
        <v>82</v>
      </c>
      <c r="AY222" s="17" t="s">
        <v>128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80</v>
      </c>
      <c r="BK222" s="231">
        <f>ROUND(I222*H222,2)</f>
        <v>0</v>
      </c>
      <c r="BL222" s="17" t="s">
        <v>144</v>
      </c>
      <c r="BM222" s="230" t="s">
        <v>734</v>
      </c>
    </row>
    <row r="223" s="1" customFormat="1">
      <c r="B223" s="38"/>
      <c r="C223" s="39"/>
      <c r="D223" s="232" t="s">
        <v>138</v>
      </c>
      <c r="E223" s="39"/>
      <c r="F223" s="233" t="s">
        <v>733</v>
      </c>
      <c r="G223" s="39"/>
      <c r="H223" s="39"/>
      <c r="I223" s="145"/>
      <c r="J223" s="39"/>
      <c r="K223" s="39"/>
      <c r="L223" s="43"/>
      <c r="M223" s="234"/>
      <c r="N223" s="83"/>
      <c r="O223" s="83"/>
      <c r="P223" s="83"/>
      <c r="Q223" s="83"/>
      <c r="R223" s="83"/>
      <c r="S223" s="83"/>
      <c r="T223" s="84"/>
      <c r="AT223" s="17" t="s">
        <v>138</v>
      </c>
      <c r="AU223" s="17" t="s">
        <v>82</v>
      </c>
    </row>
    <row r="224" s="12" customFormat="1">
      <c r="B224" s="235"/>
      <c r="C224" s="236"/>
      <c r="D224" s="232" t="s">
        <v>139</v>
      </c>
      <c r="E224" s="237" t="s">
        <v>21</v>
      </c>
      <c r="F224" s="238" t="s">
        <v>631</v>
      </c>
      <c r="G224" s="236"/>
      <c r="H224" s="237" t="s">
        <v>21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AT224" s="244" t="s">
        <v>139</v>
      </c>
      <c r="AU224" s="244" t="s">
        <v>82</v>
      </c>
      <c r="AV224" s="12" t="s">
        <v>80</v>
      </c>
      <c r="AW224" s="12" t="s">
        <v>34</v>
      </c>
      <c r="AX224" s="12" t="s">
        <v>73</v>
      </c>
      <c r="AY224" s="244" t="s">
        <v>128</v>
      </c>
    </row>
    <row r="225" s="13" customFormat="1">
      <c r="B225" s="245"/>
      <c r="C225" s="246"/>
      <c r="D225" s="232" t="s">
        <v>139</v>
      </c>
      <c r="E225" s="247" t="s">
        <v>21</v>
      </c>
      <c r="F225" s="248" t="s">
        <v>735</v>
      </c>
      <c r="G225" s="246"/>
      <c r="H225" s="249">
        <v>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139</v>
      </c>
      <c r="AU225" s="255" t="s">
        <v>82</v>
      </c>
      <c r="AV225" s="13" t="s">
        <v>82</v>
      </c>
      <c r="AW225" s="13" t="s">
        <v>34</v>
      </c>
      <c r="AX225" s="13" t="s">
        <v>73</v>
      </c>
      <c r="AY225" s="255" t="s">
        <v>128</v>
      </c>
    </row>
    <row r="226" s="14" customFormat="1">
      <c r="B226" s="256"/>
      <c r="C226" s="257"/>
      <c r="D226" s="232" t="s">
        <v>139</v>
      </c>
      <c r="E226" s="258" t="s">
        <v>21</v>
      </c>
      <c r="F226" s="259" t="s">
        <v>143</v>
      </c>
      <c r="G226" s="257"/>
      <c r="H226" s="260">
        <v>1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AT226" s="266" t="s">
        <v>139</v>
      </c>
      <c r="AU226" s="266" t="s">
        <v>82</v>
      </c>
      <c r="AV226" s="14" t="s">
        <v>144</v>
      </c>
      <c r="AW226" s="14" t="s">
        <v>34</v>
      </c>
      <c r="AX226" s="14" t="s">
        <v>80</v>
      </c>
      <c r="AY226" s="266" t="s">
        <v>128</v>
      </c>
    </row>
    <row r="227" s="1" customFormat="1" ht="16.5" customHeight="1">
      <c r="B227" s="38"/>
      <c r="C227" s="219" t="s">
        <v>343</v>
      </c>
      <c r="D227" s="219" t="s">
        <v>131</v>
      </c>
      <c r="E227" s="220" t="s">
        <v>736</v>
      </c>
      <c r="F227" s="221" t="s">
        <v>737</v>
      </c>
      <c r="G227" s="222" t="s">
        <v>223</v>
      </c>
      <c r="H227" s="223">
        <v>4.2000000000000002</v>
      </c>
      <c r="I227" s="224"/>
      <c r="J227" s="225">
        <f>ROUND(I227*H227,2)</f>
        <v>0</v>
      </c>
      <c r="K227" s="221" t="s">
        <v>135</v>
      </c>
      <c r="L227" s="43"/>
      <c r="M227" s="226" t="s">
        <v>21</v>
      </c>
      <c r="N227" s="227" t="s">
        <v>44</v>
      </c>
      <c r="O227" s="83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AR227" s="230" t="s">
        <v>144</v>
      </c>
      <c r="AT227" s="230" t="s">
        <v>131</v>
      </c>
      <c r="AU227" s="230" t="s">
        <v>82</v>
      </c>
      <c r="AY227" s="17" t="s">
        <v>128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80</v>
      </c>
      <c r="BK227" s="231">
        <f>ROUND(I227*H227,2)</f>
        <v>0</v>
      </c>
      <c r="BL227" s="17" t="s">
        <v>144</v>
      </c>
      <c r="BM227" s="230" t="s">
        <v>738</v>
      </c>
    </row>
    <row r="228" s="1" customFormat="1">
      <c r="B228" s="38"/>
      <c r="C228" s="39"/>
      <c r="D228" s="232" t="s">
        <v>138</v>
      </c>
      <c r="E228" s="39"/>
      <c r="F228" s="233" t="s">
        <v>739</v>
      </c>
      <c r="G228" s="39"/>
      <c r="H228" s="39"/>
      <c r="I228" s="145"/>
      <c r="J228" s="39"/>
      <c r="K228" s="39"/>
      <c r="L228" s="43"/>
      <c r="M228" s="234"/>
      <c r="N228" s="83"/>
      <c r="O228" s="83"/>
      <c r="P228" s="83"/>
      <c r="Q228" s="83"/>
      <c r="R228" s="83"/>
      <c r="S228" s="83"/>
      <c r="T228" s="84"/>
      <c r="AT228" s="17" t="s">
        <v>138</v>
      </c>
      <c r="AU228" s="17" t="s">
        <v>82</v>
      </c>
    </row>
    <row r="229" s="12" customFormat="1">
      <c r="B229" s="235"/>
      <c r="C229" s="236"/>
      <c r="D229" s="232" t="s">
        <v>139</v>
      </c>
      <c r="E229" s="237" t="s">
        <v>21</v>
      </c>
      <c r="F229" s="238" t="s">
        <v>631</v>
      </c>
      <c r="G229" s="236"/>
      <c r="H229" s="237" t="s">
        <v>21</v>
      </c>
      <c r="I229" s="239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AT229" s="244" t="s">
        <v>139</v>
      </c>
      <c r="AU229" s="244" t="s">
        <v>82</v>
      </c>
      <c r="AV229" s="12" t="s">
        <v>80</v>
      </c>
      <c r="AW229" s="12" t="s">
        <v>34</v>
      </c>
      <c r="AX229" s="12" t="s">
        <v>73</v>
      </c>
      <c r="AY229" s="244" t="s">
        <v>128</v>
      </c>
    </row>
    <row r="230" s="13" customFormat="1">
      <c r="B230" s="245"/>
      <c r="C230" s="246"/>
      <c r="D230" s="232" t="s">
        <v>139</v>
      </c>
      <c r="E230" s="247" t="s">
        <v>21</v>
      </c>
      <c r="F230" s="248" t="s">
        <v>740</v>
      </c>
      <c r="G230" s="246"/>
      <c r="H230" s="249">
        <v>4.2000000000000002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AT230" s="255" t="s">
        <v>139</v>
      </c>
      <c r="AU230" s="255" t="s">
        <v>82</v>
      </c>
      <c r="AV230" s="13" t="s">
        <v>82</v>
      </c>
      <c r="AW230" s="13" t="s">
        <v>34</v>
      </c>
      <c r="AX230" s="13" t="s">
        <v>73</v>
      </c>
      <c r="AY230" s="255" t="s">
        <v>128</v>
      </c>
    </row>
    <row r="231" s="14" customFormat="1">
      <c r="B231" s="256"/>
      <c r="C231" s="257"/>
      <c r="D231" s="232" t="s">
        <v>139</v>
      </c>
      <c r="E231" s="258" t="s">
        <v>21</v>
      </c>
      <c r="F231" s="259" t="s">
        <v>143</v>
      </c>
      <c r="G231" s="257"/>
      <c r="H231" s="260">
        <v>4.2000000000000002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AT231" s="266" t="s">
        <v>139</v>
      </c>
      <c r="AU231" s="266" t="s">
        <v>82</v>
      </c>
      <c r="AV231" s="14" t="s">
        <v>144</v>
      </c>
      <c r="AW231" s="14" t="s">
        <v>34</v>
      </c>
      <c r="AX231" s="14" t="s">
        <v>80</v>
      </c>
      <c r="AY231" s="266" t="s">
        <v>128</v>
      </c>
    </row>
    <row r="232" s="1" customFormat="1" ht="16.5" customHeight="1">
      <c r="B232" s="38"/>
      <c r="C232" s="219" t="s">
        <v>350</v>
      </c>
      <c r="D232" s="219" t="s">
        <v>131</v>
      </c>
      <c r="E232" s="220" t="s">
        <v>741</v>
      </c>
      <c r="F232" s="221" t="s">
        <v>742</v>
      </c>
      <c r="G232" s="222" t="s">
        <v>194</v>
      </c>
      <c r="H232" s="223">
        <v>16</v>
      </c>
      <c r="I232" s="224"/>
      <c r="J232" s="225">
        <f>ROUND(I232*H232,2)</f>
        <v>0</v>
      </c>
      <c r="K232" s="221" t="s">
        <v>135</v>
      </c>
      <c r="L232" s="43"/>
      <c r="M232" s="226" t="s">
        <v>21</v>
      </c>
      <c r="N232" s="227" t="s">
        <v>44</v>
      </c>
      <c r="O232" s="83"/>
      <c r="P232" s="228">
        <f>O232*H232</f>
        <v>0</v>
      </c>
      <c r="Q232" s="228">
        <v>0.0040200000000000001</v>
      </c>
      <c r="R232" s="228">
        <f>Q232*H232</f>
        <v>0.064320000000000002</v>
      </c>
      <c r="S232" s="228">
        <v>0</v>
      </c>
      <c r="T232" s="229">
        <f>S232*H232</f>
        <v>0</v>
      </c>
      <c r="AR232" s="230" t="s">
        <v>144</v>
      </c>
      <c r="AT232" s="230" t="s">
        <v>131</v>
      </c>
      <c r="AU232" s="230" t="s">
        <v>82</v>
      </c>
      <c r="AY232" s="17" t="s">
        <v>128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80</v>
      </c>
      <c r="BK232" s="231">
        <f>ROUND(I232*H232,2)</f>
        <v>0</v>
      </c>
      <c r="BL232" s="17" t="s">
        <v>144</v>
      </c>
      <c r="BM232" s="230" t="s">
        <v>743</v>
      </c>
    </row>
    <row r="233" s="1" customFormat="1">
      <c r="B233" s="38"/>
      <c r="C233" s="39"/>
      <c r="D233" s="232" t="s">
        <v>138</v>
      </c>
      <c r="E233" s="39"/>
      <c r="F233" s="233" t="s">
        <v>744</v>
      </c>
      <c r="G233" s="39"/>
      <c r="H233" s="39"/>
      <c r="I233" s="145"/>
      <c r="J233" s="39"/>
      <c r="K233" s="39"/>
      <c r="L233" s="43"/>
      <c r="M233" s="234"/>
      <c r="N233" s="83"/>
      <c r="O233" s="83"/>
      <c r="P233" s="83"/>
      <c r="Q233" s="83"/>
      <c r="R233" s="83"/>
      <c r="S233" s="83"/>
      <c r="T233" s="84"/>
      <c r="AT233" s="17" t="s">
        <v>138</v>
      </c>
      <c r="AU233" s="17" t="s">
        <v>82</v>
      </c>
    </row>
    <row r="234" s="12" customFormat="1">
      <c r="B234" s="235"/>
      <c r="C234" s="236"/>
      <c r="D234" s="232" t="s">
        <v>139</v>
      </c>
      <c r="E234" s="237" t="s">
        <v>21</v>
      </c>
      <c r="F234" s="238" t="s">
        <v>631</v>
      </c>
      <c r="G234" s="236"/>
      <c r="H234" s="237" t="s">
        <v>21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139</v>
      </c>
      <c r="AU234" s="244" t="s">
        <v>82</v>
      </c>
      <c r="AV234" s="12" t="s">
        <v>80</v>
      </c>
      <c r="AW234" s="12" t="s">
        <v>34</v>
      </c>
      <c r="AX234" s="12" t="s">
        <v>73</v>
      </c>
      <c r="AY234" s="244" t="s">
        <v>128</v>
      </c>
    </row>
    <row r="235" s="13" customFormat="1">
      <c r="B235" s="245"/>
      <c r="C235" s="246"/>
      <c r="D235" s="232" t="s">
        <v>139</v>
      </c>
      <c r="E235" s="247" t="s">
        <v>21</v>
      </c>
      <c r="F235" s="248" t="s">
        <v>745</v>
      </c>
      <c r="G235" s="246"/>
      <c r="H235" s="249">
        <v>16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139</v>
      </c>
      <c r="AU235" s="255" t="s">
        <v>82</v>
      </c>
      <c r="AV235" s="13" t="s">
        <v>82</v>
      </c>
      <c r="AW235" s="13" t="s">
        <v>34</v>
      </c>
      <c r="AX235" s="13" t="s">
        <v>73</v>
      </c>
      <c r="AY235" s="255" t="s">
        <v>128</v>
      </c>
    </row>
    <row r="236" s="14" customFormat="1">
      <c r="B236" s="256"/>
      <c r="C236" s="257"/>
      <c r="D236" s="232" t="s">
        <v>139</v>
      </c>
      <c r="E236" s="258" t="s">
        <v>21</v>
      </c>
      <c r="F236" s="259" t="s">
        <v>143</v>
      </c>
      <c r="G236" s="257"/>
      <c r="H236" s="260">
        <v>16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AT236" s="266" t="s">
        <v>139</v>
      </c>
      <c r="AU236" s="266" t="s">
        <v>82</v>
      </c>
      <c r="AV236" s="14" t="s">
        <v>144</v>
      </c>
      <c r="AW236" s="14" t="s">
        <v>34</v>
      </c>
      <c r="AX236" s="14" t="s">
        <v>80</v>
      </c>
      <c r="AY236" s="266" t="s">
        <v>128</v>
      </c>
    </row>
    <row r="237" s="1" customFormat="1" ht="16.5" customHeight="1">
      <c r="B237" s="38"/>
      <c r="C237" s="219" t="s">
        <v>356</v>
      </c>
      <c r="D237" s="219" t="s">
        <v>131</v>
      </c>
      <c r="E237" s="220" t="s">
        <v>746</v>
      </c>
      <c r="F237" s="221" t="s">
        <v>747</v>
      </c>
      <c r="G237" s="222" t="s">
        <v>346</v>
      </c>
      <c r="H237" s="223">
        <v>1</v>
      </c>
      <c r="I237" s="224"/>
      <c r="J237" s="225">
        <f>ROUND(I237*H237,2)</f>
        <v>0</v>
      </c>
      <c r="K237" s="221" t="s">
        <v>21</v>
      </c>
      <c r="L237" s="43"/>
      <c r="M237" s="226" t="s">
        <v>21</v>
      </c>
      <c r="N237" s="227" t="s">
        <v>44</v>
      </c>
      <c r="O237" s="83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AR237" s="230" t="s">
        <v>144</v>
      </c>
      <c r="AT237" s="230" t="s">
        <v>131</v>
      </c>
      <c r="AU237" s="230" t="s">
        <v>82</v>
      </c>
      <c r="AY237" s="17" t="s">
        <v>128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80</v>
      </c>
      <c r="BK237" s="231">
        <f>ROUND(I237*H237,2)</f>
        <v>0</v>
      </c>
      <c r="BL237" s="17" t="s">
        <v>144</v>
      </c>
      <c r="BM237" s="230" t="s">
        <v>748</v>
      </c>
    </row>
    <row r="238" s="1" customFormat="1">
      <c r="B238" s="38"/>
      <c r="C238" s="39"/>
      <c r="D238" s="232" t="s">
        <v>138</v>
      </c>
      <c r="E238" s="39"/>
      <c r="F238" s="233" t="s">
        <v>747</v>
      </c>
      <c r="G238" s="39"/>
      <c r="H238" s="39"/>
      <c r="I238" s="145"/>
      <c r="J238" s="39"/>
      <c r="K238" s="39"/>
      <c r="L238" s="43"/>
      <c r="M238" s="234"/>
      <c r="N238" s="83"/>
      <c r="O238" s="83"/>
      <c r="P238" s="83"/>
      <c r="Q238" s="83"/>
      <c r="R238" s="83"/>
      <c r="S238" s="83"/>
      <c r="T238" s="84"/>
      <c r="AT238" s="17" t="s">
        <v>138</v>
      </c>
      <c r="AU238" s="17" t="s">
        <v>82</v>
      </c>
    </row>
    <row r="239" s="12" customFormat="1">
      <c r="B239" s="235"/>
      <c r="C239" s="236"/>
      <c r="D239" s="232" t="s">
        <v>139</v>
      </c>
      <c r="E239" s="237" t="s">
        <v>21</v>
      </c>
      <c r="F239" s="238" t="s">
        <v>749</v>
      </c>
      <c r="G239" s="236"/>
      <c r="H239" s="237" t="s">
        <v>21</v>
      </c>
      <c r="I239" s="239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AT239" s="244" t="s">
        <v>139</v>
      </c>
      <c r="AU239" s="244" t="s">
        <v>82</v>
      </c>
      <c r="AV239" s="12" t="s">
        <v>80</v>
      </c>
      <c r="AW239" s="12" t="s">
        <v>34</v>
      </c>
      <c r="AX239" s="12" t="s">
        <v>73</v>
      </c>
      <c r="AY239" s="244" t="s">
        <v>128</v>
      </c>
    </row>
    <row r="240" s="12" customFormat="1">
      <c r="B240" s="235"/>
      <c r="C240" s="236"/>
      <c r="D240" s="232" t="s">
        <v>139</v>
      </c>
      <c r="E240" s="237" t="s">
        <v>21</v>
      </c>
      <c r="F240" s="238" t="s">
        <v>389</v>
      </c>
      <c r="G240" s="236"/>
      <c r="H240" s="237" t="s">
        <v>21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139</v>
      </c>
      <c r="AU240" s="244" t="s">
        <v>82</v>
      </c>
      <c r="AV240" s="12" t="s">
        <v>80</v>
      </c>
      <c r="AW240" s="12" t="s">
        <v>34</v>
      </c>
      <c r="AX240" s="12" t="s">
        <v>73</v>
      </c>
      <c r="AY240" s="244" t="s">
        <v>128</v>
      </c>
    </row>
    <row r="241" s="13" customFormat="1">
      <c r="B241" s="245"/>
      <c r="C241" s="246"/>
      <c r="D241" s="232" t="s">
        <v>139</v>
      </c>
      <c r="E241" s="247" t="s">
        <v>21</v>
      </c>
      <c r="F241" s="248" t="s">
        <v>750</v>
      </c>
      <c r="G241" s="246"/>
      <c r="H241" s="249">
        <v>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139</v>
      </c>
      <c r="AU241" s="255" t="s">
        <v>82</v>
      </c>
      <c r="AV241" s="13" t="s">
        <v>82</v>
      </c>
      <c r="AW241" s="13" t="s">
        <v>34</v>
      </c>
      <c r="AX241" s="13" t="s">
        <v>73</v>
      </c>
      <c r="AY241" s="255" t="s">
        <v>128</v>
      </c>
    </row>
    <row r="242" s="14" customFormat="1">
      <c r="B242" s="256"/>
      <c r="C242" s="257"/>
      <c r="D242" s="232" t="s">
        <v>139</v>
      </c>
      <c r="E242" s="258" t="s">
        <v>21</v>
      </c>
      <c r="F242" s="259" t="s">
        <v>143</v>
      </c>
      <c r="G242" s="257"/>
      <c r="H242" s="260">
        <v>1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AT242" s="266" t="s">
        <v>139</v>
      </c>
      <c r="AU242" s="266" t="s">
        <v>82</v>
      </c>
      <c r="AV242" s="14" t="s">
        <v>144</v>
      </c>
      <c r="AW242" s="14" t="s">
        <v>34</v>
      </c>
      <c r="AX242" s="14" t="s">
        <v>80</v>
      </c>
      <c r="AY242" s="266" t="s">
        <v>128</v>
      </c>
    </row>
    <row r="243" s="1" customFormat="1" ht="16.5" customHeight="1">
      <c r="B243" s="38"/>
      <c r="C243" s="219" t="s">
        <v>361</v>
      </c>
      <c r="D243" s="219" t="s">
        <v>131</v>
      </c>
      <c r="E243" s="220" t="s">
        <v>751</v>
      </c>
      <c r="F243" s="221" t="s">
        <v>752</v>
      </c>
      <c r="G243" s="222" t="s">
        <v>346</v>
      </c>
      <c r="H243" s="223">
        <v>1</v>
      </c>
      <c r="I243" s="224"/>
      <c r="J243" s="225">
        <f>ROUND(I243*H243,2)</f>
        <v>0</v>
      </c>
      <c r="K243" s="221" t="s">
        <v>21</v>
      </c>
      <c r="L243" s="43"/>
      <c r="M243" s="226" t="s">
        <v>21</v>
      </c>
      <c r="N243" s="227" t="s">
        <v>44</v>
      </c>
      <c r="O243" s="83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AR243" s="230" t="s">
        <v>144</v>
      </c>
      <c r="AT243" s="230" t="s">
        <v>131</v>
      </c>
      <c r="AU243" s="230" t="s">
        <v>82</v>
      </c>
      <c r="AY243" s="17" t="s">
        <v>128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80</v>
      </c>
      <c r="BK243" s="231">
        <f>ROUND(I243*H243,2)</f>
        <v>0</v>
      </c>
      <c r="BL243" s="17" t="s">
        <v>144</v>
      </c>
      <c r="BM243" s="230" t="s">
        <v>753</v>
      </c>
    </row>
    <row r="244" s="1" customFormat="1">
      <c r="B244" s="38"/>
      <c r="C244" s="39"/>
      <c r="D244" s="232" t="s">
        <v>138</v>
      </c>
      <c r="E244" s="39"/>
      <c r="F244" s="233" t="s">
        <v>752</v>
      </c>
      <c r="G244" s="39"/>
      <c r="H244" s="39"/>
      <c r="I244" s="145"/>
      <c r="J244" s="39"/>
      <c r="K244" s="39"/>
      <c r="L244" s="43"/>
      <c r="M244" s="234"/>
      <c r="N244" s="83"/>
      <c r="O244" s="83"/>
      <c r="P244" s="83"/>
      <c r="Q244" s="83"/>
      <c r="R244" s="83"/>
      <c r="S244" s="83"/>
      <c r="T244" s="84"/>
      <c r="AT244" s="17" t="s">
        <v>138</v>
      </c>
      <c r="AU244" s="17" t="s">
        <v>82</v>
      </c>
    </row>
    <row r="245" s="12" customFormat="1">
      <c r="B245" s="235"/>
      <c r="C245" s="236"/>
      <c r="D245" s="232" t="s">
        <v>139</v>
      </c>
      <c r="E245" s="237" t="s">
        <v>21</v>
      </c>
      <c r="F245" s="238" t="s">
        <v>749</v>
      </c>
      <c r="G245" s="236"/>
      <c r="H245" s="237" t="s">
        <v>21</v>
      </c>
      <c r="I245" s="239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139</v>
      </c>
      <c r="AU245" s="244" t="s">
        <v>82</v>
      </c>
      <c r="AV245" s="12" t="s">
        <v>80</v>
      </c>
      <c r="AW245" s="12" t="s">
        <v>34</v>
      </c>
      <c r="AX245" s="12" t="s">
        <v>73</v>
      </c>
      <c r="AY245" s="244" t="s">
        <v>128</v>
      </c>
    </row>
    <row r="246" s="12" customFormat="1">
      <c r="B246" s="235"/>
      <c r="C246" s="236"/>
      <c r="D246" s="232" t="s">
        <v>139</v>
      </c>
      <c r="E246" s="237" t="s">
        <v>21</v>
      </c>
      <c r="F246" s="238" t="s">
        <v>389</v>
      </c>
      <c r="G246" s="236"/>
      <c r="H246" s="237" t="s">
        <v>21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139</v>
      </c>
      <c r="AU246" s="244" t="s">
        <v>82</v>
      </c>
      <c r="AV246" s="12" t="s">
        <v>80</v>
      </c>
      <c r="AW246" s="12" t="s">
        <v>34</v>
      </c>
      <c r="AX246" s="12" t="s">
        <v>73</v>
      </c>
      <c r="AY246" s="244" t="s">
        <v>128</v>
      </c>
    </row>
    <row r="247" s="13" customFormat="1">
      <c r="B247" s="245"/>
      <c r="C247" s="246"/>
      <c r="D247" s="232" t="s">
        <v>139</v>
      </c>
      <c r="E247" s="247" t="s">
        <v>21</v>
      </c>
      <c r="F247" s="248" t="s">
        <v>754</v>
      </c>
      <c r="G247" s="246"/>
      <c r="H247" s="249">
        <v>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139</v>
      </c>
      <c r="AU247" s="255" t="s">
        <v>82</v>
      </c>
      <c r="AV247" s="13" t="s">
        <v>82</v>
      </c>
      <c r="AW247" s="13" t="s">
        <v>34</v>
      </c>
      <c r="AX247" s="13" t="s">
        <v>73</v>
      </c>
      <c r="AY247" s="255" t="s">
        <v>128</v>
      </c>
    </row>
    <row r="248" s="14" customFormat="1">
      <c r="B248" s="256"/>
      <c r="C248" s="257"/>
      <c r="D248" s="232" t="s">
        <v>139</v>
      </c>
      <c r="E248" s="258" t="s">
        <v>21</v>
      </c>
      <c r="F248" s="259" t="s">
        <v>143</v>
      </c>
      <c r="G248" s="257"/>
      <c r="H248" s="260">
        <v>1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AT248" s="266" t="s">
        <v>139</v>
      </c>
      <c r="AU248" s="266" t="s">
        <v>82</v>
      </c>
      <c r="AV248" s="14" t="s">
        <v>144</v>
      </c>
      <c r="AW248" s="14" t="s">
        <v>34</v>
      </c>
      <c r="AX248" s="14" t="s">
        <v>80</v>
      </c>
      <c r="AY248" s="266" t="s">
        <v>128</v>
      </c>
    </row>
    <row r="249" s="1" customFormat="1" ht="16.5" customHeight="1">
      <c r="B249" s="38"/>
      <c r="C249" s="219" t="s">
        <v>367</v>
      </c>
      <c r="D249" s="219" t="s">
        <v>131</v>
      </c>
      <c r="E249" s="220" t="s">
        <v>755</v>
      </c>
      <c r="F249" s="221" t="s">
        <v>756</v>
      </c>
      <c r="G249" s="222" t="s">
        <v>346</v>
      </c>
      <c r="H249" s="223">
        <v>1</v>
      </c>
      <c r="I249" s="224"/>
      <c r="J249" s="225">
        <f>ROUND(I249*H249,2)</f>
        <v>0</v>
      </c>
      <c r="K249" s="221" t="s">
        <v>21</v>
      </c>
      <c r="L249" s="43"/>
      <c r="M249" s="226" t="s">
        <v>21</v>
      </c>
      <c r="N249" s="227" t="s">
        <v>44</v>
      </c>
      <c r="O249" s="83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AR249" s="230" t="s">
        <v>144</v>
      </c>
      <c r="AT249" s="230" t="s">
        <v>131</v>
      </c>
      <c r="AU249" s="230" t="s">
        <v>82</v>
      </c>
      <c r="AY249" s="17" t="s">
        <v>128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80</v>
      </c>
      <c r="BK249" s="231">
        <f>ROUND(I249*H249,2)</f>
        <v>0</v>
      </c>
      <c r="BL249" s="17" t="s">
        <v>144</v>
      </c>
      <c r="BM249" s="230" t="s">
        <v>757</v>
      </c>
    </row>
    <row r="250" s="1" customFormat="1">
      <c r="B250" s="38"/>
      <c r="C250" s="39"/>
      <c r="D250" s="232" t="s">
        <v>138</v>
      </c>
      <c r="E250" s="39"/>
      <c r="F250" s="233" t="s">
        <v>756</v>
      </c>
      <c r="G250" s="39"/>
      <c r="H250" s="39"/>
      <c r="I250" s="145"/>
      <c r="J250" s="39"/>
      <c r="K250" s="39"/>
      <c r="L250" s="43"/>
      <c r="M250" s="234"/>
      <c r="N250" s="83"/>
      <c r="O250" s="83"/>
      <c r="P250" s="83"/>
      <c r="Q250" s="83"/>
      <c r="R250" s="83"/>
      <c r="S250" s="83"/>
      <c r="T250" s="84"/>
      <c r="AT250" s="17" t="s">
        <v>138</v>
      </c>
      <c r="AU250" s="17" t="s">
        <v>82</v>
      </c>
    </row>
    <row r="251" s="12" customFormat="1">
      <c r="B251" s="235"/>
      <c r="C251" s="236"/>
      <c r="D251" s="232" t="s">
        <v>139</v>
      </c>
      <c r="E251" s="237" t="s">
        <v>21</v>
      </c>
      <c r="F251" s="238" t="s">
        <v>758</v>
      </c>
      <c r="G251" s="236"/>
      <c r="H251" s="237" t="s">
        <v>21</v>
      </c>
      <c r="I251" s="239"/>
      <c r="J251" s="236"/>
      <c r="K251" s="236"/>
      <c r="L251" s="240"/>
      <c r="M251" s="241"/>
      <c r="N251" s="242"/>
      <c r="O251" s="242"/>
      <c r="P251" s="242"/>
      <c r="Q251" s="242"/>
      <c r="R251" s="242"/>
      <c r="S251" s="242"/>
      <c r="T251" s="243"/>
      <c r="AT251" s="244" t="s">
        <v>139</v>
      </c>
      <c r="AU251" s="244" t="s">
        <v>82</v>
      </c>
      <c r="AV251" s="12" t="s">
        <v>80</v>
      </c>
      <c r="AW251" s="12" t="s">
        <v>34</v>
      </c>
      <c r="AX251" s="12" t="s">
        <v>73</v>
      </c>
      <c r="AY251" s="244" t="s">
        <v>128</v>
      </c>
    </row>
    <row r="252" s="12" customFormat="1">
      <c r="B252" s="235"/>
      <c r="C252" s="236"/>
      <c r="D252" s="232" t="s">
        <v>139</v>
      </c>
      <c r="E252" s="237" t="s">
        <v>21</v>
      </c>
      <c r="F252" s="238" t="s">
        <v>389</v>
      </c>
      <c r="G252" s="236"/>
      <c r="H252" s="237" t="s">
        <v>21</v>
      </c>
      <c r="I252" s="239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AT252" s="244" t="s">
        <v>139</v>
      </c>
      <c r="AU252" s="244" t="s">
        <v>82</v>
      </c>
      <c r="AV252" s="12" t="s">
        <v>80</v>
      </c>
      <c r="AW252" s="12" t="s">
        <v>34</v>
      </c>
      <c r="AX252" s="12" t="s">
        <v>73</v>
      </c>
      <c r="AY252" s="244" t="s">
        <v>128</v>
      </c>
    </row>
    <row r="253" s="13" customFormat="1">
      <c r="B253" s="245"/>
      <c r="C253" s="246"/>
      <c r="D253" s="232" t="s">
        <v>139</v>
      </c>
      <c r="E253" s="247" t="s">
        <v>21</v>
      </c>
      <c r="F253" s="248" t="s">
        <v>759</v>
      </c>
      <c r="G253" s="246"/>
      <c r="H253" s="249">
        <v>1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AT253" s="255" t="s">
        <v>139</v>
      </c>
      <c r="AU253" s="255" t="s">
        <v>82</v>
      </c>
      <c r="AV253" s="13" t="s">
        <v>82</v>
      </c>
      <c r="AW253" s="13" t="s">
        <v>34</v>
      </c>
      <c r="AX253" s="13" t="s">
        <v>73</v>
      </c>
      <c r="AY253" s="255" t="s">
        <v>128</v>
      </c>
    </row>
    <row r="254" s="14" customFormat="1">
      <c r="B254" s="256"/>
      <c r="C254" s="257"/>
      <c r="D254" s="232" t="s">
        <v>139</v>
      </c>
      <c r="E254" s="258" t="s">
        <v>21</v>
      </c>
      <c r="F254" s="259" t="s">
        <v>143</v>
      </c>
      <c r="G254" s="257"/>
      <c r="H254" s="260">
        <v>1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AT254" s="266" t="s">
        <v>139</v>
      </c>
      <c r="AU254" s="266" t="s">
        <v>82</v>
      </c>
      <c r="AV254" s="14" t="s">
        <v>144</v>
      </c>
      <c r="AW254" s="14" t="s">
        <v>34</v>
      </c>
      <c r="AX254" s="14" t="s">
        <v>80</v>
      </c>
      <c r="AY254" s="266" t="s">
        <v>128</v>
      </c>
    </row>
    <row r="255" s="1" customFormat="1" ht="16.5" customHeight="1">
      <c r="B255" s="38"/>
      <c r="C255" s="219" t="s">
        <v>373</v>
      </c>
      <c r="D255" s="219" t="s">
        <v>131</v>
      </c>
      <c r="E255" s="220" t="s">
        <v>760</v>
      </c>
      <c r="F255" s="221" t="s">
        <v>761</v>
      </c>
      <c r="G255" s="222" t="s">
        <v>346</v>
      </c>
      <c r="H255" s="223">
        <v>1</v>
      </c>
      <c r="I255" s="224"/>
      <c r="J255" s="225">
        <f>ROUND(I255*H255,2)</f>
        <v>0</v>
      </c>
      <c r="K255" s="221" t="s">
        <v>21</v>
      </c>
      <c r="L255" s="43"/>
      <c r="M255" s="226" t="s">
        <v>21</v>
      </c>
      <c r="N255" s="227" t="s">
        <v>44</v>
      </c>
      <c r="O255" s="83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AR255" s="230" t="s">
        <v>144</v>
      </c>
      <c r="AT255" s="230" t="s">
        <v>131</v>
      </c>
      <c r="AU255" s="230" t="s">
        <v>82</v>
      </c>
      <c r="AY255" s="17" t="s">
        <v>128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80</v>
      </c>
      <c r="BK255" s="231">
        <f>ROUND(I255*H255,2)</f>
        <v>0</v>
      </c>
      <c r="BL255" s="17" t="s">
        <v>144</v>
      </c>
      <c r="BM255" s="230" t="s">
        <v>762</v>
      </c>
    </row>
    <row r="256" s="1" customFormat="1">
      <c r="B256" s="38"/>
      <c r="C256" s="39"/>
      <c r="D256" s="232" t="s">
        <v>138</v>
      </c>
      <c r="E256" s="39"/>
      <c r="F256" s="233" t="s">
        <v>761</v>
      </c>
      <c r="G256" s="39"/>
      <c r="H256" s="39"/>
      <c r="I256" s="145"/>
      <c r="J256" s="39"/>
      <c r="K256" s="39"/>
      <c r="L256" s="43"/>
      <c r="M256" s="234"/>
      <c r="N256" s="83"/>
      <c r="O256" s="83"/>
      <c r="P256" s="83"/>
      <c r="Q256" s="83"/>
      <c r="R256" s="83"/>
      <c r="S256" s="83"/>
      <c r="T256" s="84"/>
      <c r="AT256" s="17" t="s">
        <v>138</v>
      </c>
      <c r="AU256" s="17" t="s">
        <v>82</v>
      </c>
    </row>
    <row r="257" s="12" customFormat="1">
      <c r="B257" s="235"/>
      <c r="C257" s="236"/>
      <c r="D257" s="232" t="s">
        <v>139</v>
      </c>
      <c r="E257" s="237" t="s">
        <v>21</v>
      </c>
      <c r="F257" s="238" t="s">
        <v>763</v>
      </c>
      <c r="G257" s="236"/>
      <c r="H257" s="237" t="s">
        <v>21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AT257" s="244" t="s">
        <v>139</v>
      </c>
      <c r="AU257" s="244" t="s">
        <v>82</v>
      </c>
      <c r="AV257" s="12" t="s">
        <v>80</v>
      </c>
      <c r="AW257" s="12" t="s">
        <v>34</v>
      </c>
      <c r="AX257" s="12" t="s">
        <v>73</v>
      </c>
      <c r="AY257" s="244" t="s">
        <v>128</v>
      </c>
    </row>
    <row r="258" s="12" customFormat="1">
      <c r="B258" s="235"/>
      <c r="C258" s="236"/>
      <c r="D258" s="232" t="s">
        <v>139</v>
      </c>
      <c r="E258" s="237" t="s">
        <v>21</v>
      </c>
      <c r="F258" s="238" t="s">
        <v>389</v>
      </c>
      <c r="G258" s="236"/>
      <c r="H258" s="237" t="s">
        <v>21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AT258" s="244" t="s">
        <v>139</v>
      </c>
      <c r="AU258" s="244" t="s">
        <v>82</v>
      </c>
      <c r="AV258" s="12" t="s">
        <v>80</v>
      </c>
      <c r="AW258" s="12" t="s">
        <v>34</v>
      </c>
      <c r="AX258" s="12" t="s">
        <v>73</v>
      </c>
      <c r="AY258" s="244" t="s">
        <v>128</v>
      </c>
    </row>
    <row r="259" s="12" customFormat="1">
      <c r="B259" s="235"/>
      <c r="C259" s="236"/>
      <c r="D259" s="232" t="s">
        <v>139</v>
      </c>
      <c r="E259" s="237" t="s">
        <v>21</v>
      </c>
      <c r="F259" s="238" t="s">
        <v>764</v>
      </c>
      <c r="G259" s="236"/>
      <c r="H259" s="237" t="s">
        <v>21</v>
      </c>
      <c r="I259" s="239"/>
      <c r="J259" s="236"/>
      <c r="K259" s="236"/>
      <c r="L259" s="240"/>
      <c r="M259" s="241"/>
      <c r="N259" s="242"/>
      <c r="O259" s="242"/>
      <c r="P259" s="242"/>
      <c r="Q259" s="242"/>
      <c r="R259" s="242"/>
      <c r="S259" s="242"/>
      <c r="T259" s="243"/>
      <c r="AT259" s="244" t="s">
        <v>139</v>
      </c>
      <c r="AU259" s="244" t="s">
        <v>82</v>
      </c>
      <c r="AV259" s="12" t="s">
        <v>80</v>
      </c>
      <c r="AW259" s="12" t="s">
        <v>34</v>
      </c>
      <c r="AX259" s="12" t="s">
        <v>73</v>
      </c>
      <c r="AY259" s="244" t="s">
        <v>128</v>
      </c>
    </row>
    <row r="260" s="12" customFormat="1">
      <c r="B260" s="235"/>
      <c r="C260" s="236"/>
      <c r="D260" s="232" t="s">
        <v>139</v>
      </c>
      <c r="E260" s="237" t="s">
        <v>21</v>
      </c>
      <c r="F260" s="238" t="s">
        <v>765</v>
      </c>
      <c r="G260" s="236"/>
      <c r="H260" s="237" t="s">
        <v>21</v>
      </c>
      <c r="I260" s="239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139</v>
      </c>
      <c r="AU260" s="244" t="s">
        <v>82</v>
      </c>
      <c r="AV260" s="12" t="s">
        <v>80</v>
      </c>
      <c r="AW260" s="12" t="s">
        <v>34</v>
      </c>
      <c r="AX260" s="12" t="s">
        <v>73</v>
      </c>
      <c r="AY260" s="244" t="s">
        <v>128</v>
      </c>
    </row>
    <row r="261" s="12" customFormat="1">
      <c r="B261" s="235"/>
      <c r="C261" s="236"/>
      <c r="D261" s="232" t="s">
        <v>139</v>
      </c>
      <c r="E261" s="237" t="s">
        <v>21</v>
      </c>
      <c r="F261" s="238" t="s">
        <v>766</v>
      </c>
      <c r="G261" s="236"/>
      <c r="H261" s="237" t="s">
        <v>21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AT261" s="244" t="s">
        <v>139</v>
      </c>
      <c r="AU261" s="244" t="s">
        <v>82</v>
      </c>
      <c r="AV261" s="12" t="s">
        <v>80</v>
      </c>
      <c r="AW261" s="12" t="s">
        <v>34</v>
      </c>
      <c r="AX261" s="12" t="s">
        <v>73</v>
      </c>
      <c r="AY261" s="244" t="s">
        <v>128</v>
      </c>
    </row>
    <row r="262" s="13" customFormat="1">
      <c r="B262" s="245"/>
      <c r="C262" s="246"/>
      <c r="D262" s="232" t="s">
        <v>139</v>
      </c>
      <c r="E262" s="247" t="s">
        <v>21</v>
      </c>
      <c r="F262" s="248" t="s">
        <v>80</v>
      </c>
      <c r="G262" s="246"/>
      <c r="H262" s="249">
        <v>1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AT262" s="255" t="s">
        <v>139</v>
      </c>
      <c r="AU262" s="255" t="s">
        <v>82</v>
      </c>
      <c r="AV262" s="13" t="s">
        <v>82</v>
      </c>
      <c r="AW262" s="13" t="s">
        <v>34</v>
      </c>
      <c r="AX262" s="13" t="s">
        <v>73</v>
      </c>
      <c r="AY262" s="255" t="s">
        <v>128</v>
      </c>
    </row>
    <row r="263" s="14" customFormat="1">
      <c r="B263" s="256"/>
      <c r="C263" s="257"/>
      <c r="D263" s="232" t="s">
        <v>139</v>
      </c>
      <c r="E263" s="258" t="s">
        <v>21</v>
      </c>
      <c r="F263" s="259" t="s">
        <v>143</v>
      </c>
      <c r="G263" s="257"/>
      <c r="H263" s="260">
        <v>1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AT263" s="266" t="s">
        <v>139</v>
      </c>
      <c r="AU263" s="266" t="s">
        <v>82</v>
      </c>
      <c r="AV263" s="14" t="s">
        <v>144</v>
      </c>
      <c r="AW263" s="14" t="s">
        <v>34</v>
      </c>
      <c r="AX263" s="14" t="s">
        <v>80</v>
      </c>
      <c r="AY263" s="266" t="s">
        <v>128</v>
      </c>
    </row>
    <row r="264" s="1" customFormat="1" ht="16.5" customHeight="1">
      <c r="B264" s="38"/>
      <c r="C264" s="219" t="s">
        <v>379</v>
      </c>
      <c r="D264" s="219" t="s">
        <v>131</v>
      </c>
      <c r="E264" s="220" t="s">
        <v>767</v>
      </c>
      <c r="F264" s="221" t="s">
        <v>768</v>
      </c>
      <c r="G264" s="222" t="s">
        <v>404</v>
      </c>
      <c r="H264" s="223">
        <v>24.5</v>
      </c>
      <c r="I264" s="224"/>
      <c r="J264" s="225">
        <f>ROUND(I264*H264,2)</f>
        <v>0</v>
      </c>
      <c r="K264" s="221" t="s">
        <v>21</v>
      </c>
      <c r="L264" s="43"/>
      <c r="M264" s="226" t="s">
        <v>21</v>
      </c>
      <c r="N264" s="227" t="s">
        <v>44</v>
      </c>
      <c r="O264" s="83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AR264" s="230" t="s">
        <v>144</v>
      </c>
      <c r="AT264" s="230" t="s">
        <v>131</v>
      </c>
      <c r="AU264" s="230" t="s">
        <v>82</v>
      </c>
      <c r="AY264" s="17" t="s">
        <v>128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80</v>
      </c>
      <c r="BK264" s="231">
        <f>ROUND(I264*H264,2)</f>
        <v>0</v>
      </c>
      <c r="BL264" s="17" t="s">
        <v>144</v>
      </c>
      <c r="BM264" s="230" t="s">
        <v>769</v>
      </c>
    </row>
    <row r="265" s="1" customFormat="1">
      <c r="B265" s="38"/>
      <c r="C265" s="39"/>
      <c r="D265" s="232" t="s">
        <v>138</v>
      </c>
      <c r="E265" s="39"/>
      <c r="F265" s="233" t="s">
        <v>770</v>
      </c>
      <c r="G265" s="39"/>
      <c r="H265" s="39"/>
      <c r="I265" s="145"/>
      <c r="J265" s="39"/>
      <c r="K265" s="39"/>
      <c r="L265" s="43"/>
      <c r="M265" s="234"/>
      <c r="N265" s="83"/>
      <c r="O265" s="83"/>
      <c r="P265" s="83"/>
      <c r="Q265" s="83"/>
      <c r="R265" s="83"/>
      <c r="S265" s="83"/>
      <c r="T265" s="84"/>
      <c r="AT265" s="17" t="s">
        <v>138</v>
      </c>
      <c r="AU265" s="17" t="s">
        <v>82</v>
      </c>
    </row>
    <row r="266" s="12" customFormat="1">
      <c r="B266" s="235"/>
      <c r="C266" s="236"/>
      <c r="D266" s="232" t="s">
        <v>139</v>
      </c>
      <c r="E266" s="237" t="s">
        <v>21</v>
      </c>
      <c r="F266" s="238" t="s">
        <v>758</v>
      </c>
      <c r="G266" s="236"/>
      <c r="H266" s="237" t="s">
        <v>21</v>
      </c>
      <c r="I266" s="239"/>
      <c r="J266" s="236"/>
      <c r="K266" s="236"/>
      <c r="L266" s="240"/>
      <c r="M266" s="241"/>
      <c r="N266" s="242"/>
      <c r="O266" s="242"/>
      <c r="P266" s="242"/>
      <c r="Q266" s="242"/>
      <c r="R266" s="242"/>
      <c r="S266" s="242"/>
      <c r="T266" s="243"/>
      <c r="AT266" s="244" t="s">
        <v>139</v>
      </c>
      <c r="AU266" s="244" t="s">
        <v>82</v>
      </c>
      <c r="AV266" s="12" t="s">
        <v>80</v>
      </c>
      <c r="AW266" s="12" t="s">
        <v>34</v>
      </c>
      <c r="AX266" s="12" t="s">
        <v>73</v>
      </c>
      <c r="AY266" s="244" t="s">
        <v>128</v>
      </c>
    </row>
    <row r="267" s="12" customFormat="1">
      <c r="B267" s="235"/>
      <c r="C267" s="236"/>
      <c r="D267" s="232" t="s">
        <v>139</v>
      </c>
      <c r="E267" s="237" t="s">
        <v>21</v>
      </c>
      <c r="F267" s="238" t="s">
        <v>389</v>
      </c>
      <c r="G267" s="236"/>
      <c r="H267" s="237" t="s">
        <v>21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AT267" s="244" t="s">
        <v>139</v>
      </c>
      <c r="AU267" s="244" t="s">
        <v>82</v>
      </c>
      <c r="AV267" s="12" t="s">
        <v>80</v>
      </c>
      <c r="AW267" s="12" t="s">
        <v>34</v>
      </c>
      <c r="AX267" s="12" t="s">
        <v>73</v>
      </c>
      <c r="AY267" s="244" t="s">
        <v>128</v>
      </c>
    </row>
    <row r="268" s="13" customFormat="1">
      <c r="B268" s="245"/>
      <c r="C268" s="246"/>
      <c r="D268" s="232" t="s">
        <v>139</v>
      </c>
      <c r="E268" s="247" t="s">
        <v>21</v>
      </c>
      <c r="F268" s="248" t="s">
        <v>771</v>
      </c>
      <c r="G268" s="246"/>
      <c r="H268" s="249">
        <v>24.5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139</v>
      </c>
      <c r="AU268" s="255" t="s">
        <v>82</v>
      </c>
      <c r="AV268" s="13" t="s">
        <v>82</v>
      </c>
      <c r="AW268" s="13" t="s">
        <v>34</v>
      </c>
      <c r="AX268" s="13" t="s">
        <v>73</v>
      </c>
      <c r="AY268" s="255" t="s">
        <v>128</v>
      </c>
    </row>
    <row r="269" s="14" customFormat="1">
      <c r="B269" s="256"/>
      <c r="C269" s="257"/>
      <c r="D269" s="232" t="s">
        <v>139</v>
      </c>
      <c r="E269" s="258" t="s">
        <v>21</v>
      </c>
      <c r="F269" s="259" t="s">
        <v>143</v>
      </c>
      <c r="G269" s="257"/>
      <c r="H269" s="260">
        <v>24.5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AT269" s="266" t="s">
        <v>139</v>
      </c>
      <c r="AU269" s="266" t="s">
        <v>82</v>
      </c>
      <c r="AV269" s="14" t="s">
        <v>144</v>
      </c>
      <c r="AW269" s="14" t="s">
        <v>34</v>
      </c>
      <c r="AX269" s="14" t="s">
        <v>80</v>
      </c>
      <c r="AY269" s="266" t="s">
        <v>128</v>
      </c>
    </row>
    <row r="270" s="11" customFormat="1" ht="22.8" customHeight="1">
      <c r="B270" s="203"/>
      <c r="C270" s="204"/>
      <c r="D270" s="205" t="s">
        <v>72</v>
      </c>
      <c r="E270" s="217" t="s">
        <v>612</v>
      </c>
      <c r="F270" s="217" t="s">
        <v>613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SUM(P271:P272)</f>
        <v>0</v>
      </c>
      <c r="Q270" s="211"/>
      <c r="R270" s="212">
        <f>SUM(R271:R272)</f>
        <v>0</v>
      </c>
      <c r="S270" s="211"/>
      <c r="T270" s="213">
        <f>SUM(T271:T272)</f>
        <v>0</v>
      </c>
      <c r="AR270" s="214" t="s">
        <v>80</v>
      </c>
      <c r="AT270" s="215" t="s">
        <v>72</v>
      </c>
      <c r="AU270" s="215" t="s">
        <v>80</v>
      </c>
      <c r="AY270" s="214" t="s">
        <v>128</v>
      </c>
      <c r="BK270" s="216">
        <f>SUM(BK271:BK272)</f>
        <v>0</v>
      </c>
    </row>
    <row r="271" s="1" customFormat="1" ht="16.5" customHeight="1">
      <c r="B271" s="38"/>
      <c r="C271" s="219" t="s">
        <v>385</v>
      </c>
      <c r="D271" s="219" t="s">
        <v>131</v>
      </c>
      <c r="E271" s="220" t="s">
        <v>772</v>
      </c>
      <c r="F271" s="221" t="s">
        <v>773</v>
      </c>
      <c r="G271" s="222" t="s">
        <v>289</v>
      </c>
      <c r="H271" s="223">
        <v>12.627000000000001</v>
      </c>
      <c r="I271" s="224"/>
      <c r="J271" s="225">
        <f>ROUND(I271*H271,2)</f>
        <v>0</v>
      </c>
      <c r="K271" s="221" t="s">
        <v>135</v>
      </c>
      <c r="L271" s="43"/>
      <c r="M271" s="226" t="s">
        <v>21</v>
      </c>
      <c r="N271" s="227" t="s">
        <v>44</v>
      </c>
      <c r="O271" s="83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AR271" s="230" t="s">
        <v>144</v>
      </c>
      <c r="AT271" s="230" t="s">
        <v>131</v>
      </c>
      <c r="AU271" s="230" t="s">
        <v>82</v>
      </c>
      <c r="AY271" s="17" t="s">
        <v>128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80</v>
      </c>
      <c r="BK271" s="231">
        <f>ROUND(I271*H271,2)</f>
        <v>0</v>
      </c>
      <c r="BL271" s="17" t="s">
        <v>144</v>
      </c>
      <c r="BM271" s="230" t="s">
        <v>774</v>
      </c>
    </row>
    <row r="272" s="1" customFormat="1">
      <c r="B272" s="38"/>
      <c r="C272" s="39"/>
      <c r="D272" s="232" t="s">
        <v>138</v>
      </c>
      <c r="E272" s="39"/>
      <c r="F272" s="233" t="s">
        <v>775</v>
      </c>
      <c r="G272" s="39"/>
      <c r="H272" s="39"/>
      <c r="I272" s="145"/>
      <c r="J272" s="39"/>
      <c r="K272" s="39"/>
      <c r="L272" s="43"/>
      <c r="M272" s="280"/>
      <c r="N272" s="281"/>
      <c r="O272" s="281"/>
      <c r="P272" s="281"/>
      <c r="Q272" s="281"/>
      <c r="R272" s="281"/>
      <c r="S272" s="281"/>
      <c r="T272" s="282"/>
      <c r="AT272" s="17" t="s">
        <v>138</v>
      </c>
      <c r="AU272" s="17" t="s">
        <v>82</v>
      </c>
    </row>
    <row r="273" s="1" customFormat="1" ht="6.96" customHeight="1">
      <c r="B273" s="58"/>
      <c r="C273" s="59"/>
      <c r="D273" s="59"/>
      <c r="E273" s="59"/>
      <c r="F273" s="59"/>
      <c r="G273" s="59"/>
      <c r="H273" s="59"/>
      <c r="I273" s="170"/>
      <c r="J273" s="59"/>
      <c r="K273" s="59"/>
      <c r="L273" s="43"/>
    </row>
  </sheetData>
  <sheetProtection sheet="1" autoFilter="0" formatColumns="0" formatRows="0" objects="1" scenarios="1" spinCount="100000" saltValue="uzecZeA+P6pvqbK6BRudHfEaKUKHa4BhcR7MBspL3Gk9blIgSRX6LJBnTkBnuvpZNtbj6bHskYYO6I5iFWx5ug==" hashValue="FEsxqImnN/4C0QNMGwPXZc6XB7rW0lUbLYbRrN8yXHEG2TIWhS3QZlUG6gLQ+qWUTmLP41no0n9QC+Je1VGkFA==" algorithmName="SHA-512" password="DC0D"/>
  <autoFilter ref="C91:K27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96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82</v>
      </c>
    </row>
    <row r="4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Vybudování parkovacích stání</v>
      </c>
      <c r="F7" s="143"/>
      <c r="G7" s="143"/>
      <c r="H7" s="143"/>
      <c r="L7" s="20"/>
    </row>
    <row r="8" ht="12" customHeight="1">
      <c r="B8" s="20"/>
      <c r="D8" s="143" t="s">
        <v>98</v>
      </c>
      <c r="L8" s="20"/>
    </row>
    <row r="9" s="1" customFormat="1" ht="16.5" customHeight="1">
      <c r="B9" s="43"/>
      <c r="E9" s="144" t="s">
        <v>99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100</v>
      </c>
      <c r="I10" s="145"/>
      <c r="L10" s="43"/>
    </row>
    <row r="11" s="1" customFormat="1" ht="36.96" customHeight="1">
      <c r="B11" s="43"/>
      <c r="E11" s="146" t="s">
        <v>776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21</v>
      </c>
      <c r="L13" s="43"/>
    </row>
    <row r="14" s="1" customFormat="1" ht="12" customHeight="1">
      <c r="B14" s="43"/>
      <c r="D14" s="143" t="s">
        <v>22</v>
      </c>
      <c r="F14" s="132" t="s">
        <v>23</v>
      </c>
      <c r="I14" s="147" t="s">
        <v>24</v>
      </c>
      <c r="J14" s="148" t="str">
        <f>'Rekapitulace stavby'!AN8</f>
        <v>27. 2. 2019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26</v>
      </c>
      <c r="I16" s="147" t="s">
        <v>27</v>
      </c>
      <c r="J16" s="132" t="s">
        <v>21</v>
      </c>
      <c r="L16" s="43"/>
    </row>
    <row r="17" s="1" customFormat="1" ht="18" customHeight="1">
      <c r="B17" s="43"/>
      <c r="E17" s="132" t="s">
        <v>28</v>
      </c>
      <c r="I17" s="147" t="s">
        <v>29</v>
      </c>
      <c r="J17" s="132" t="s">
        <v>21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30</v>
      </c>
      <c r="I19" s="147" t="s">
        <v>27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29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32</v>
      </c>
      <c r="I22" s="147" t="s">
        <v>27</v>
      </c>
      <c r="J22" s="132" t="s">
        <v>21</v>
      </c>
      <c r="L22" s="43"/>
    </row>
    <row r="23" s="1" customFormat="1" ht="18" customHeight="1">
      <c r="B23" s="43"/>
      <c r="E23" s="132" t="s">
        <v>33</v>
      </c>
      <c r="I23" s="147" t="s">
        <v>29</v>
      </c>
      <c r="J23" s="132" t="s">
        <v>21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35</v>
      </c>
      <c r="I25" s="147" t="s">
        <v>27</v>
      </c>
      <c r="J25" s="132" t="s">
        <v>21</v>
      </c>
      <c r="L25" s="43"/>
    </row>
    <row r="26" s="1" customFormat="1" ht="18" customHeight="1">
      <c r="B26" s="43"/>
      <c r="E26" s="132" t="s">
        <v>36</v>
      </c>
      <c r="I26" s="147" t="s">
        <v>29</v>
      </c>
      <c r="J26" s="132" t="s">
        <v>21</v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37</v>
      </c>
      <c r="I28" s="145"/>
      <c r="L28" s="43"/>
    </row>
    <row r="29" s="7" customFormat="1" ht="16.5" customHeight="1">
      <c r="B29" s="149"/>
      <c r="E29" s="150" t="s">
        <v>21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39</v>
      </c>
      <c r="I32" s="145"/>
      <c r="J32" s="154">
        <f>ROUND(J87,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41</v>
      </c>
      <c r="I34" s="156" t="s">
        <v>40</v>
      </c>
      <c r="J34" s="155" t="s">
        <v>42</v>
      </c>
      <c r="L34" s="43"/>
    </row>
    <row r="35" s="1" customFormat="1" ht="14.4" customHeight="1">
      <c r="B35" s="43"/>
      <c r="D35" s="157" t="s">
        <v>43</v>
      </c>
      <c r="E35" s="143" t="s">
        <v>44</v>
      </c>
      <c r="F35" s="158">
        <f>ROUND((SUM(BE87:BE91)),  2)</f>
        <v>0</v>
      </c>
      <c r="I35" s="159">
        <v>0.20999999999999999</v>
      </c>
      <c r="J35" s="158">
        <f>ROUND(((SUM(BE87:BE91))*I35),  2)</f>
        <v>0</v>
      </c>
      <c r="L35" s="43"/>
    </row>
    <row r="36" s="1" customFormat="1" ht="14.4" customHeight="1">
      <c r="B36" s="43"/>
      <c r="E36" s="143" t="s">
        <v>45</v>
      </c>
      <c r="F36" s="158">
        <f>ROUND((SUM(BF87:BF91)),  2)</f>
        <v>0</v>
      </c>
      <c r="I36" s="159">
        <v>0.14999999999999999</v>
      </c>
      <c r="J36" s="158">
        <f>ROUND(((SUM(BF87:BF91))*I36),  2)</f>
        <v>0</v>
      </c>
      <c r="L36" s="43"/>
    </row>
    <row r="37" hidden="1" s="1" customFormat="1" ht="14.4" customHeight="1">
      <c r="B37" s="43"/>
      <c r="E37" s="143" t="s">
        <v>46</v>
      </c>
      <c r="F37" s="158">
        <f>ROUND((SUM(BG87:BG91)),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47</v>
      </c>
      <c r="F38" s="158">
        <f>ROUND((SUM(BH87:BH91)),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48</v>
      </c>
      <c r="F39" s="158">
        <f>ROUND((SUM(BI87:BI91)),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102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Vybudování parkovacích stání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99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100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C 401 - Veřejné osvětlení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22</v>
      </c>
      <c r="D56" s="39"/>
      <c r="E56" s="39"/>
      <c r="F56" s="27" t="str">
        <f>F14</f>
        <v>Ostrava - Jih</v>
      </c>
      <c r="G56" s="39"/>
      <c r="H56" s="39"/>
      <c r="I56" s="147" t="s">
        <v>24</v>
      </c>
      <c r="J56" s="71" t="str">
        <f>IF(J14="","",J14)</f>
        <v>27. 2. 2019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15.15" customHeight="1">
      <c r="B58" s="38"/>
      <c r="C58" s="32" t="s">
        <v>26</v>
      </c>
      <c r="D58" s="39"/>
      <c r="E58" s="39"/>
      <c r="F58" s="27" t="str">
        <f>E17</f>
        <v>SMO - Městský obvod Ostrava - Jih</v>
      </c>
      <c r="G58" s="39"/>
      <c r="H58" s="39"/>
      <c r="I58" s="147" t="s">
        <v>32</v>
      </c>
      <c r="J58" s="36" t="str">
        <f>E23</f>
        <v>Ivitas, a.s.</v>
      </c>
      <c r="K58" s="39"/>
      <c r="L58" s="43"/>
    </row>
    <row r="59" s="1" customFormat="1" ht="15.15" customHeight="1">
      <c r="B59" s="38"/>
      <c r="C59" s="32" t="s">
        <v>30</v>
      </c>
      <c r="D59" s="39"/>
      <c r="E59" s="39"/>
      <c r="F59" s="27" t="str">
        <f>IF(E20="","",E20)</f>
        <v>Vyplň údaj</v>
      </c>
      <c r="G59" s="39"/>
      <c r="H59" s="39"/>
      <c r="I59" s="147" t="s">
        <v>35</v>
      </c>
      <c r="J59" s="36" t="str">
        <f>E26</f>
        <v>Jindřich Jansa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103</v>
      </c>
      <c r="D61" s="176"/>
      <c r="E61" s="176"/>
      <c r="F61" s="176"/>
      <c r="G61" s="176"/>
      <c r="H61" s="176"/>
      <c r="I61" s="177"/>
      <c r="J61" s="178" t="s">
        <v>104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71</v>
      </c>
      <c r="D63" s="39"/>
      <c r="E63" s="39"/>
      <c r="F63" s="39"/>
      <c r="G63" s="39"/>
      <c r="H63" s="39"/>
      <c r="I63" s="145"/>
      <c r="J63" s="101">
        <f>J87</f>
        <v>0</v>
      </c>
      <c r="K63" s="39"/>
      <c r="L63" s="43"/>
      <c r="AU63" s="17" t="s">
        <v>105</v>
      </c>
    </row>
    <row r="64" s="8" customFormat="1" ht="24.96" customHeight="1">
      <c r="B64" s="180"/>
      <c r="C64" s="181"/>
      <c r="D64" s="182" t="s">
        <v>777</v>
      </c>
      <c r="E64" s="183"/>
      <c r="F64" s="183"/>
      <c r="G64" s="183"/>
      <c r="H64" s="183"/>
      <c r="I64" s="184"/>
      <c r="J64" s="185">
        <f>J88</f>
        <v>0</v>
      </c>
      <c r="K64" s="181"/>
      <c r="L64" s="186"/>
    </row>
    <row r="65" s="9" customFormat="1" ht="19.92" customHeight="1">
      <c r="B65" s="187"/>
      <c r="C65" s="124"/>
      <c r="D65" s="188" t="s">
        <v>778</v>
      </c>
      <c r="E65" s="189"/>
      <c r="F65" s="189"/>
      <c r="G65" s="189"/>
      <c r="H65" s="189"/>
      <c r="I65" s="190"/>
      <c r="J65" s="191">
        <f>J89</f>
        <v>0</v>
      </c>
      <c r="K65" s="124"/>
      <c r="L65" s="192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5"/>
      <c r="J66" s="39"/>
      <c r="K66" s="39"/>
      <c r="L66" s="43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70"/>
      <c r="J67" s="59"/>
      <c r="K67" s="59"/>
      <c r="L67" s="43"/>
    </row>
    <row r="71" s="1" customFormat="1" ht="6.96" customHeight="1">
      <c r="B71" s="60"/>
      <c r="C71" s="61"/>
      <c r="D71" s="61"/>
      <c r="E71" s="61"/>
      <c r="F71" s="61"/>
      <c r="G71" s="61"/>
      <c r="H71" s="61"/>
      <c r="I71" s="173"/>
      <c r="J71" s="61"/>
      <c r="K71" s="61"/>
      <c r="L71" s="43"/>
    </row>
    <row r="72" s="1" customFormat="1" ht="24.96" customHeight="1">
      <c r="B72" s="38"/>
      <c r="C72" s="23" t="s">
        <v>112</v>
      </c>
      <c r="D72" s="39"/>
      <c r="E72" s="39"/>
      <c r="F72" s="39"/>
      <c r="G72" s="39"/>
      <c r="H72" s="39"/>
      <c r="I72" s="145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5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5"/>
      <c r="J74" s="39"/>
      <c r="K74" s="39"/>
      <c r="L74" s="43"/>
    </row>
    <row r="75" s="1" customFormat="1" ht="16.5" customHeight="1">
      <c r="B75" s="38"/>
      <c r="C75" s="39"/>
      <c r="D75" s="39"/>
      <c r="E75" s="174" t="str">
        <f>E7</f>
        <v>Vybudování parkovacích stání</v>
      </c>
      <c r="F75" s="32"/>
      <c r="G75" s="32"/>
      <c r="H75" s="32"/>
      <c r="I75" s="145"/>
      <c r="J75" s="39"/>
      <c r="K75" s="39"/>
      <c r="L75" s="43"/>
    </row>
    <row r="76" ht="12" customHeight="1">
      <c r="B76" s="21"/>
      <c r="C76" s="32" t="s">
        <v>98</v>
      </c>
      <c r="D76" s="22"/>
      <c r="E76" s="22"/>
      <c r="F76" s="22"/>
      <c r="G76" s="22"/>
      <c r="H76" s="22"/>
      <c r="I76" s="137"/>
      <c r="J76" s="22"/>
      <c r="K76" s="22"/>
      <c r="L76" s="20"/>
    </row>
    <row r="77" s="1" customFormat="1" ht="16.5" customHeight="1">
      <c r="B77" s="38"/>
      <c r="C77" s="39"/>
      <c r="D77" s="39"/>
      <c r="E77" s="174" t="s">
        <v>99</v>
      </c>
      <c r="F77" s="39"/>
      <c r="G77" s="39"/>
      <c r="H77" s="39"/>
      <c r="I77" s="145"/>
      <c r="J77" s="39"/>
      <c r="K77" s="39"/>
      <c r="L77" s="43"/>
    </row>
    <row r="78" s="1" customFormat="1" ht="12" customHeight="1">
      <c r="B78" s="38"/>
      <c r="C78" s="32" t="s">
        <v>100</v>
      </c>
      <c r="D78" s="39"/>
      <c r="E78" s="39"/>
      <c r="F78" s="39"/>
      <c r="G78" s="39"/>
      <c r="H78" s="39"/>
      <c r="I78" s="145"/>
      <c r="J78" s="39"/>
      <c r="K78" s="39"/>
      <c r="L78" s="43"/>
    </row>
    <row r="79" s="1" customFormat="1" ht="16.5" customHeight="1">
      <c r="B79" s="38"/>
      <c r="C79" s="39"/>
      <c r="D79" s="39"/>
      <c r="E79" s="68" t="str">
        <f>E11</f>
        <v>C 401 - Veřejné osvětlení</v>
      </c>
      <c r="F79" s="39"/>
      <c r="G79" s="39"/>
      <c r="H79" s="39"/>
      <c r="I79" s="145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5"/>
      <c r="J80" s="39"/>
      <c r="K80" s="39"/>
      <c r="L80" s="43"/>
    </row>
    <row r="81" s="1" customFormat="1" ht="12" customHeight="1">
      <c r="B81" s="38"/>
      <c r="C81" s="32" t="s">
        <v>22</v>
      </c>
      <c r="D81" s="39"/>
      <c r="E81" s="39"/>
      <c r="F81" s="27" t="str">
        <f>F14</f>
        <v>Ostrava - Jih</v>
      </c>
      <c r="G81" s="39"/>
      <c r="H81" s="39"/>
      <c r="I81" s="147" t="s">
        <v>24</v>
      </c>
      <c r="J81" s="71" t="str">
        <f>IF(J14="","",J14)</f>
        <v>27. 2. 2019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5"/>
      <c r="J82" s="39"/>
      <c r="K82" s="39"/>
      <c r="L82" s="43"/>
    </row>
    <row r="83" s="1" customFormat="1" ht="15.15" customHeight="1">
      <c r="B83" s="38"/>
      <c r="C83" s="32" t="s">
        <v>26</v>
      </c>
      <c r="D83" s="39"/>
      <c r="E83" s="39"/>
      <c r="F83" s="27" t="str">
        <f>E17</f>
        <v>SMO - Městský obvod Ostrava - Jih</v>
      </c>
      <c r="G83" s="39"/>
      <c r="H83" s="39"/>
      <c r="I83" s="147" t="s">
        <v>32</v>
      </c>
      <c r="J83" s="36" t="str">
        <f>E23</f>
        <v>Ivitas, a.s.</v>
      </c>
      <c r="K83" s="39"/>
      <c r="L83" s="43"/>
    </row>
    <row r="84" s="1" customFormat="1" ht="15.15" customHeight="1">
      <c r="B84" s="38"/>
      <c r="C84" s="32" t="s">
        <v>30</v>
      </c>
      <c r="D84" s="39"/>
      <c r="E84" s="39"/>
      <c r="F84" s="27" t="str">
        <f>IF(E20="","",E20)</f>
        <v>Vyplň údaj</v>
      </c>
      <c r="G84" s="39"/>
      <c r="H84" s="39"/>
      <c r="I84" s="147" t="s">
        <v>35</v>
      </c>
      <c r="J84" s="36" t="str">
        <f>E26</f>
        <v>Jindřich Jansa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45"/>
      <c r="J85" s="39"/>
      <c r="K85" s="39"/>
      <c r="L85" s="43"/>
    </row>
    <row r="86" s="10" customFormat="1" ht="29.28" customHeight="1">
      <c r="B86" s="193"/>
      <c r="C86" s="194" t="s">
        <v>113</v>
      </c>
      <c r="D86" s="195" t="s">
        <v>58</v>
      </c>
      <c r="E86" s="195" t="s">
        <v>54</v>
      </c>
      <c r="F86" s="195" t="s">
        <v>55</v>
      </c>
      <c r="G86" s="195" t="s">
        <v>114</v>
      </c>
      <c r="H86" s="195" t="s">
        <v>115</v>
      </c>
      <c r="I86" s="196" t="s">
        <v>116</v>
      </c>
      <c r="J86" s="195" t="s">
        <v>104</v>
      </c>
      <c r="K86" s="197" t="s">
        <v>117</v>
      </c>
      <c r="L86" s="198"/>
      <c r="M86" s="91" t="s">
        <v>21</v>
      </c>
      <c r="N86" s="92" t="s">
        <v>43</v>
      </c>
      <c r="O86" s="92" t="s">
        <v>118</v>
      </c>
      <c r="P86" s="92" t="s">
        <v>119</v>
      </c>
      <c r="Q86" s="92" t="s">
        <v>120</v>
      </c>
      <c r="R86" s="92" t="s">
        <v>121</v>
      </c>
      <c r="S86" s="92" t="s">
        <v>122</v>
      </c>
      <c r="T86" s="93" t="s">
        <v>123</v>
      </c>
    </row>
    <row r="87" s="1" customFormat="1" ht="22.8" customHeight="1">
      <c r="B87" s="38"/>
      <c r="C87" s="98" t="s">
        <v>124</v>
      </c>
      <c r="D87" s="39"/>
      <c r="E87" s="39"/>
      <c r="F87" s="39"/>
      <c r="G87" s="39"/>
      <c r="H87" s="39"/>
      <c r="I87" s="145"/>
      <c r="J87" s="199">
        <f>BK87</f>
        <v>0</v>
      </c>
      <c r="K87" s="39"/>
      <c r="L87" s="43"/>
      <c r="M87" s="94"/>
      <c r="N87" s="95"/>
      <c r="O87" s="95"/>
      <c r="P87" s="200">
        <f>P88</f>
        <v>0</v>
      </c>
      <c r="Q87" s="95"/>
      <c r="R87" s="200">
        <f>R88</f>
        <v>0</v>
      </c>
      <c r="S87" s="95"/>
      <c r="T87" s="201">
        <f>T88</f>
        <v>0</v>
      </c>
      <c r="AT87" s="17" t="s">
        <v>72</v>
      </c>
      <c r="AU87" s="17" t="s">
        <v>105</v>
      </c>
      <c r="BK87" s="202">
        <f>BK88</f>
        <v>0</v>
      </c>
    </row>
    <row r="88" s="11" customFormat="1" ht="25.92" customHeight="1">
      <c r="B88" s="203"/>
      <c r="C88" s="204"/>
      <c r="D88" s="205" t="s">
        <v>72</v>
      </c>
      <c r="E88" s="206" t="s">
        <v>300</v>
      </c>
      <c r="F88" s="206" t="s">
        <v>779</v>
      </c>
      <c r="G88" s="204"/>
      <c r="H88" s="204"/>
      <c r="I88" s="207"/>
      <c r="J88" s="208">
        <f>BK88</f>
        <v>0</v>
      </c>
      <c r="K88" s="204"/>
      <c r="L88" s="209"/>
      <c r="M88" s="210"/>
      <c r="N88" s="211"/>
      <c r="O88" s="211"/>
      <c r="P88" s="212">
        <f>P89</f>
        <v>0</v>
      </c>
      <c r="Q88" s="211"/>
      <c r="R88" s="212">
        <f>R89</f>
        <v>0</v>
      </c>
      <c r="S88" s="211"/>
      <c r="T88" s="213">
        <f>T89</f>
        <v>0</v>
      </c>
      <c r="AR88" s="214" t="s">
        <v>150</v>
      </c>
      <c r="AT88" s="215" t="s">
        <v>72</v>
      </c>
      <c r="AU88" s="215" t="s">
        <v>73</v>
      </c>
      <c r="AY88" s="214" t="s">
        <v>128</v>
      </c>
      <c r="BK88" s="216">
        <f>BK89</f>
        <v>0</v>
      </c>
    </row>
    <row r="89" s="11" customFormat="1" ht="22.8" customHeight="1">
      <c r="B89" s="203"/>
      <c r="C89" s="204"/>
      <c r="D89" s="205" t="s">
        <v>72</v>
      </c>
      <c r="E89" s="217" t="s">
        <v>780</v>
      </c>
      <c r="F89" s="217" t="s">
        <v>781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SUM(P90:P91)</f>
        <v>0</v>
      </c>
      <c r="Q89" s="211"/>
      <c r="R89" s="212">
        <f>SUM(R90:R91)</f>
        <v>0</v>
      </c>
      <c r="S89" s="211"/>
      <c r="T89" s="213">
        <f>SUM(T90:T91)</f>
        <v>0</v>
      </c>
      <c r="AR89" s="214" t="s">
        <v>150</v>
      </c>
      <c r="AT89" s="215" t="s">
        <v>72</v>
      </c>
      <c r="AU89" s="215" t="s">
        <v>80</v>
      </c>
      <c r="AY89" s="214" t="s">
        <v>128</v>
      </c>
      <c r="BK89" s="216">
        <f>SUM(BK90:BK91)</f>
        <v>0</v>
      </c>
    </row>
    <row r="90" s="1" customFormat="1" ht="16.5" customHeight="1">
      <c r="B90" s="38"/>
      <c r="C90" s="219" t="s">
        <v>80</v>
      </c>
      <c r="D90" s="219" t="s">
        <v>131</v>
      </c>
      <c r="E90" s="220" t="s">
        <v>782</v>
      </c>
      <c r="F90" s="221" t="s">
        <v>783</v>
      </c>
      <c r="G90" s="222" t="s">
        <v>134</v>
      </c>
      <c r="H90" s="223">
        <v>1</v>
      </c>
      <c r="I90" s="224"/>
      <c r="J90" s="225">
        <f>ROUND(I90*H90,2)</f>
        <v>0</v>
      </c>
      <c r="K90" s="221" t="s">
        <v>21</v>
      </c>
      <c r="L90" s="43"/>
      <c r="M90" s="226" t="s">
        <v>21</v>
      </c>
      <c r="N90" s="227" t="s">
        <v>44</v>
      </c>
      <c r="O90" s="83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30" t="s">
        <v>565</v>
      </c>
      <c r="AT90" s="230" t="s">
        <v>131</v>
      </c>
      <c r="AU90" s="230" t="s">
        <v>82</v>
      </c>
      <c r="AY90" s="17" t="s">
        <v>128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7" t="s">
        <v>80</v>
      </c>
      <c r="BK90" s="231">
        <f>ROUND(I90*H90,2)</f>
        <v>0</v>
      </c>
      <c r="BL90" s="17" t="s">
        <v>565</v>
      </c>
      <c r="BM90" s="230" t="s">
        <v>784</v>
      </c>
    </row>
    <row r="91" s="1" customFormat="1">
      <c r="B91" s="38"/>
      <c r="C91" s="39"/>
      <c r="D91" s="232" t="s">
        <v>138</v>
      </c>
      <c r="E91" s="39"/>
      <c r="F91" s="233" t="s">
        <v>783</v>
      </c>
      <c r="G91" s="39"/>
      <c r="H91" s="39"/>
      <c r="I91" s="145"/>
      <c r="J91" s="39"/>
      <c r="K91" s="39"/>
      <c r="L91" s="43"/>
      <c r="M91" s="280"/>
      <c r="N91" s="281"/>
      <c r="O91" s="281"/>
      <c r="P91" s="281"/>
      <c r="Q91" s="281"/>
      <c r="R91" s="281"/>
      <c r="S91" s="281"/>
      <c r="T91" s="282"/>
      <c r="AT91" s="17" t="s">
        <v>138</v>
      </c>
      <c r="AU91" s="17" t="s">
        <v>82</v>
      </c>
    </row>
    <row r="92" s="1" customFormat="1" ht="6.96" customHeight="1">
      <c r="B92" s="58"/>
      <c r="C92" s="59"/>
      <c r="D92" s="59"/>
      <c r="E92" s="59"/>
      <c r="F92" s="59"/>
      <c r="G92" s="59"/>
      <c r="H92" s="59"/>
      <c r="I92" s="170"/>
      <c r="J92" s="59"/>
      <c r="K92" s="59"/>
      <c r="L92" s="43"/>
    </row>
  </sheetData>
  <sheetProtection sheet="1" autoFilter="0" formatColumns="0" formatRows="0" objects="1" scenarios="1" spinCount="100000" saltValue="WeQYdbdTrm271aalX6Ucn8/1fuTHOL9PDllEFFQ1YtKChTJV1UuCBiujIsDg1GuB4EMlTN0d31vQ2BtXHy61Wg==" hashValue="Xgq7TXWIrQ9uNydd8Wr+Ka7tQvXyJwmSKxN2L0qKKsdFH+CEszey5/oE3ECzksHtUEWRTAH3X8ga2f5DjP4QgA==" algorithmName="SHA-512" password="DC0D"/>
  <autoFilter ref="C86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ht="37.5" customHeight="1"/>
    <row r="2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5" customFormat="1" ht="45" customHeight="1">
      <c r="B3" s="287"/>
      <c r="C3" s="288" t="s">
        <v>785</v>
      </c>
      <c r="D3" s="288"/>
      <c r="E3" s="288"/>
      <c r="F3" s="288"/>
      <c r="G3" s="288"/>
      <c r="H3" s="288"/>
      <c r="I3" s="288"/>
      <c r="J3" s="288"/>
      <c r="K3" s="289"/>
    </row>
    <row r="4" ht="25.5" customHeight="1">
      <c r="B4" s="290"/>
      <c r="C4" s="291" t="s">
        <v>786</v>
      </c>
      <c r="D4" s="291"/>
      <c r="E4" s="291"/>
      <c r="F4" s="291"/>
      <c r="G4" s="291"/>
      <c r="H4" s="291"/>
      <c r="I4" s="291"/>
      <c r="J4" s="291"/>
      <c r="K4" s="292"/>
    </row>
    <row r="5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ht="15" customHeight="1">
      <c r="B6" s="290"/>
      <c r="C6" s="294" t="s">
        <v>787</v>
      </c>
      <c r="D6" s="294"/>
      <c r="E6" s="294"/>
      <c r="F6" s="294"/>
      <c r="G6" s="294"/>
      <c r="H6" s="294"/>
      <c r="I6" s="294"/>
      <c r="J6" s="294"/>
      <c r="K6" s="292"/>
    </row>
    <row r="7" ht="15" customHeight="1">
      <c r="B7" s="295"/>
      <c r="C7" s="294" t="s">
        <v>788</v>
      </c>
      <c r="D7" s="294"/>
      <c r="E7" s="294"/>
      <c r="F7" s="294"/>
      <c r="G7" s="294"/>
      <c r="H7" s="294"/>
      <c r="I7" s="294"/>
      <c r="J7" s="294"/>
      <c r="K7" s="292"/>
    </row>
    <row r="8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ht="15" customHeight="1">
      <c r="B9" s="295"/>
      <c r="C9" s="294" t="s">
        <v>789</v>
      </c>
      <c r="D9" s="294"/>
      <c r="E9" s="294"/>
      <c r="F9" s="294"/>
      <c r="G9" s="294"/>
      <c r="H9" s="294"/>
      <c r="I9" s="294"/>
      <c r="J9" s="294"/>
      <c r="K9" s="292"/>
    </row>
    <row r="10" ht="15" customHeight="1">
      <c r="B10" s="295"/>
      <c r="C10" s="294"/>
      <c r="D10" s="294" t="s">
        <v>790</v>
      </c>
      <c r="E10" s="294"/>
      <c r="F10" s="294"/>
      <c r="G10" s="294"/>
      <c r="H10" s="294"/>
      <c r="I10" s="294"/>
      <c r="J10" s="294"/>
      <c r="K10" s="292"/>
    </row>
    <row r="11" ht="15" customHeight="1">
      <c r="B11" s="295"/>
      <c r="C11" s="296"/>
      <c r="D11" s="294" t="s">
        <v>791</v>
      </c>
      <c r="E11" s="294"/>
      <c r="F11" s="294"/>
      <c r="G11" s="294"/>
      <c r="H11" s="294"/>
      <c r="I11" s="294"/>
      <c r="J11" s="294"/>
      <c r="K11" s="292"/>
    </row>
    <row r="12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ht="15" customHeight="1">
      <c r="B13" s="295"/>
      <c r="C13" s="296"/>
      <c r="D13" s="297" t="s">
        <v>792</v>
      </c>
      <c r="E13" s="294"/>
      <c r="F13" s="294"/>
      <c r="G13" s="294"/>
      <c r="H13" s="294"/>
      <c r="I13" s="294"/>
      <c r="J13" s="294"/>
      <c r="K13" s="292"/>
    </row>
    <row r="14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ht="15" customHeight="1">
      <c r="B15" s="295"/>
      <c r="C15" s="296"/>
      <c r="D15" s="294" t="s">
        <v>793</v>
      </c>
      <c r="E15" s="294"/>
      <c r="F15" s="294"/>
      <c r="G15" s="294"/>
      <c r="H15" s="294"/>
      <c r="I15" s="294"/>
      <c r="J15" s="294"/>
      <c r="K15" s="292"/>
    </row>
    <row r="16" ht="15" customHeight="1">
      <c r="B16" s="295"/>
      <c r="C16" s="296"/>
      <c r="D16" s="294" t="s">
        <v>794</v>
      </c>
      <c r="E16" s="294"/>
      <c r="F16" s="294"/>
      <c r="G16" s="294"/>
      <c r="H16" s="294"/>
      <c r="I16" s="294"/>
      <c r="J16" s="294"/>
      <c r="K16" s="292"/>
    </row>
    <row r="17" ht="15" customHeight="1">
      <c r="B17" s="295"/>
      <c r="C17" s="296"/>
      <c r="D17" s="294" t="s">
        <v>795</v>
      </c>
      <c r="E17" s="294"/>
      <c r="F17" s="294"/>
      <c r="G17" s="294"/>
      <c r="H17" s="294"/>
      <c r="I17" s="294"/>
      <c r="J17" s="294"/>
      <c r="K17" s="292"/>
    </row>
    <row r="18" ht="15" customHeight="1">
      <c r="B18" s="295"/>
      <c r="C18" s="296"/>
      <c r="D18" s="296"/>
      <c r="E18" s="298" t="s">
        <v>79</v>
      </c>
      <c r="F18" s="294" t="s">
        <v>796</v>
      </c>
      <c r="G18" s="294"/>
      <c r="H18" s="294"/>
      <c r="I18" s="294"/>
      <c r="J18" s="294"/>
      <c r="K18" s="292"/>
    </row>
    <row r="19" ht="15" customHeight="1">
      <c r="B19" s="295"/>
      <c r="C19" s="296"/>
      <c r="D19" s="296"/>
      <c r="E19" s="298" t="s">
        <v>797</v>
      </c>
      <c r="F19" s="294" t="s">
        <v>798</v>
      </c>
      <c r="G19" s="294"/>
      <c r="H19" s="294"/>
      <c r="I19" s="294"/>
      <c r="J19" s="294"/>
      <c r="K19" s="292"/>
    </row>
    <row r="20" ht="15" customHeight="1">
      <c r="B20" s="295"/>
      <c r="C20" s="296"/>
      <c r="D20" s="296"/>
      <c r="E20" s="298" t="s">
        <v>799</v>
      </c>
      <c r="F20" s="294" t="s">
        <v>800</v>
      </c>
      <c r="G20" s="294"/>
      <c r="H20" s="294"/>
      <c r="I20" s="294"/>
      <c r="J20" s="294"/>
      <c r="K20" s="292"/>
    </row>
    <row r="21" ht="15" customHeight="1">
      <c r="B21" s="295"/>
      <c r="C21" s="296"/>
      <c r="D21" s="296"/>
      <c r="E21" s="298" t="s">
        <v>801</v>
      </c>
      <c r="F21" s="294" t="s">
        <v>85</v>
      </c>
      <c r="G21" s="294"/>
      <c r="H21" s="294"/>
      <c r="I21" s="294"/>
      <c r="J21" s="294"/>
      <c r="K21" s="292"/>
    </row>
    <row r="22" ht="15" customHeight="1">
      <c r="B22" s="295"/>
      <c r="C22" s="296"/>
      <c r="D22" s="296"/>
      <c r="E22" s="298" t="s">
        <v>802</v>
      </c>
      <c r="F22" s="294" t="s">
        <v>803</v>
      </c>
      <c r="G22" s="294"/>
      <c r="H22" s="294"/>
      <c r="I22" s="294"/>
      <c r="J22" s="294"/>
      <c r="K22" s="292"/>
    </row>
    <row r="23" ht="15" customHeight="1">
      <c r="B23" s="295"/>
      <c r="C23" s="296"/>
      <c r="D23" s="296"/>
      <c r="E23" s="298" t="s">
        <v>86</v>
      </c>
      <c r="F23" s="294" t="s">
        <v>804</v>
      </c>
      <c r="G23" s="294"/>
      <c r="H23" s="294"/>
      <c r="I23" s="294"/>
      <c r="J23" s="294"/>
      <c r="K23" s="292"/>
    </row>
    <row r="24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ht="15" customHeight="1">
      <c r="B25" s="295"/>
      <c r="C25" s="294" t="s">
        <v>805</v>
      </c>
      <c r="D25" s="294"/>
      <c r="E25" s="294"/>
      <c r="F25" s="294"/>
      <c r="G25" s="294"/>
      <c r="H25" s="294"/>
      <c r="I25" s="294"/>
      <c r="J25" s="294"/>
      <c r="K25" s="292"/>
    </row>
    <row r="26" ht="15" customHeight="1">
      <c r="B26" s="295"/>
      <c r="C26" s="294" t="s">
        <v>806</v>
      </c>
      <c r="D26" s="294"/>
      <c r="E26" s="294"/>
      <c r="F26" s="294"/>
      <c r="G26" s="294"/>
      <c r="H26" s="294"/>
      <c r="I26" s="294"/>
      <c r="J26" s="294"/>
      <c r="K26" s="292"/>
    </row>
    <row r="27" ht="15" customHeight="1">
      <c r="B27" s="295"/>
      <c r="C27" s="294"/>
      <c r="D27" s="294" t="s">
        <v>807</v>
      </c>
      <c r="E27" s="294"/>
      <c r="F27" s="294"/>
      <c r="G27" s="294"/>
      <c r="H27" s="294"/>
      <c r="I27" s="294"/>
      <c r="J27" s="294"/>
      <c r="K27" s="292"/>
    </row>
    <row r="28" ht="15" customHeight="1">
      <c r="B28" s="295"/>
      <c r="C28" s="296"/>
      <c r="D28" s="294" t="s">
        <v>808</v>
      </c>
      <c r="E28" s="294"/>
      <c r="F28" s="294"/>
      <c r="G28" s="294"/>
      <c r="H28" s="294"/>
      <c r="I28" s="294"/>
      <c r="J28" s="294"/>
      <c r="K28" s="292"/>
    </row>
    <row r="29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ht="15" customHeight="1">
      <c r="B30" s="295"/>
      <c r="C30" s="296"/>
      <c r="D30" s="294" t="s">
        <v>809</v>
      </c>
      <c r="E30" s="294"/>
      <c r="F30" s="294"/>
      <c r="G30" s="294"/>
      <c r="H30" s="294"/>
      <c r="I30" s="294"/>
      <c r="J30" s="294"/>
      <c r="K30" s="292"/>
    </row>
    <row r="31" ht="15" customHeight="1">
      <c r="B31" s="295"/>
      <c r="C31" s="296"/>
      <c r="D31" s="294" t="s">
        <v>810</v>
      </c>
      <c r="E31" s="294"/>
      <c r="F31" s="294"/>
      <c r="G31" s="294"/>
      <c r="H31" s="294"/>
      <c r="I31" s="294"/>
      <c r="J31" s="294"/>
      <c r="K31" s="292"/>
    </row>
    <row r="32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ht="15" customHeight="1">
      <c r="B33" s="295"/>
      <c r="C33" s="296"/>
      <c r="D33" s="294" t="s">
        <v>811</v>
      </c>
      <c r="E33" s="294"/>
      <c r="F33" s="294"/>
      <c r="G33" s="294"/>
      <c r="H33" s="294"/>
      <c r="I33" s="294"/>
      <c r="J33" s="294"/>
      <c r="K33" s="292"/>
    </row>
    <row r="34" ht="15" customHeight="1">
      <c r="B34" s="295"/>
      <c r="C34" s="296"/>
      <c r="D34" s="294" t="s">
        <v>812</v>
      </c>
      <c r="E34" s="294"/>
      <c r="F34" s="294"/>
      <c r="G34" s="294"/>
      <c r="H34" s="294"/>
      <c r="I34" s="294"/>
      <c r="J34" s="294"/>
      <c r="K34" s="292"/>
    </row>
    <row r="35" ht="15" customHeight="1">
      <c r="B35" s="295"/>
      <c r="C35" s="296"/>
      <c r="D35" s="294" t="s">
        <v>813</v>
      </c>
      <c r="E35" s="294"/>
      <c r="F35" s="294"/>
      <c r="G35" s="294"/>
      <c r="H35" s="294"/>
      <c r="I35" s="294"/>
      <c r="J35" s="294"/>
      <c r="K35" s="292"/>
    </row>
    <row r="36" ht="15" customHeight="1">
      <c r="B36" s="295"/>
      <c r="C36" s="296"/>
      <c r="D36" s="294"/>
      <c r="E36" s="297" t="s">
        <v>113</v>
      </c>
      <c r="F36" s="294"/>
      <c r="G36" s="294" t="s">
        <v>814</v>
      </c>
      <c r="H36" s="294"/>
      <c r="I36" s="294"/>
      <c r="J36" s="294"/>
      <c r="K36" s="292"/>
    </row>
    <row r="37" ht="30.75" customHeight="1">
      <c r="B37" s="295"/>
      <c r="C37" s="296"/>
      <c r="D37" s="294"/>
      <c r="E37" s="297" t="s">
        <v>815</v>
      </c>
      <c r="F37" s="294"/>
      <c r="G37" s="294" t="s">
        <v>816</v>
      </c>
      <c r="H37" s="294"/>
      <c r="I37" s="294"/>
      <c r="J37" s="294"/>
      <c r="K37" s="292"/>
    </row>
    <row r="38" ht="15" customHeight="1">
      <c r="B38" s="295"/>
      <c r="C38" s="296"/>
      <c r="D38" s="294"/>
      <c r="E38" s="297" t="s">
        <v>54</v>
      </c>
      <c r="F38" s="294"/>
      <c r="G38" s="294" t="s">
        <v>817</v>
      </c>
      <c r="H38" s="294"/>
      <c r="I38" s="294"/>
      <c r="J38" s="294"/>
      <c r="K38" s="292"/>
    </row>
    <row r="39" ht="15" customHeight="1">
      <c r="B39" s="295"/>
      <c r="C39" s="296"/>
      <c r="D39" s="294"/>
      <c r="E39" s="297" t="s">
        <v>55</v>
      </c>
      <c r="F39" s="294"/>
      <c r="G39" s="294" t="s">
        <v>818</v>
      </c>
      <c r="H39" s="294"/>
      <c r="I39" s="294"/>
      <c r="J39" s="294"/>
      <c r="K39" s="292"/>
    </row>
    <row r="40" ht="15" customHeight="1">
      <c r="B40" s="295"/>
      <c r="C40" s="296"/>
      <c r="D40" s="294"/>
      <c r="E40" s="297" t="s">
        <v>114</v>
      </c>
      <c r="F40" s="294"/>
      <c r="G40" s="294" t="s">
        <v>819</v>
      </c>
      <c r="H40" s="294"/>
      <c r="I40" s="294"/>
      <c r="J40" s="294"/>
      <c r="K40" s="292"/>
    </row>
    <row r="41" ht="15" customHeight="1">
      <c r="B41" s="295"/>
      <c r="C41" s="296"/>
      <c r="D41" s="294"/>
      <c r="E41" s="297" t="s">
        <v>115</v>
      </c>
      <c r="F41" s="294"/>
      <c r="G41" s="294" t="s">
        <v>820</v>
      </c>
      <c r="H41" s="294"/>
      <c r="I41" s="294"/>
      <c r="J41" s="294"/>
      <c r="K41" s="292"/>
    </row>
    <row r="42" ht="15" customHeight="1">
      <c r="B42" s="295"/>
      <c r="C42" s="296"/>
      <c r="D42" s="294"/>
      <c r="E42" s="297" t="s">
        <v>821</v>
      </c>
      <c r="F42" s="294"/>
      <c r="G42" s="294" t="s">
        <v>822</v>
      </c>
      <c r="H42" s="294"/>
      <c r="I42" s="294"/>
      <c r="J42" s="294"/>
      <c r="K42" s="292"/>
    </row>
    <row r="43" ht="15" customHeight="1">
      <c r="B43" s="295"/>
      <c r="C43" s="296"/>
      <c r="D43" s="294"/>
      <c r="E43" s="297"/>
      <c r="F43" s="294"/>
      <c r="G43" s="294" t="s">
        <v>823</v>
      </c>
      <c r="H43" s="294"/>
      <c r="I43" s="294"/>
      <c r="J43" s="294"/>
      <c r="K43" s="292"/>
    </row>
    <row r="44" ht="15" customHeight="1">
      <c r="B44" s="295"/>
      <c r="C44" s="296"/>
      <c r="D44" s="294"/>
      <c r="E44" s="297" t="s">
        <v>824</v>
      </c>
      <c r="F44" s="294"/>
      <c r="G44" s="294" t="s">
        <v>825</v>
      </c>
      <c r="H44" s="294"/>
      <c r="I44" s="294"/>
      <c r="J44" s="294"/>
      <c r="K44" s="292"/>
    </row>
    <row r="45" ht="15" customHeight="1">
      <c r="B45" s="295"/>
      <c r="C45" s="296"/>
      <c r="D45" s="294"/>
      <c r="E45" s="297" t="s">
        <v>117</v>
      </c>
      <c r="F45" s="294"/>
      <c r="G45" s="294" t="s">
        <v>826</v>
      </c>
      <c r="H45" s="294"/>
      <c r="I45" s="294"/>
      <c r="J45" s="294"/>
      <c r="K45" s="292"/>
    </row>
    <row r="46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ht="15" customHeight="1">
      <c r="B47" s="295"/>
      <c r="C47" s="296"/>
      <c r="D47" s="294" t="s">
        <v>827</v>
      </c>
      <c r="E47" s="294"/>
      <c r="F47" s="294"/>
      <c r="G47" s="294"/>
      <c r="H47" s="294"/>
      <c r="I47" s="294"/>
      <c r="J47" s="294"/>
      <c r="K47" s="292"/>
    </row>
    <row r="48" ht="15" customHeight="1">
      <c r="B48" s="295"/>
      <c r="C48" s="296"/>
      <c r="D48" s="296"/>
      <c r="E48" s="294" t="s">
        <v>828</v>
      </c>
      <c r="F48" s="294"/>
      <c r="G48" s="294"/>
      <c r="H48" s="294"/>
      <c r="I48" s="294"/>
      <c r="J48" s="294"/>
      <c r="K48" s="292"/>
    </row>
    <row r="49" ht="15" customHeight="1">
      <c r="B49" s="295"/>
      <c r="C49" s="296"/>
      <c r="D49" s="296"/>
      <c r="E49" s="294" t="s">
        <v>829</v>
      </c>
      <c r="F49" s="294"/>
      <c r="G49" s="294"/>
      <c r="H49" s="294"/>
      <c r="I49" s="294"/>
      <c r="J49" s="294"/>
      <c r="K49" s="292"/>
    </row>
    <row r="50" ht="15" customHeight="1">
      <c r="B50" s="295"/>
      <c r="C50" s="296"/>
      <c r="D50" s="296"/>
      <c r="E50" s="294" t="s">
        <v>830</v>
      </c>
      <c r="F50" s="294"/>
      <c r="G50" s="294"/>
      <c r="H50" s="294"/>
      <c r="I50" s="294"/>
      <c r="J50" s="294"/>
      <c r="K50" s="292"/>
    </row>
    <row r="51" ht="15" customHeight="1">
      <c r="B51" s="295"/>
      <c r="C51" s="296"/>
      <c r="D51" s="294" t="s">
        <v>831</v>
      </c>
      <c r="E51" s="294"/>
      <c r="F51" s="294"/>
      <c r="G51" s="294"/>
      <c r="H51" s="294"/>
      <c r="I51" s="294"/>
      <c r="J51" s="294"/>
      <c r="K51" s="292"/>
    </row>
    <row r="52" ht="25.5" customHeight="1">
      <c r="B52" s="290"/>
      <c r="C52" s="291" t="s">
        <v>832</v>
      </c>
      <c r="D52" s="291"/>
      <c r="E52" s="291"/>
      <c r="F52" s="291"/>
      <c r="G52" s="291"/>
      <c r="H52" s="291"/>
      <c r="I52" s="291"/>
      <c r="J52" s="291"/>
      <c r="K52" s="292"/>
    </row>
    <row r="53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ht="15" customHeight="1">
      <c r="B54" s="290"/>
      <c r="C54" s="294" t="s">
        <v>833</v>
      </c>
      <c r="D54" s="294"/>
      <c r="E54" s="294"/>
      <c r="F54" s="294"/>
      <c r="G54" s="294"/>
      <c r="H54" s="294"/>
      <c r="I54" s="294"/>
      <c r="J54" s="294"/>
      <c r="K54" s="292"/>
    </row>
    <row r="55" ht="15" customHeight="1">
      <c r="B55" s="290"/>
      <c r="C55" s="294" t="s">
        <v>834</v>
      </c>
      <c r="D55" s="294"/>
      <c r="E55" s="294"/>
      <c r="F55" s="294"/>
      <c r="G55" s="294"/>
      <c r="H55" s="294"/>
      <c r="I55" s="294"/>
      <c r="J55" s="294"/>
      <c r="K55" s="292"/>
    </row>
    <row r="56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ht="15" customHeight="1">
      <c r="B57" s="290"/>
      <c r="C57" s="294" t="s">
        <v>835</v>
      </c>
      <c r="D57" s="294"/>
      <c r="E57" s="294"/>
      <c r="F57" s="294"/>
      <c r="G57" s="294"/>
      <c r="H57" s="294"/>
      <c r="I57" s="294"/>
      <c r="J57" s="294"/>
      <c r="K57" s="292"/>
    </row>
    <row r="58" ht="15" customHeight="1">
      <c r="B58" s="290"/>
      <c r="C58" s="296"/>
      <c r="D58" s="294" t="s">
        <v>836</v>
      </c>
      <c r="E58" s="294"/>
      <c r="F58" s="294"/>
      <c r="G58" s="294"/>
      <c r="H58" s="294"/>
      <c r="I58" s="294"/>
      <c r="J58" s="294"/>
      <c r="K58" s="292"/>
    </row>
    <row r="59" ht="15" customHeight="1">
      <c r="B59" s="290"/>
      <c r="C59" s="296"/>
      <c r="D59" s="294" t="s">
        <v>837</v>
      </c>
      <c r="E59" s="294"/>
      <c r="F59" s="294"/>
      <c r="G59" s="294"/>
      <c r="H59" s="294"/>
      <c r="I59" s="294"/>
      <c r="J59" s="294"/>
      <c r="K59" s="292"/>
    </row>
    <row r="60" ht="15" customHeight="1">
      <c r="B60" s="290"/>
      <c r="C60" s="296"/>
      <c r="D60" s="294" t="s">
        <v>838</v>
      </c>
      <c r="E60" s="294"/>
      <c r="F60" s="294"/>
      <c r="G60" s="294"/>
      <c r="H60" s="294"/>
      <c r="I60" s="294"/>
      <c r="J60" s="294"/>
      <c r="K60" s="292"/>
    </row>
    <row r="61" ht="15" customHeight="1">
      <c r="B61" s="290"/>
      <c r="C61" s="296"/>
      <c r="D61" s="294" t="s">
        <v>839</v>
      </c>
      <c r="E61" s="294"/>
      <c r="F61" s="294"/>
      <c r="G61" s="294"/>
      <c r="H61" s="294"/>
      <c r="I61" s="294"/>
      <c r="J61" s="294"/>
      <c r="K61" s="292"/>
    </row>
    <row r="62" ht="15" customHeight="1">
      <c r="B62" s="290"/>
      <c r="C62" s="296"/>
      <c r="D62" s="299" t="s">
        <v>840</v>
      </c>
      <c r="E62" s="299"/>
      <c r="F62" s="299"/>
      <c r="G62" s="299"/>
      <c r="H62" s="299"/>
      <c r="I62" s="299"/>
      <c r="J62" s="299"/>
      <c r="K62" s="292"/>
    </row>
    <row r="63" ht="15" customHeight="1">
      <c r="B63" s="290"/>
      <c r="C63" s="296"/>
      <c r="D63" s="294" t="s">
        <v>841</v>
      </c>
      <c r="E63" s="294"/>
      <c r="F63" s="294"/>
      <c r="G63" s="294"/>
      <c r="H63" s="294"/>
      <c r="I63" s="294"/>
      <c r="J63" s="294"/>
      <c r="K63" s="292"/>
    </row>
    <row r="64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ht="15" customHeight="1">
      <c r="B65" s="290"/>
      <c r="C65" s="296"/>
      <c r="D65" s="294" t="s">
        <v>842</v>
      </c>
      <c r="E65" s="294"/>
      <c r="F65" s="294"/>
      <c r="G65" s="294"/>
      <c r="H65" s="294"/>
      <c r="I65" s="294"/>
      <c r="J65" s="294"/>
      <c r="K65" s="292"/>
    </row>
    <row r="66" ht="15" customHeight="1">
      <c r="B66" s="290"/>
      <c r="C66" s="296"/>
      <c r="D66" s="299" t="s">
        <v>843</v>
      </c>
      <c r="E66" s="299"/>
      <c r="F66" s="299"/>
      <c r="G66" s="299"/>
      <c r="H66" s="299"/>
      <c r="I66" s="299"/>
      <c r="J66" s="299"/>
      <c r="K66" s="292"/>
    </row>
    <row r="67" ht="15" customHeight="1">
      <c r="B67" s="290"/>
      <c r="C67" s="296"/>
      <c r="D67" s="294" t="s">
        <v>844</v>
      </c>
      <c r="E67" s="294"/>
      <c r="F67" s="294"/>
      <c r="G67" s="294"/>
      <c r="H67" s="294"/>
      <c r="I67" s="294"/>
      <c r="J67" s="294"/>
      <c r="K67" s="292"/>
    </row>
    <row r="68" ht="15" customHeight="1">
      <c r="B68" s="290"/>
      <c r="C68" s="296"/>
      <c r="D68" s="294" t="s">
        <v>845</v>
      </c>
      <c r="E68" s="294"/>
      <c r="F68" s="294"/>
      <c r="G68" s="294"/>
      <c r="H68" s="294"/>
      <c r="I68" s="294"/>
      <c r="J68" s="294"/>
      <c r="K68" s="292"/>
    </row>
    <row r="69" ht="15" customHeight="1">
      <c r="B69" s="290"/>
      <c r="C69" s="296"/>
      <c r="D69" s="294" t="s">
        <v>846</v>
      </c>
      <c r="E69" s="294"/>
      <c r="F69" s="294"/>
      <c r="G69" s="294"/>
      <c r="H69" s="294"/>
      <c r="I69" s="294"/>
      <c r="J69" s="294"/>
      <c r="K69" s="292"/>
    </row>
    <row r="70" ht="15" customHeight="1">
      <c r="B70" s="290"/>
      <c r="C70" s="296"/>
      <c r="D70" s="294" t="s">
        <v>847</v>
      </c>
      <c r="E70" s="294"/>
      <c r="F70" s="294"/>
      <c r="G70" s="294"/>
      <c r="H70" s="294"/>
      <c r="I70" s="294"/>
      <c r="J70" s="294"/>
      <c r="K70" s="292"/>
    </row>
    <row r="7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ht="45" customHeight="1">
      <c r="B75" s="309"/>
      <c r="C75" s="310" t="s">
        <v>848</v>
      </c>
      <c r="D75" s="310"/>
      <c r="E75" s="310"/>
      <c r="F75" s="310"/>
      <c r="G75" s="310"/>
      <c r="H75" s="310"/>
      <c r="I75" s="310"/>
      <c r="J75" s="310"/>
      <c r="K75" s="311"/>
    </row>
    <row r="76" ht="17.25" customHeight="1">
      <c r="B76" s="309"/>
      <c r="C76" s="312" t="s">
        <v>849</v>
      </c>
      <c r="D76" s="312"/>
      <c r="E76" s="312"/>
      <c r="F76" s="312" t="s">
        <v>850</v>
      </c>
      <c r="G76" s="313"/>
      <c r="H76" s="312" t="s">
        <v>55</v>
      </c>
      <c r="I76" s="312" t="s">
        <v>58</v>
      </c>
      <c r="J76" s="312" t="s">
        <v>851</v>
      </c>
      <c r="K76" s="311"/>
    </row>
    <row r="77" ht="17.25" customHeight="1">
      <c r="B77" s="309"/>
      <c r="C77" s="314" t="s">
        <v>852</v>
      </c>
      <c r="D77" s="314"/>
      <c r="E77" s="314"/>
      <c r="F77" s="315" t="s">
        <v>853</v>
      </c>
      <c r="G77" s="316"/>
      <c r="H77" s="314"/>
      <c r="I77" s="314"/>
      <c r="J77" s="314" t="s">
        <v>854</v>
      </c>
      <c r="K77" s="311"/>
    </row>
    <row r="78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ht="15" customHeight="1">
      <c r="B79" s="309"/>
      <c r="C79" s="297" t="s">
        <v>54</v>
      </c>
      <c r="D79" s="317"/>
      <c r="E79" s="317"/>
      <c r="F79" s="319" t="s">
        <v>855</v>
      </c>
      <c r="G79" s="318"/>
      <c r="H79" s="297" t="s">
        <v>856</v>
      </c>
      <c r="I79" s="297" t="s">
        <v>857</v>
      </c>
      <c r="J79" s="297">
        <v>20</v>
      </c>
      <c r="K79" s="311"/>
    </row>
    <row r="80" ht="15" customHeight="1">
      <c r="B80" s="309"/>
      <c r="C80" s="297" t="s">
        <v>858</v>
      </c>
      <c r="D80" s="297"/>
      <c r="E80" s="297"/>
      <c r="F80" s="319" t="s">
        <v>855</v>
      </c>
      <c r="G80" s="318"/>
      <c r="H80" s="297" t="s">
        <v>859</v>
      </c>
      <c r="I80" s="297" t="s">
        <v>857</v>
      </c>
      <c r="J80" s="297">
        <v>120</v>
      </c>
      <c r="K80" s="311"/>
    </row>
    <row r="81" ht="15" customHeight="1">
      <c r="B81" s="320"/>
      <c r="C81" s="297" t="s">
        <v>860</v>
      </c>
      <c r="D81" s="297"/>
      <c r="E81" s="297"/>
      <c r="F81" s="319" t="s">
        <v>861</v>
      </c>
      <c r="G81" s="318"/>
      <c r="H81" s="297" t="s">
        <v>862</v>
      </c>
      <c r="I81" s="297" t="s">
        <v>857</v>
      </c>
      <c r="J81" s="297">
        <v>50</v>
      </c>
      <c r="K81" s="311"/>
    </row>
    <row r="82" ht="15" customHeight="1">
      <c r="B82" s="320"/>
      <c r="C82" s="297" t="s">
        <v>863</v>
      </c>
      <c r="D82" s="297"/>
      <c r="E82" s="297"/>
      <c r="F82" s="319" t="s">
        <v>855</v>
      </c>
      <c r="G82" s="318"/>
      <c r="H82" s="297" t="s">
        <v>864</v>
      </c>
      <c r="I82" s="297" t="s">
        <v>865</v>
      </c>
      <c r="J82" s="297"/>
      <c r="K82" s="311"/>
    </row>
    <row r="83" ht="15" customHeight="1">
      <c r="B83" s="320"/>
      <c r="C83" s="321" t="s">
        <v>866</v>
      </c>
      <c r="D83" s="321"/>
      <c r="E83" s="321"/>
      <c r="F83" s="322" t="s">
        <v>861</v>
      </c>
      <c r="G83" s="321"/>
      <c r="H83" s="321" t="s">
        <v>867</v>
      </c>
      <c r="I83" s="321" t="s">
        <v>857</v>
      </c>
      <c r="J83" s="321">
        <v>15</v>
      </c>
      <c r="K83" s="311"/>
    </row>
    <row r="84" ht="15" customHeight="1">
      <c r="B84" s="320"/>
      <c r="C84" s="321" t="s">
        <v>868</v>
      </c>
      <c r="D84" s="321"/>
      <c r="E84" s="321"/>
      <c r="F84" s="322" t="s">
        <v>861</v>
      </c>
      <c r="G84" s="321"/>
      <c r="H84" s="321" t="s">
        <v>869</v>
      </c>
      <c r="I84" s="321" t="s">
        <v>857</v>
      </c>
      <c r="J84" s="321">
        <v>15</v>
      </c>
      <c r="K84" s="311"/>
    </row>
    <row r="85" ht="15" customHeight="1">
      <c r="B85" s="320"/>
      <c r="C85" s="321" t="s">
        <v>870</v>
      </c>
      <c r="D85" s="321"/>
      <c r="E85" s="321"/>
      <c r="F85" s="322" t="s">
        <v>861</v>
      </c>
      <c r="G85" s="321"/>
      <c r="H85" s="321" t="s">
        <v>871</v>
      </c>
      <c r="I85" s="321" t="s">
        <v>857</v>
      </c>
      <c r="J85" s="321">
        <v>20</v>
      </c>
      <c r="K85" s="311"/>
    </row>
    <row r="86" ht="15" customHeight="1">
      <c r="B86" s="320"/>
      <c r="C86" s="321" t="s">
        <v>872</v>
      </c>
      <c r="D86" s="321"/>
      <c r="E86" s="321"/>
      <c r="F86" s="322" t="s">
        <v>861</v>
      </c>
      <c r="G86" s="321"/>
      <c r="H86" s="321" t="s">
        <v>873</v>
      </c>
      <c r="I86" s="321" t="s">
        <v>857</v>
      </c>
      <c r="J86" s="321">
        <v>20</v>
      </c>
      <c r="K86" s="311"/>
    </row>
    <row r="87" ht="15" customHeight="1">
      <c r="B87" s="320"/>
      <c r="C87" s="297" t="s">
        <v>874</v>
      </c>
      <c r="D87" s="297"/>
      <c r="E87" s="297"/>
      <c r="F87" s="319" t="s">
        <v>861</v>
      </c>
      <c r="G87" s="318"/>
      <c r="H87" s="297" t="s">
        <v>875</v>
      </c>
      <c r="I87" s="297" t="s">
        <v>857</v>
      </c>
      <c r="J87" s="297">
        <v>50</v>
      </c>
      <c r="K87" s="311"/>
    </row>
    <row r="88" ht="15" customHeight="1">
      <c r="B88" s="320"/>
      <c r="C88" s="297" t="s">
        <v>876</v>
      </c>
      <c r="D88" s="297"/>
      <c r="E88" s="297"/>
      <c r="F88" s="319" t="s">
        <v>861</v>
      </c>
      <c r="G88" s="318"/>
      <c r="H88" s="297" t="s">
        <v>877</v>
      </c>
      <c r="I88" s="297" t="s">
        <v>857</v>
      </c>
      <c r="J88" s="297">
        <v>20</v>
      </c>
      <c r="K88" s="311"/>
    </row>
    <row r="89" ht="15" customHeight="1">
      <c r="B89" s="320"/>
      <c r="C89" s="297" t="s">
        <v>878</v>
      </c>
      <c r="D89" s="297"/>
      <c r="E89" s="297"/>
      <c r="F89" s="319" t="s">
        <v>861</v>
      </c>
      <c r="G89" s="318"/>
      <c r="H89" s="297" t="s">
        <v>879</v>
      </c>
      <c r="I89" s="297" t="s">
        <v>857</v>
      </c>
      <c r="J89" s="297">
        <v>20</v>
      </c>
      <c r="K89" s="311"/>
    </row>
    <row r="90" ht="15" customHeight="1">
      <c r="B90" s="320"/>
      <c r="C90" s="297" t="s">
        <v>880</v>
      </c>
      <c r="D90" s="297"/>
      <c r="E90" s="297"/>
      <c r="F90" s="319" t="s">
        <v>861</v>
      </c>
      <c r="G90" s="318"/>
      <c r="H90" s="297" t="s">
        <v>881</v>
      </c>
      <c r="I90" s="297" t="s">
        <v>857</v>
      </c>
      <c r="J90" s="297">
        <v>50</v>
      </c>
      <c r="K90" s="311"/>
    </row>
    <row r="91" ht="15" customHeight="1">
      <c r="B91" s="320"/>
      <c r="C91" s="297" t="s">
        <v>882</v>
      </c>
      <c r="D91" s="297"/>
      <c r="E91" s="297"/>
      <c r="F91" s="319" t="s">
        <v>861</v>
      </c>
      <c r="G91" s="318"/>
      <c r="H91" s="297" t="s">
        <v>882</v>
      </c>
      <c r="I91" s="297" t="s">
        <v>857</v>
      </c>
      <c r="J91" s="297">
        <v>50</v>
      </c>
      <c r="K91" s="311"/>
    </row>
    <row r="92" ht="15" customHeight="1">
      <c r="B92" s="320"/>
      <c r="C92" s="297" t="s">
        <v>883</v>
      </c>
      <c r="D92" s="297"/>
      <c r="E92" s="297"/>
      <c r="F92" s="319" t="s">
        <v>861</v>
      </c>
      <c r="G92" s="318"/>
      <c r="H92" s="297" t="s">
        <v>884</v>
      </c>
      <c r="I92" s="297" t="s">
        <v>857</v>
      </c>
      <c r="J92" s="297">
        <v>255</v>
      </c>
      <c r="K92" s="311"/>
    </row>
    <row r="93" ht="15" customHeight="1">
      <c r="B93" s="320"/>
      <c r="C93" s="297" t="s">
        <v>885</v>
      </c>
      <c r="D93" s="297"/>
      <c r="E93" s="297"/>
      <c r="F93" s="319" t="s">
        <v>855</v>
      </c>
      <c r="G93" s="318"/>
      <c r="H93" s="297" t="s">
        <v>886</v>
      </c>
      <c r="I93" s="297" t="s">
        <v>887</v>
      </c>
      <c r="J93" s="297"/>
      <c r="K93" s="311"/>
    </row>
    <row r="94" ht="15" customHeight="1">
      <c r="B94" s="320"/>
      <c r="C94" s="297" t="s">
        <v>888</v>
      </c>
      <c r="D94" s="297"/>
      <c r="E94" s="297"/>
      <c r="F94" s="319" t="s">
        <v>855</v>
      </c>
      <c r="G94" s="318"/>
      <c r="H94" s="297" t="s">
        <v>889</v>
      </c>
      <c r="I94" s="297" t="s">
        <v>890</v>
      </c>
      <c r="J94" s="297"/>
      <c r="K94" s="311"/>
    </row>
    <row r="95" ht="15" customHeight="1">
      <c r="B95" s="320"/>
      <c r="C95" s="297" t="s">
        <v>891</v>
      </c>
      <c r="D95" s="297"/>
      <c r="E95" s="297"/>
      <c r="F95" s="319" t="s">
        <v>855</v>
      </c>
      <c r="G95" s="318"/>
      <c r="H95" s="297" t="s">
        <v>891</v>
      </c>
      <c r="I95" s="297" t="s">
        <v>890</v>
      </c>
      <c r="J95" s="297"/>
      <c r="K95" s="311"/>
    </row>
    <row r="96" ht="15" customHeight="1">
      <c r="B96" s="320"/>
      <c r="C96" s="297" t="s">
        <v>39</v>
      </c>
      <c r="D96" s="297"/>
      <c r="E96" s="297"/>
      <c r="F96" s="319" t="s">
        <v>855</v>
      </c>
      <c r="G96" s="318"/>
      <c r="H96" s="297" t="s">
        <v>892</v>
      </c>
      <c r="I96" s="297" t="s">
        <v>890</v>
      </c>
      <c r="J96" s="297"/>
      <c r="K96" s="311"/>
    </row>
    <row r="97" ht="15" customHeight="1">
      <c r="B97" s="320"/>
      <c r="C97" s="297" t="s">
        <v>49</v>
      </c>
      <c r="D97" s="297"/>
      <c r="E97" s="297"/>
      <c r="F97" s="319" t="s">
        <v>855</v>
      </c>
      <c r="G97" s="318"/>
      <c r="H97" s="297" t="s">
        <v>893</v>
      </c>
      <c r="I97" s="297" t="s">
        <v>890</v>
      </c>
      <c r="J97" s="297"/>
      <c r="K97" s="311"/>
    </row>
    <row r="98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ht="45" customHeight="1">
      <c r="B102" s="309"/>
      <c r="C102" s="310" t="s">
        <v>894</v>
      </c>
      <c r="D102" s="310"/>
      <c r="E102" s="310"/>
      <c r="F102" s="310"/>
      <c r="G102" s="310"/>
      <c r="H102" s="310"/>
      <c r="I102" s="310"/>
      <c r="J102" s="310"/>
      <c r="K102" s="311"/>
    </row>
    <row r="103" ht="17.25" customHeight="1">
      <c r="B103" s="309"/>
      <c r="C103" s="312" t="s">
        <v>849</v>
      </c>
      <c r="D103" s="312"/>
      <c r="E103" s="312"/>
      <c r="F103" s="312" t="s">
        <v>850</v>
      </c>
      <c r="G103" s="313"/>
      <c r="H103" s="312" t="s">
        <v>55</v>
      </c>
      <c r="I103" s="312" t="s">
        <v>58</v>
      </c>
      <c r="J103" s="312" t="s">
        <v>851</v>
      </c>
      <c r="K103" s="311"/>
    </row>
    <row r="104" ht="17.25" customHeight="1">
      <c r="B104" s="309"/>
      <c r="C104" s="314" t="s">
        <v>852</v>
      </c>
      <c r="D104" s="314"/>
      <c r="E104" s="314"/>
      <c r="F104" s="315" t="s">
        <v>853</v>
      </c>
      <c r="G104" s="316"/>
      <c r="H104" s="314"/>
      <c r="I104" s="314"/>
      <c r="J104" s="314" t="s">
        <v>854</v>
      </c>
      <c r="K104" s="311"/>
    </row>
    <row r="105" ht="5.25" customHeight="1">
      <c r="B105" s="309"/>
      <c r="C105" s="312"/>
      <c r="D105" s="312"/>
      <c r="E105" s="312"/>
      <c r="F105" s="312"/>
      <c r="G105" s="328"/>
      <c r="H105" s="312"/>
      <c r="I105" s="312"/>
      <c r="J105" s="312"/>
      <c r="K105" s="311"/>
    </row>
    <row r="106" ht="15" customHeight="1">
      <c r="B106" s="309"/>
      <c r="C106" s="297" t="s">
        <v>54</v>
      </c>
      <c r="D106" s="317"/>
      <c r="E106" s="317"/>
      <c r="F106" s="319" t="s">
        <v>855</v>
      </c>
      <c r="G106" s="328"/>
      <c r="H106" s="297" t="s">
        <v>895</v>
      </c>
      <c r="I106" s="297" t="s">
        <v>857</v>
      </c>
      <c r="J106" s="297">
        <v>20</v>
      </c>
      <c r="K106" s="311"/>
    </row>
    <row r="107" ht="15" customHeight="1">
      <c r="B107" s="309"/>
      <c r="C107" s="297" t="s">
        <v>858</v>
      </c>
      <c r="D107" s="297"/>
      <c r="E107" s="297"/>
      <c r="F107" s="319" t="s">
        <v>855</v>
      </c>
      <c r="G107" s="297"/>
      <c r="H107" s="297" t="s">
        <v>895</v>
      </c>
      <c r="I107" s="297" t="s">
        <v>857</v>
      </c>
      <c r="J107" s="297">
        <v>120</v>
      </c>
      <c r="K107" s="311"/>
    </row>
    <row r="108" ht="15" customHeight="1">
      <c r="B108" s="320"/>
      <c r="C108" s="297" t="s">
        <v>860</v>
      </c>
      <c r="D108" s="297"/>
      <c r="E108" s="297"/>
      <c r="F108" s="319" t="s">
        <v>861</v>
      </c>
      <c r="G108" s="297"/>
      <c r="H108" s="297" t="s">
        <v>895</v>
      </c>
      <c r="I108" s="297" t="s">
        <v>857</v>
      </c>
      <c r="J108" s="297">
        <v>50</v>
      </c>
      <c r="K108" s="311"/>
    </row>
    <row r="109" ht="15" customHeight="1">
      <c r="B109" s="320"/>
      <c r="C109" s="297" t="s">
        <v>863</v>
      </c>
      <c r="D109" s="297"/>
      <c r="E109" s="297"/>
      <c r="F109" s="319" t="s">
        <v>855</v>
      </c>
      <c r="G109" s="297"/>
      <c r="H109" s="297" t="s">
        <v>895</v>
      </c>
      <c r="I109" s="297" t="s">
        <v>865</v>
      </c>
      <c r="J109" s="297"/>
      <c r="K109" s="311"/>
    </row>
    <row r="110" ht="15" customHeight="1">
      <c r="B110" s="320"/>
      <c r="C110" s="297" t="s">
        <v>874</v>
      </c>
      <c r="D110" s="297"/>
      <c r="E110" s="297"/>
      <c r="F110" s="319" t="s">
        <v>861</v>
      </c>
      <c r="G110" s="297"/>
      <c r="H110" s="297" t="s">
        <v>895</v>
      </c>
      <c r="I110" s="297" t="s">
        <v>857</v>
      </c>
      <c r="J110" s="297">
        <v>50</v>
      </c>
      <c r="K110" s="311"/>
    </row>
    <row r="111" ht="15" customHeight="1">
      <c r="B111" s="320"/>
      <c r="C111" s="297" t="s">
        <v>882</v>
      </c>
      <c r="D111" s="297"/>
      <c r="E111" s="297"/>
      <c r="F111" s="319" t="s">
        <v>861</v>
      </c>
      <c r="G111" s="297"/>
      <c r="H111" s="297" t="s">
        <v>895</v>
      </c>
      <c r="I111" s="297" t="s">
        <v>857</v>
      </c>
      <c r="J111" s="297">
        <v>50</v>
      </c>
      <c r="K111" s="311"/>
    </row>
    <row r="112" ht="15" customHeight="1">
      <c r="B112" s="320"/>
      <c r="C112" s="297" t="s">
        <v>880</v>
      </c>
      <c r="D112" s="297"/>
      <c r="E112" s="297"/>
      <c r="F112" s="319" t="s">
        <v>861</v>
      </c>
      <c r="G112" s="297"/>
      <c r="H112" s="297" t="s">
        <v>895</v>
      </c>
      <c r="I112" s="297" t="s">
        <v>857</v>
      </c>
      <c r="J112" s="297">
        <v>50</v>
      </c>
      <c r="K112" s="311"/>
    </row>
    <row r="113" ht="15" customHeight="1">
      <c r="B113" s="320"/>
      <c r="C113" s="297" t="s">
        <v>54</v>
      </c>
      <c r="D113" s="297"/>
      <c r="E113" s="297"/>
      <c r="F113" s="319" t="s">
        <v>855</v>
      </c>
      <c r="G113" s="297"/>
      <c r="H113" s="297" t="s">
        <v>896</v>
      </c>
      <c r="I113" s="297" t="s">
        <v>857</v>
      </c>
      <c r="J113" s="297">
        <v>20</v>
      </c>
      <c r="K113" s="311"/>
    </row>
    <row r="114" ht="15" customHeight="1">
      <c r="B114" s="320"/>
      <c r="C114" s="297" t="s">
        <v>897</v>
      </c>
      <c r="D114" s="297"/>
      <c r="E114" s="297"/>
      <c r="F114" s="319" t="s">
        <v>855</v>
      </c>
      <c r="G114" s="297"/>
      <c r="H114" s="297" t="s">
        <v>898</v>
      </c>
      <c r="I114" s="297" t="s">
        <v>857</v>
      </c>
      <c r="J114" s="297">
        <v>120</v>
      </c>
      <c r="K114" s="311"/>
    </row>
    <row r="115" ht="15" customHeight="1">
      <c r="B115" s="320"/>
      <c r="C115" s="297" t="s">
        <v>39</v>
      </c>
      <c r="D115" s="297"/>
      <c r="E115" s="297"/>
      <c r="F115" s="319" t="s">
        <v>855</v>
      </c>
      <c r="G115" s="297"/>
      <c r="H115" s="297" t="s">
        <v>899</v>
      </c>
      <c r="I115" s="297" t="s">
        <v>890</v>
      </c>
      <c r="J115" s="297"/>
      <c r="K115" s="311"/>
    </row>
    <row r="116" ht="15" customHeight="1">
      <c r="B116" s="320"/>
      <c r="C116" s="297" t="s">
        <v>49</v>
      </c>
      <c r="D116" s="297"/>
      <c r="E116" s="297"/>
      <c r="F116" s="319" t="s">
        <v>855</v>
      </c>
      <c r="G116" s="297"/>
      <c r="H116" s="297" t="s">
        <v>900</v>
      </c>
      <c r="I116" s="297" t="s">
        <v>890</v>
      </c>
      <c r="J116" s="297"/>
      <c r="K116" s="311"/>
    </row>
    <row r="117" ht="15" customHeight="1">
      <c r="B117" s="320"/>
      <c r="C117" s="297" t="s">
        <v>58</v>
      </c>
      <c r="D117" s="297"/>
      <c r="E117" s="297"/>
      <c r="F117" s="319" t="s">
        <v>855</v>
      </c>
      <c r="G117" s="297"/>
      <c r="H117" s="297" t="s">
        <v>901</v>
      </c>
      <c r="I117" s="297" t="s">
        <v>902</v>
      </c>
      <c r="J117" s="297"/>
      <c r="K117" s="311"/>
    </row>
    <row r="118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ht="18.75" customHeight="1">
      <c r="B119" s="330"/>
      <c r="C119" s="294"/>
      <c r="D119" s="294"/>
      <c r="E119" s="294"/>
      <c r="F119" s="331"/>
      <c r="G119" s="294"/>
      <c r="H119" s="294"/>
      <c r="I119" s="294"/>
      <c r="J119" s="294"/>
      <c r="K119" s="330"/>
    </row>
    <row r="120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ht="45" customHeight="1">
      <c r="B122" s="335"/>
      <c r="C122" s="288" t="s">
        <v>903</v>
      </c>
      <c r="D122" s="288"/>
      <c r="E122" s="288"/>
      <c r="F122" s="288"/>
      <c r="G122" s="288"/>
      <c r="H122" s="288"/>
      <c r="I122" s="288"/>
      <c r="J122" s="288"/>
      <c r="K122" s="336"/>
    </row>
    <row r="123" ht="17.25" customHeight="1">
      <c r="B123" s="337"/>
      <c r="C123" s="312" t="s">
        <v>849</v>
      </c>
      <c r="D123" s="312"/>
      <c r="E123" s="312"/>
      <c r="F123" s="312" t="s">
        <v>850</v>
      </c>
      <c r="G123" s="313"/>
      <c r="H123" s="312" t="s">
        <v>55</v>
      </c>
      <c r="I123" s="312" t="s">
        <v>58</v>
      </c>
      <c r="J123" s="312" t="s">
        <v>851</v>
      </c>
      <c r="K123" s="338"/>
    </row>
    <row r="124" ht="17.25" customHeight="1">
      <c r="B124" s="337"/>
      <c r="C124" s="314" t="s">
        <v>852</v>
      </c>
      <c r="D124" s="314"/>
      <c r="E124" s="314"/>
      <c r="F124" s="315" t="s">
        <v>853</v>
      </c>
      <c r="G124" s="316"/>
      <c r="H124" s="314"/>
      <c r="I124" s="314"/>
      <c r="J124" s="314" t="s">
        <v>854</v>
      </c>
      <c r="K124" s="338"/>
    </row>
    <row r="125" ht="5.25" customHeight="1">
      <c r="B125" s="339"/>
      <c r="C125" s="317"/>
      <c r="D125" s="317"/>
      <c r="E125" s="317"/>
      <c r="F125" s="317"/>
      <c r="G125" s="297"/>
      <c r="H125" s="317"/>
      <c r="I125" s="317"/>
      <c r="J125" s="317"/>
      <c r="K125" s="340"/>
    </row>
    <row r="126" ht="15" customHeight="1">
      <c r="B126" s="339"/>
      <c r="C126" s="297" t="s">
        <v>858</v>
      </c>
      <c r="D126" s="317"/>
      <c r="E126" s="317"/>
      <c r="F126" s="319" t="s">
        <v>855</v>
      </c>
      <c r="G126" s="297"/>
      <c r="H126" s="297" t="s">
        <v>895</v>
      </c>
      <c r="I126" s="297" t="s">
        <v>857</v>
      </c>
      <c r="J126" s="297">
        <v>120</v>
      </c>
      <c r="K126" s="341"/>
    </row>
    <row r="127" ht="15" customHeight="1">
      <c r="B127" s="339"/>
      <c r="C127" s="297" t="s">
        <v>904</v>
      </c>
      <c r="D127" s="297"/>
      <c r="E127" s="297"/>
      <c r="F127" s="319" t="s">
        <v>855</v>
      </c>
      <c r="G127" s="297"/>
      <c r="H127" s="297" t="s">
        <v>905</v>
      </c>
      <c r="I127" s="297" t="s">
        <v>857</v>
      </c>
      <c r="J127" s="297" t="s">
        <v>906</v>
      </c>
      <c r="K127" s="341"/>
    </row>
    <row r="128" ht="15" customHeight="1">
      <c r="B128" s="339"/>
      <c r="C128" s="297" t="s">
        <v>86</v>
      </c>
      <c r="D128" s="297"/>
      <c r="E128" s="297"/>
      <c r="F128" s="319" t="s">
        <v>855</v>
      </c>
      <c r="G128" s="297"/>
      <c r="H128" s="297" t="s">
        <v>907</v>
      </c>
      <c r="I128" s="297" t="s">
        <v>857</v>
      </c>
      <c r="J128" s="297" t="s">
        <v>906</v>
      </c>
      <c r="K128" s="341"/>
    </row>
    <row r="129" ht="15" customHeight="1">
      <c r="B129" s="339"/>
      <c r="C129" s="297" t="s">
        <v>866</v>
      </c>
      <c r="D129" s="297"/>
      <c r="E129" s="297"/>
      <c r="F129" s="319" t="s">
        <v>861</v>
      </c>
      <c r="G129" s="297"/>
      <c r="H129" s="297" t="s">
        <v>867</v>
      </c>
      <c r="I129" s="297" t="s">
        <v>857</v>
      </c>
      <c r="J129" s="297">
        <v>15</v>
      </c>
      <c r="K129" s="341"/>
    </row>
    <row r="130" ht="15" customHeight="1">
      <c r="B130" s="339"/>
      <c r="C130" s="321" t="s">
        <v>868</v>
      </c>
      <c r="D130" s="321"/>
      <c r="E130" s="321"/>
      <c r="F130" s="322" t="s">
        <v>861</v>
      </c>
      <c r="G130" s="321"/>
      <c r="H130" s="321" t="s">
        <v>869</v>
      </c>
      <c r="I130" s="321" t="s">
        <v>857</v>
      </c>
      <c r="J130" s="321">
        <v>15</v>
      </c>
      <c r="K130" s="341"/>
    </row>
    <row r="131" ht="15" customHeight="1">
      <c r="B131" s="339"/>
      <c r="C131" s="321" t="s">
        <v>870</v>
      </c>
      <c r="D131" s="321"/>
      <c r="E131" s="321"/>
      <c r="F131" s="322" t="s">
        <v>861</v>
      </c>
      <c r="G131" s="321"/>
      <c r="H131" s="321" t="s">
        <v>871</v>
      </c>
      <c r="I131" s="321" t="s">
        <v>857</v>
      </c>
      <c r="J131" s="321">
        <v>20</v>
      </c>
      <c r="K131" s="341"/>
    </row>
    <row r="132" ht="15" customHeight="1">
      <c r="B132" s="339"/>
      <c r="C132" s="321" t="s">
        <v>872</v>
      </c>
      <c r="D132" s="321"/>
      <c r="E132" s="321"/>
      <c r="F132" s="322" t="s">
        <v>861</v>
      </c>
      <c r="G132" s="321"/>
      <c r="H132" s="321" t="s">
        <v>873</v>
      </c>
      <c r="I132" s="321" t="s">
        <v>857</v>
      </c>
      <c r="J132" s="321">
        <v>20</v>
      </c>
      <c r="K132" s="341"/>
    </row>
    <row r="133" ht="15" customHeight="1">
      <c r="B133" s="339"/>
      <c r="C133" s="297" t="s">
        <v>860</v>
      </c>
      <c r="D133" s="297"/>
      <c r="E133" s="297"/>
      <c r="F133" s="319" t="s">
        <v>861</v>
      </c>
      <c r="G133" s="297"/>
      <c r="H133" s="297" t="s">
        <v>895</v>
      </c>
      <c r="I133" s="297" t="s">
        <v>857</v>
      </c>
      <c r="J133" s="297">
        <v>50</v>
      </c>
      <c r="K133" s="341"/>
    </row>
    <row r="134" ht="15" customHeight="1">
      <c r="B134" s="339"/>
      <c r="C134" s="297" t="s">
        <v>874</v>
      </c>
      <c r="D134" s="297"/>
      <c r="E134" s="297"/>
      <c r="F134" s="319" t="s">
        <v>861</v>
      </c>
      <c r="G134" s="297"/>
      <c r="H134" s="297" t="s">
        <v>895</v>
      </c>
      <c r="I134" s="297" t="s">
        <v>857</v>
      </c>
      <c r="J134" s="297">
        <v>50</v>
      </c>
      <c r="K134" s="341"/>
    </row>
    <row r="135" ht="15" customHeight="1">
      <c r="B135" s="339"/>
      <c r="C135" s="297" t="s">
        <v>880</v>
      </c>
      <c r="D135" s="297"/>
      <c r="E135" s="297"/>
      <c r="F135" s="319" t="s">
        <v>861</v>
      </c>
      <c r="G135" s="297"/>
      <c r="H135" s="297" t="s">
        <v>895</v>
      </c>
      <c r="I135" s="297" t="s">
        <v>857</v>
      </c>
      <c r="J135" s="297">
        <v>50</v>
      </c>
      <c r="K135" s="341"/>
    </row>
    <row r="136" ht="15" customHeight="1">
      <c r="B136" s="339"/>
      <c r="C136" s="297" t="s">
        <v>882</v>
      </c>
      <c r="D136" s="297"/>
      <c r="E136" s="297"/>
      <c r="F136" s="319" t="s">
        <v>861</v>
      </c>
      <c r="G136" s="297"/>
      <c r="H136" s="297" t="s">
        <v>895</v>
      </c>
      <c r="I136" s="297" t="s">
        <v>857</v>
      </c>
      <c r="J136" s="297">
        <v>50</v>
      </c>
      <c r="K136" s="341"/>
    </row>
    <row r="137" ht="15" customHeight="1">
      <c r="B137" s="339"/>
      <c r="C137" s="297" t="s">
        <v>883</v>
      </c>
      <c r="D137" s="297"/>
      <c r="E137" s="297"/>
      <c r="F137" s="319" t="s">
        <v>861</v>
      </c>
      <c r="G137" s="297"/>
      <c r="H137" s="297" t="s">
        <v>908</v>
      </c>
      <c r="I137" s="297" t="s">
        <v>857</v>
      </c>
      <c r="J137" s="297">
        <v>255</v>
      </c>
      <c r="K137" s="341"/>
    </row>
    <row r="138" ht="15" customHeight="1">
      <c r="B138" s="339"/>
      <c r="C138" s="297" t="s">
        <v>885</v>
      </c>
      <c r="D138" s="297"/>
      <c r="E138" s="297"/>
      <c r="F138" s="319" t="s">
        <v>855</v>
      </c>
      <c r="G138" s="297"/>
      <c r="H138" s="297" t="s">
        <v>909</v>
      </c>
      <c r="I138" s="297" t="s">
        <v>887</v>
      </c>
      <c r="J138" s="297"/>
      <c r="K138" s="341"/>
    </row>
    <row r="139" ht="15" customHeight="1">
      <c r="B139" s="339"/>
      <c r="C139" s="297" t="s">
        <v>888</v>
      </c>
      <c r="D139" s="297"/>
      <c r="E139" s="297"/>
      <c r="F139" s="319" t="s">
        <v>855</v>
      </c>
      <c r="G139" s="297"/>
      <c r="H139" s="297" t="s">
        <v>910</v>
      </c>
      <c r="I139" s="297" t="s">
        <v>890</v>
      </c>
      <c r="J139" s="297"/>
      <c r="K139" s="341"/>
    </row>
    <row r="140" ht="15" customHeight="1">
      <c r="B140" s="339"/>
      <c r="C140" s="297" t="s">
        <v>891</v>
      </c>
      <c r="D140" s="297"/>
      <c r="E140" s="297"/>
      <c r="F140" s="319" t="s">
        <v>855</v>
      </c>
      <c r="G140" s="297"/>
      <c r="H140" s="297" t="s">
        <v>891</v>
      </c>
      <c r="I140" s="297" t="s">
        <v>890</v>
      </c>
      <c r="J140" s="297"/>
      <c r="K140" s="341"/>
    </row>
    <row r="141" ht="15" customHeight="1">
      <c r="B141" s="339"/>
      <c r="C141" s="297" t="s">
        <v>39</v>
      </c>
      <c r="D141" s="297"/>
      <c r="E141" s="297"/>
      <c r="F141" s="319" t="s">
        <v>855</v>
      </c>
      <c r="G141" s="297"/>
      <c r="H141" s="297" t="s">
        <v>911</v>
      </c>
      <c r="I141" s="297" t="s">
        <v>890</v>
      </c>
      <c r="J141" s="297"/>
      <c r="K141" s="341"/>
    </row>
    <row r="142" ht="15" customHeight="1">
      <c r="B142" s="339"/>
      <c r="C142" s="297" t="s">
        <v>912</v>
      </c>
      <c r="D142" s="297"/>
      <c r="E142" s="297"/>
      <c r="F142" s="319" t="s">
        <v>855</v>
      </c>
      <c r="G142" s="297"/>
      <c r="H142" s="297" t="s">
        <v>913</v>
      </c>
      <c r="I142" s="297" t="s">
        <v>890</v>
      </c>
      <c r="J142" s="297"/>
      <c r="K142" s="341"/>
    </row>
    <row r="143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ht="18.75" customHeight="1">
      <c r="B144" s="294"/>
      <c r="C144" s="294"/>
      <c r="D144" s="294"/>
      <c r="E144" s="294"/>
      <c r="F144" s="331"/>
      <c r="G144" s="294"/>
      <c r="H144" s="294"/>
      <c r="I144" s="294"/>
      <c r="J144" s="294"/>
      <c r="K144" s="294"/>
    </row>
    <row r="145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ht="45" customHeight="1">
      <c r="B147" s="309"/>
      <c r="C147" s="310" t="s">
        <v>914</v>
      </c>
      <c r="D147" s="310"/>
      <c r="E147" s="310"/>
      <c r="F147" s="310"/>
      <c r="G147" s="310"/>
      <c r="H147" s="310"/>
      <c r="I147" s="310"/>
      <c r="J147" s="310"/>
      <c r="K147" s="311"/>
    </row>
    <row r="148" ht="17.25" customHeight="1">
      <c r="B148" s="309"/>
      <c r="C148" s="312" t="s">
        <v>849</v>
      </c>
      <c r="D148" s="312"/>
      <c r="E148" s="312"/>
      <c r="F148" s="312" t="s">
        <v>850</v>
      </c>
      <c r="G148" s="313"/>
      <c r="H148" s="312" t="s">
        <v>55</v>
      </c>
      <c r="I148" s="312" t="s">
        <v>58</v>
      </c>
      <c r="J148" s="312" t="s">
        <v>851</v>
      </c>
      <c r="K148" s="311"/>
    </row>
    <row r="149" ht="17.25" customHeight="1">
      <c r="B149" s="309"/>
      <c r="C149" s="314" t="s">
        <v>852</v>
      </c>
      <c r="D149" s="314"/>
      <c r="E149" s="314"/>
      <c r="F149" s="315" t="s">
        <v>853</v>
      </c>
      <c r="G149" s="316"/>
      <c r="H149" s="314"/>
      <c r="I149" s="314"/>
      <c r="J149" s="314" t="s">
        <v>854</v>
      </c>
      <c r="K149" s="311"/>
    </row>
    <row r="150" ht="5.25" customHeight="1">
      <c r="B150" s="320"/>
      <c r="C150" s="317"/>
      <c r="D150" s="317"/>
      <c r="E150" s="317"/>
      <c r="F150" s="317"/>
      <c r="G150" s="318"/>
      <c r="H150" s="317"/>
      <c r="I150" s="317"/>
      <c r="J150" s="317"/>
      <c r="K150" s="341"/>
    </row>
    <row r="151" ht="15" customHeight="1">
      <c r="B151" s="320"/>
      <c r="C151" s="345" t="s">
        <v>858</v>
      </c>
      <c r="D151" s="297"/>
      <c r="E151" s="297"/>
      <c r="F151" s="346" t="s">
        <v>855</v>
      </c>
      <c r="G151" s="297"/>
      <c r="H151" s="345" t="s">
        <v>895</v>
      </c>
      <c r="I151" s="345" t="s">
        <v>857</v>
      </c>
      <c r="J151" s="345">
        <v>120</v>
      </c>
      <c r="K151" s="341"/>
    </row>
    <row r="152" ht="15" customHeight="1">
      <c r="B152" s="320"/>
      <c r="C152" s="345" t="s">
        <v>904</v>
      </c>
      <c r="D152" s="297"/>
      <c r="E152" s="297"/>
      <c r="F152" s="346" t="s">
        <v>855</v>
      </c>
      <c r="G152" s="297"/>
      <c r="H152" s="345" t="s">
        <v>915</v>
      </c>
      <c r="I152" s="345" t="s">
        <v>857</v>
      </c>
      <c r="J152" s="345" t="s">
        <v>906</v>
      </c>
      <c r="K152" s="341"/>
    </row>
    <row r="153" ht="15" customHeight="1">
      <c r="B153" s="320"/>
      <c r="C153" s="345" t="s">
        <v>86</v>
      </c>
      <c r="D153" s="297"/>
      <c r="E153" s="297"/>
      <c r="F153" s="346" t="s">
        <v>855</v>
      </c>
      <c r="G153" s="297"/>
      <c r="H153" s="345" t="s">
        <v>916</v>
      </c>
      <c r="I153" s="345" t="s">
        <v>857</v>
      </c>
      <c r="J153" s="345" t="s">
        <v>906</v>
      </c>
      <c r="K153" s="341"/>
    </row>
    <row r="154" ht="15" customHeight="1">
      <c r="B154" s="320"/>
      <c r="C154" s="345" t="s">
        <v>860</v>
      </c>
      <c r="D154" s="297"/>
      <c r="E154" s="297"/>
      <c r="F154" s="346" t="s">
        <v>861</v>
      </c>
      <c r="G154" s="297"/>
      <c r="H154" s="345" t="s">
        <v>895</v>
      </c>
      <c r="I154" s="345" t="s">
        <v>857</v>
      </c>
      <c r="J154" s="345">
        <v>50</v>
      </c>
      <c r="K154" s="341"/>
    </row>
    <row r="155" ht="15" customHeight="1">
      <c r="B155" s="320"/>
      <c r="C155" s="345" t="s">
        <v>863</v>
      </c>
      <c r="D155" s="297"/>
      <c r="E155" s="297"/>
      <c r="F155" s="346" t="s">
        <v>855</v>
      </c>
      <c r="G155" s="297"/>
      <c r="H155" s="345" t="s">
        <v>895</v>
      </c>
      <c r="I155" s="345" t="s">
        <v>865</v>
      </c>
      <c r="J155" s="345"/>
      <c r="K155" s="341"/>
    </row>
    <row r="156" ht="15" customHeight="1">
      <c r="B156" s="320"/>
      <c r="C156" s="345" t="s">
        <v>874</v>
      </c>
      <c r="D156" s="297"/>
      <c r="E156" s="297"/>
      <c r="F156" s="346" t="s">
        <v>861</v>
      </c>
      <c r="G156" s="297"/>
      <c r="H156" s="345" t="s">
        <v>895</v>
      </c>
      <c r="I156" s="345" t="s">
        <v>857</v>
      </c>
      <c r="J156" s="345">
        <v>50</v>
      </c>
      <c r="K156" s="341"/>
    </row>
    <row r="157" ht="15" customHeight="1">
      <c r="B157" s="320"/>
      <c r="C157" s="345" t="s">
        <v>882</v>
      </c>
      <c r="D157" s="297"/>
      <c r="E157" s="297"/>
      <c r="F157" s="346" t="s">
        <v>861</v>
      </c>
      <c r="G157" s="297"/>
      <c r="H157" s="345" t="s">
        <v>895</v>
      </c>
      <c r="I157" s="345" t="s">
        <v>857</v>
      </c>
      <c r="J157" s="345">
        <v>50</v>
      </c>
      <c r="K157" s="341"/>
    </row>
    <row r="158" ht="15" customHeight="1">
      <c r="B158" s="320"/>
      <c r="C158" s="345" t="s">
        <v>880</v>
      </c>
      <c r="D158" s="297"/>
      <c r="E158" s="297"/>
      <c r="F158" s="346" t="s">
        <v>861</v>
      </c>
      <c r="G158" s="297"/>
      <c r="H158" s="345" t="s">
        <v>895</v>
      </c>
      <c r="I158" s="345" t="s">
        <v>857</v>
      </c>
      <c r="J158" s="345">
        <v>50</v>
      </c>
      <c r="K158" s="341"/>
    </row>
    <row r="159" ht="15" customHeight="1">
      <c r="B159" s="320"/>
      <c r="C159" s="345" t="s">
        <v>103</v>
      </c>
      <c r="D159" s="297"/>
      <c r="E159" s="297"/>
      <c r="F159" s="346" t="s">
        <v>855</v>
      </c>
      <c r="G159" s="297"/>
      <c r="H159" s="345" t="s">
        <v>917</v>
      </c>
      <c r="I159" s="345" t="s">
        <v>857</v>
      </c>
      <c r="J159" s="345" t="s">
        <v>918</v>
      </c>
      <c r="K159" s="341"/>
    </row>
    <row r="160" ht="15" customHeight="1">
      <c r="B160" s="320"/>
      <c r="C160" s="345" t="s">
        <v>919</v>
      </c>
      <c r="D160" s="297"/>
      <c r="E160" s="297"/>
      <c r="F160" s="346" t="s">
        <v>855</v>
      </c>
      <c r="G160" s="297"/>
      <c r="H160" s="345" t="s">
        <v>920</v>
      </c>
      <c r="I160" s="345" t="s">
        <v>890</v>
      </c>
      <c r="J160" s="345"/>
      <c r="K160" s="341"/>
    </row>
    <row r="161" ht="15" customHeight="1">
      <c r="B161" s="347"/>
      <c r="C161" s="329"/>
      <c r="D161" s="329"/>
      <c r="E161" s="329"/>
      <c r="F161" s="329"/>
      <c r="G161" s="329"/>
      <c r="H161" s="329"/>
      <c r="I161" s="329"/>
      <c r="J161" s="329"/>
      <c r="K161" s="348"/>
    </row>
    <row r="162" ht="18.75" customHeight="1">
      <c r="B162" s="294"/>
      <c r="C162" s="297"/>
      <c r="D162" s="297"/>
      <c r="E162" s="297"/>
      <c r="F162" s="319"/>
      <c r="G162" s="297"/>
      <c r="H162" s="297"/>
      <c r="I162" s="297"/>
      <c r="J162" s="297"/>
      <c r="K162" s="294"/>
    </row>
    <row r="163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ht="45" customHeight="1">
      <c r="B165" s="287"/>
      <c r="C165" s="288" t="s">
        <v>921</v>
      </c>
      <c r="D165" s="288"/>
      <c r="E165" s="288"/>
      <c r="F165" s="288"/>
      <c r="G165" s="288"/>
      <c r="H165" s="288"/>
      <c r="I165" s="288"/>
      <c r="J165" s="288"/>
      <c r="K165" s="289"/>
    </row>
    <row r="166" ht="17.25" customHeight="1">
      <c r="B166" s="287"/>
      <c r="C166" s="312" t="s">
        <v>849</v>
      </c>
      <c r="D166" s="312"/>
      <c r="E166" s="312"/>
      <c r="F166" s="312" t="s">
        <v>850</v>
      </c>
      <c r="G166" s="349"/>
      <c r="H166" s="350" t="s">
        <v>55</v>
      </c>
      <c r="I166" s="350" t="s">
        <v>58</v>
      </c>
      <c r="J166" s="312" t="s">
        <v>851</v>
      </c>
      <c r="K166" s="289"/>
    </row>
    <row r="167" ht="17.25" customHeight="1">
      <c r="B167" s="290"/>
      <c r="C167" s="314" t="s">
        <v>852</v>
      </c>
      <c r="D167" s="314"/>
      <c r="E167" s="314"/>
      <c r="F167" s="315" t="s">
        <v>853</v>
      </c>
      <c r="G167" s="351"/>
      <c r="H167" s="352"/>
      <c r="I167" s="352"/>
      <c r="J167" s="314" t="s">
        <v>854</v>
      </c>
      <c r="K167" s="292"/>
    </row>
    <row r="168" ht="5.25" customHeight="1">
      <c r="B168" s="320"/>
      <c r="C168" s="317"/>
      <c r="D168" s="317"/>
      <c r="E168" s="317"/>
      <c r="F168" s="317"/>
      <c r="G168" s="318"/>
      <c r="H168" s="317"/>
      <c r="I168" s="317"/>
      <c r="J168" s="317"/>
      <c r="K168" s="341"/>
    </row>
    <row r="169" ht="15" customHeight="1">
      <c r="B169" s="320"/>
      <c r="C169" s="297" t="s">
        <v>858</v>
      </c>
      <c r="D169" s="297"/>
      <c r="E169" s="297"/>
      <c r="F169" s="319" t="s">
        <v>855</v>
      </c>
      <c r="G169" s="297"/>
      <c r="H169" s="297" t="s">
        <v>895</v>
      </c>
      <c r="I169" s="297" t="s">
        <v>857</v>
      </c>
      <c r="J169" s="297">
        <v>120</v>
      </c>
      <c r="K169" s="341"/>
    </row>
    <row r="170" ht="15" customHeight="1">
      <c r="B170" s="320"/>
      <c r="C170" s="297" t="s">
        <v>904</v>
      </c>
      <c r="D170" s="297"/>
      <c r="E170" s="297"/>
      <c r="F170" s="319" t="s">
        <v>855</v>
      </c>
      <c r="G170" s="297"/>
      <c r="H170" s="297" t="s">
        <v>905</v>
      </c>
      <c r="I170" s="297" t="s">
        <v>857</v>
      </c>
      <c r="J170" s="297" t="s">
        <v>906</v>
      </c>
      <c r="K170" s="341"/>
    </row>
    <row r="171" ht="15" customHeight="1">
      <c r="B171" s="320"/>
      <c r="C171" s="297" t="s">
        <v>86</v>
      </c>
      <c r="D171" s="297"/>
      <c r="E171" s="297"/>
      <c r="F171" s="319" t="s">
        <v>855</v>
      </c>
      <c r="G171" s="297"/>
      <c r="H171" s="297" t="s">
        <v>922</v>
      </c>
      <c r="I171" s="297" t="s">
        <v>857</v>
      </c>
      <c r="J171" s="297" t="s">
        <v>906</v>
      </c>
      <c r="K171" s="341"/>
    </row>
    <row r="172" ht="15" customHeight="1">
      <c r="B172" s="320"/>
      <c r="C172" s="297" t="s">
        <v>860</v>
      </c>
      <c r="D172" s="297"/>
      <c r="E172" s="297"/>
      <c r="F172" s="319" t="s">
        <v>861</v>
      </c>
      <c r="G172" s="297"/>
      <c r="H172" s="297" t="s">
        <v>922</v>
      </c>
      <c r="I172" s="297" t="s">
        <v>857</v>
      </c>
      <c r="J172" s="297">
        <v>50</v>
      </c>
      <c r="K172" s="341"/>
    </row>
    <row r="173" ht="15" customHeight="1">
      <c r="B173" s="320"/>
      <c r="C173" s="297" t="s">
        <v>863</v>
      </c>
      <c r="D173" s="297"/>
      <c r="E173" s="297"/>
      <c r="F173" s="319" t="s">
        <v>855</v>
      </c>
      <c r="G173" s="297"/>
      <c r="H173" s="297" t="s">
        <v>922</v>
      </c>
      <c r="I173" s="297" t="s">
        <v>865</v>
      </c>
      <c r="J173" s="297"/>
      <c r="K173" s="341"/>
    </row>
    <row r="174" ht="15" customHeight="1">
      <c r="B174" s="320"/>
      <c r="C174" s="297" t="s">
        <v>874</v>
      </c>
      <c r="D174" s="297"/>
      <c r="E174" s="297"/>
      <c r="F174" s="319" t="s">
        <v>861</v>
      </c>
      <c r="G174" s="297"/>
      <c r="H174" s="297" t="s">
        <v>922</v>
      </c>
      <c r="I174" s="297" t="s">
        <v>857</v>
      </c>
      <c r="J174" s="297">
        <v>50</v>
      </c>
      <c r="K174" s="341"/>
    </row>
    <row r="175" ht="15" customHeight="1">
      <c r="B175" s="320"/>
      <c r="C175" s="297" t="s">
        <v>882</v>
      </c>
      <c r="D175" s="297"/>
      <c r="E175" s="297"/>
      <c r="F175" s="319" t="s">
        <v>861</v>
      </c>
      <c r="G175" s="297"/>
      <c r="H175" s="297" t="s">
        <v>922</v>
      </c>
      <c r="I175" s="297" t="s">
        <v>857</v>
      </c>
      <c r="J175" s="297">
        <v>50</v>
      </c>
      <c r="K175" s="341"/>
    </row>
    <row r="176" ht="15" customHeight="1">
      <c r="B176" s="320"/>
      <c r="C176" s="297" t="s">
        <v>880</v>
      </c>
      <c r="D176" s="297"/>
      <c r="E176" s="297"/>
      <c r="F176" s="319" t="s">
        <v>861</v>
      </c>
      <c r="G176" s="297"/>
      <c r="H176" s="297" t="s">
        <v>922</v>
      </c>
      <c r="I176" s="297" t="s">
        <v>857</v>
      </c>
      <c r="J176" s="297">
        <v>50</v>
      </c>
      <c r="K176" s="341"/>
    </row>
    <row r="177" ht="15" customHeight="1">
      <c r="B177" s="320"/>
      <c r="C177" s="297" t="s">
        <v>113</v>
      </c>
      <c r="D177" s="297"/>
      <c r="E177" s="297"/>
      <c r="F177" s="319" t="s">
        <v>855</v>
      </c>
      <c r="G177" s="297"/>
      <c r="H177" s="297" t="s">
        <v>923</v>
      </c>
      <c r="I177" s="297" t="s">
        <v>924</v>
      </c>
      <c r="J177" s="297"/>
      <c r="K177" s="341"/>
    </row>
    <row r="178" ht="15" customHeight="1">
      <c r="B178" s="320"/>
      <c r="C178" s="297" t="s">
        <v>58</v>
      </c>
      <c r="D178" s="297"/>
      <c r="E178" s="297"/>
      <c r="F178" s="319" t="s">
        <v>855</v>
      </c>
      <c r="G178" s="297"/>
      <c r="H178" s="297" t="s">
        <v>925</v>
      </c>
      <c r="I178" s="297" t="s">
        <v>926</v>
      </c>
      <c r="J178" s="297">
        <v>1</v>
      </c>
      <c r="K178" s="341"/>
    </row>
    <row r="179" ht="15" customHeight="1">
      <c r="B179" s="320"/>
      <c r="C179" s="297" t="s">
        <v>54</v>
      </c>
      <c r="D179" s="297"/>
      <c r="E179" s="297"/>
      <c r="F179" s="319" t="s">
        <v>855</v>
      </c>
      <c r="G179" s="297"/>
      <c r="H179" s="297" t="s">
        <v>927</v>
      </c>
      <c r="I179" s="297" t="s">
        <v>857</v>
      </c>
      <c r="J179" s="297">
        <v>20</v>
      </c>
      <c r="K179" s="341"/>
    </row>
    <row r="180" ht="15" customHeight="1">
      <c r="B180" s="320"/>
      <c r="C180" s="297" t="s">
        <v>55</v>
      </c>
      <c r="D180" s="297"/>
      <c r="E180" s="297"/>
      <c r="F180" s="319" t="s">
        <v>855</v>
      </c>
      <c r="G180" s="297"/>
      <c r="H180" s="297" t="s">
        <v>928</v>
      </c>
      <c r="I180" s="297" t="s">
        <v>857</v>
      </c>
      <c r="J180" s="297">
        <v>255</v>
      </c>
      <c r="K180" s="341"/>
    </row>
    <row r="181" ht="15" customHeight="1">
      <c r="B181" s="320"/>
      <c r="C181" s="297" t="s">
        <v>114</v>
      </c>
      <c r="D181" s="297"/>
      <c r="E181" s="297"/>
      <c r="F181" s="319" t="s">
        <v>855</v>
      </c>
      <c r="G181" s="297"/>
      <c r="H181" s="297" t="s">
        <v>819</v>
      </c>
      <c r="I181" s="297" t="s">
        <v>857</v>
      </c>
      <c r="J181" s="297">
        <v>10</v>
      </c>
      <c r="K181" s="341"/>
    </row>
    <row r="182" ht="15" customHeight="1">
      <c r="B182" s="320"/>
      <c r="C182" s="297" t="s">
        <v>115</v>
      </c>
      <c r="D182" s="297"/>
      <c r="E182" s="297"/>
      <c r="F182" s="319" t="s">
        <v>855</v>
      </c>
      <c r="G182" s="297"/>
      <c r="H182" s="297" t="s">
        <v>929</v>
      </c>
      <c r="I182" s="297" t="s">
        <v>890</v>
      </c>
      <c r="J182" s="297"/>
      <c r="K182" s="341"/>
    </row>
    <row r="183" ht="15" customHeight="1">
      <c r="B183" s="320"/>
      <c r="C183" s="297" t="s">
        <v>930</v>
      </c>
      <c r="D183" s="297"/>
      <c r="E183" s="297"/>
      <c r="F183" s="319" t="s">
        <v>855</v>
      </c>
      <c r="G183" s="297"/>
      <c r="H183" s="297" t="s">
        <v>931</v>
      </c>
      <c r="I183" s="297" t="s">
        <v>890</v>
      </c>
      <c r="J183" s="297"/>
      <c r="K183" s="341"/>
    </row>
    <row r="184" ht="15" customHeight="1">
      <c r="B184" s="320"/>
      <c r="C184" s="297" t="s">
        <v>919</v>
      </c>
      <c r="D184" s="297"/>
      <c r="E184" s="297"/>
      <c r="F184" s="319" t="s">
        <v>855</v>
      </c>
      <c r="G184" s="297"/>
      <c r="H184" s="297" t="s">
        <v>932</v>
      </c>
      <c r="I184" s="297" t="s">
        <v>890</v>
      </c>
      <c r="J184" s="297"/>
      <c r="K184" s="341"/>
    </row>
    <row r="185" ht="15" customHeight="1">
      <c r="B185" s="320"/>
      <c r="C185" s="297" t="s">
        <v>117</v>
      </c>
      <c r="D185" s="297"/>
      <c r="E185" s="297"/>
      <c r="F185" s="319" t="s">
        <v>861</v>
      </c>
      <c r="G185" s="297"/>
      <c r="H185" s="297" t="s">
        <v>933</v>
      </c>
      <c r="I185" s="297" t="s">
        <v>857</v>
      </c>
      <c r="J185" s="297">
        <v>50</v>
      </c>
      <c r="K185" s="341"/>
    </row>
    <row r="186" ht="15" customHeight="1">
      <c r="B186" s="320"/>
      <c r="C186" s="297" t="s">
        <v>934</v>
      </c>
      <c r="D186" s="297"/>
      <c r="E186" s="297"/>
      <c r="F186" s="319" t="s">
        <v>861</v>
      </c>
      <c r="G186" s="297"/>
      <c r="H186" s="297" t="s">
        <v>935</v>
      </c>
      <c r="I186" s="297" t="s">
        <v>936</v>
      </c>
      <c r="J186" s="297"/>
      <c r="K186" s="341"/>
    </row>
    <row r="187" ht="15" customHeight="1">
      <c r="B187" s="320"/>
      <c r="C187" s="297" t="s">
        <v>937</v>
      </c>
      <c r="D187" s="297"/>
      <c r="E187" s="297"/>
      <c r="F187" s="319" t="s">
        <v>861</v>
      </c>
      <c r="G187" s="297"/>
      <c r="H187" s="297" t="s">
        <v>938</v>
      </c>
      <c r="I187" s="297" t="s">
        <v>936</v>
      </c>
      <c r="J187" s="297"/>
      <c r="K187" s="341"/>
    </row>
    <row r="188" ht="15" customHeight="1">
      <c r="B188" s="320"/>
      <c r="C188" s="297" t="s">
        <v>939</v>
      </c>
      <c r="D188" s="297"/>
      <c r="E188" s="297"/>
      <c r="F188" s="319" t="s">
        <v>861</v>
      </c>
      <c r="G188" s="297"/>
      <c r="H188" s="297" t="s">
        <v>940</v>
      </c>
      <c r="I188" s="297" t="s">
        <v>936</v>
      </c>
      <c r="J188" s="297"/>
      <c r="K188" s="341"/>
    </row>
    <row r="189" ht="15" customHeight="1">
      <c r="B189" s="320"/>
      <c r="C189" s="353" t="s">
        <v>941</v>
      </c>
      <c r="D189" s="297"/>
      <c r="E189" s="297"/>
      <c r="F189" s="319" t="s">
        <v>861</v>
      </c>
      <c r="G189" s="297"/>
      <c r="H189" s="297" t="s">
        <v>942</v>
      </c>
      <c r="I189" s="297" t="s">
        <v>943</v>
      </c>
      <c r="J189" s="354" t="s">
        <v>944</v>
      </c>
      <c r="K189" s="341"/>
    </row>
    <row r="190" ht="15" customHeight="1">
      <c r="B190" s="320"/>
      <c r="C190" s="304" t="s">
        <v>43</v>
      </c>
      <c r="D190" s="297"/>
      <c r="E190" s="297"/>
      <c r="F190" s="319" t="s">
        <v>855</v>
      </c>
      <c r="G190" s="297"/>
      <c r="H190" s="294" t="s">
        <v>945</v>
      </c>
      <c r="I190" s="297" t="s">
        <v>946</v>
      </c>
      <c r="J190" s="297"/>
      <c r="K190" s="341"/>
    </row>
    <row r="191" ht="15" customHeight="1">
      <c r="B191" s="320"/>
      <c r="C191" s="304" t="s">
        <v>947</v>
      </c>
      <c r="D191" s="297"/>
      <c r="E191" s="297"/>
      <c r="F191" s="319" t="s">
        <v>855</v>
      </c>
      <c r="G191" s="297"/>
      <c r="H191" s="297" t="s">
        <v>948</v>
      </c>
      <c r="I191" s="297" t="s">
        <v>890</v>
      </c>
      <c r="J191" s="297"/>
      <c r="K191" s="341"/>
    </row>
    <row r="192" ht="15" customHeight="1">
      <c r="B192" s="320"/>
      <c r="C192" s="304" t="s">
        <v>949</v>
      </c>
      <c r="D192" s="297"/>
      <c r="E192" s="297"/>
      <c r="F192" s="319" t="s">
        <v>855</v>
      </c>
      <c r="G192" s="297"/>
      <c r="H192" s="297" t="s">
        <v>950</v>
      </c>
      <c r="I192" s="297" t="s">
        <v>890</v>
      </c>
      <c r="J192" s="297"/>
      <c r="K192" s="341"/>
    </row>
    <row r="193" ht="15" customHeight="1">
      <c r="B193" s="320"/>
      <c r="C193" s="304" t="s">
        <v>951</v>
      </c>
      <c r="D193" s="297"/>
      <c r="E193" s="297"/>
      <c r="F193" s="319" t="s">
        <v>861</v>
      </c>
      <c r="G193" s="297"/>
      <c r="H193" s="297" t="s">
        <v>952</v>
      </c>
      <c r="I193" s="297" t="s">
        <v>890</v>
      </c>
      <c r="J193" s="297"/>
      <c r="K193" s="341"/>
    </row>
    <row r="194" ht="15" customHeight="1">
      <c r="B194" s="347"/>
      <c r="C194" s="355"/>
      <c r="D194" s="329"/>
      <c r="E194" s="329"/>
      <c r="F194" s="329"/>
      <c r="G194" s="329"/>
      <c r="H194" s="329"/>
      <c r="I194" s="329"/>
      <c r="J194" s="329"/>
      <c r="K194" s="348"/>
    </row>
    <row r="195" ht="18.75" customHeight="1">
      <c r="B195" s="294"/>
      <c r="C195" s="297"/>
      <c r="D195" s="297"/>
      <c r="E195" s="297"/>
      <c r="F195" s="319"/>
      <c r="G195" s="297"/>
      <c r="H195" s="297"/>
      <c r="I195" s="297"/>
      <c r="J195" s="297"/>
      <c r="K195" s="294"/>
    </row>
    <row r="196" ht="18.75" customHeight="1">
      <c r="B196" s="294"/>
      <c r="C196" s="297"/>
      <c r="D196" s="297"/>
      <c r="E196" s="297"/>
      <c r="F196" s="319"/>
      <c r="G196" s="297"/>
      <c r="H196" s="297"/>
      <c r="I196" s="297"/>
      <c r="J196" s="297"/>
      <c r="K196" s="294"/>
    </row>
    <row r="197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ht="21">
      <c r="B199" s="287"/>
      <c r="C199" s="288" t="s">
        <v>953</v>
      </c>
      <c r="D199" s="288"/>
      <c r="E199" s="288"/>
      <c r="F199" s="288"/>
      <c r="G199" s="288"/>
      <c r="H199" s="288"/>
      <c r="I199" s="288"/>
      <c r="J199" s="288"/>
      <c r="K199" s="289"/>
    </row>
    <row r="200" ht="25.5" customHeight="1">
      <c r="B200" s="287"/>
      <c r="C200" s="356" t="s">
        <v>954</v>
      </c>
      <c r="D200" s="356"/>
      <c r="E200" s="356"/>
      <c r="F200" s="356" t="s">
        <v>955</v>
      </c>
      <c r="G200" s="357"/>
      <c r="H200" s="356" t="s">
        <v>956</v>
      </c>
      <c r="I200" s="356"/>
      <c r="J200" s="356"/>
      <c r="K200" s="289"/>
    </row>
    <row r="201" ht="5.25" customHeight="1">
      <c r="B201" s="320"/>
      <c r="C201" s="317"/>
      <c r="D201" s="317"/>
      <c r="E201" s="317"/>
      <c r="F201" s="317"/>
      <c r="G201" s="297"/>
      <c r="H201" s="317"/>
      <c r="I201" s="317"/>
      <c r="J201" s="317"/>
      <c r="K201" s="341"/>
    </row>
    <row r="202" ht="15" customHeight="1">
      <c r="B202" s="320"/>
      <c r="C202" s="297" t="s">
        <v>946</v>
      </c>
      <c r="D202" s="297"/>
      <c r="E202" s="297"/>
      <c r="F202" s="319" t="s">
        <v>44</v>
      </c>
      <c r="G202" s="297"/>
      <c r="H202" s="297" t="s">
        <v>957</v>
      </c>
      <c r="I202" s="297"/>
      <c r="J202" s="297"/>
      <c r="K202" s="341"/>
    </row>
    <row r="203" ht="15" customHeight="1">
      <c r="B203" s="320"/>
      <c r="C203" s="326"/>
      <c r="D203" s="297"/>
      <c r="E203" s="297"/>
      <c r="F203" s="319" t="s">
        <v>45</v>
      </c>
      <c r="G203" s="297"/>
      <c r="H203" s="297" t="s">
        <v>958</v>
      </c>
      <c r="I203" s="297"/>
      <c r="J203" s="297"/>
      <c r="K203" s="341"/>
    </row>
    <row r="204" ht="15" customHeight="1">
      <c r="B204" s="320"/>
      <c r="C204" s="326"/>
      <c r="D204" s="297"/>
      <c r="E204" s="297"/>
      <c r="F204" s="319" t="s">
        <v>48</v>
      </c>
      <c r="G204" s="297"/>
      <c r="H204" s="297" t="s">
        <v>959</v>
      </c>
      <c r="I204" s="297"/>
      <c r="J204" s="297"/>
      <c r="K204" s="341"/>
    </row>
    <row r="205" ht="15" customHeight="1">
      <c r="B205" s="320"/>
      <c r="C205" s="297"/>
      <c r="D205" s="297"/>
      <c r="E205" s="297"/>
      <c r="F205" s="319" t="s">
        <v>46</v>
      </c>
      <c r="G205" s="297"/>
      <c r="H205" s="297" t="s">
        <v>960</v>
      </c>
      <c r="I205" s="297"/>
      <c r="J205" s="297"/>
      <c r="K205" s="341"/>
    </row>
    <row r="206" ht="15" customHeight="1">
      <c r="B206" s="320"/>
      <c r="C206" s="297"/>
      <c r="D206" s="297"/>
      <c r="E206" s="297"/>
      <c r="F206" s="319" t="s">
        <v>47</v>
      </c>
      <c r="G206" s="297"/>
      <c r="H206" s="297" t="s">
        <v>961</v>
      </c>
      <c r="I206" s="297"/>
      <c r="J206" s="297"/>
      <c r="K206" s="341"/>
    </row>
    <row r="207" ht="15" customHeight="1">
      <c r="B207" s="320"/>
      <c r="C207" s="297"/>
      <c r="D207" s="297"/>
      <c r="E207" s="297"/>
      <c r="F207" s="319"/>
      <c r="G207" s="297"/>
      <c r="H207" s="297"/>
      <c r="I207" s="297"/>
      <c r="J207" s="297"/>
      <c r="K207" s="341"/>
    </row>
    <row r="208" ht="15" customHeight="1">
      <c r="B208" s="320"/>
      <c r="C208" s="297" t="s">
        <v>902</v>
      </c>
      <c r="D208" s="297"/>
      <c r="E208" s="297"/>
      <c r="F208" s="319" t="s">
        <v>79</v>
      </c>
      <c r="G208" s="297"/>
      <c r="H208" s="297" t="s">
        <v>962</v>
      </c>
      <c r="I208" s="297"/>
      <c r="J208" s="297"/>
      <c r="K208" s="341"/>
    </row>
    <row r="209" ht="15" customHeight="1">
      <c r="B209" s="320"/>
      <c r="C209" s="326"/>
      <c r="D209" s="297"/>
      <c r="E209" s="297"/>
      <c r="F209" s="319" t="s">
        <v>799</v>
      </c>
      <c r="G209" s="297"/>
      <c r="H209" s="297" t="s">
        <v>800</v>
      </c>
      <c r="I209" s="297"/>
      <c r="J209" s="297"/>
      <c r="K209" s="341"/>
    </row>
    <row r="210" ht="15" customHeight="1">
      <c r="B210" s="320"/>
      <c r="C210" s="297"/>
      <c r="D210" s="297"/>
      <c r="E210" s="297"/>
      <c r="F210" s="319" t="s">
        <v>797</v>
      </c>
      <c r="G210" s="297"/>
      <c r="H210" s="297" t="s">
        <v>963</v>
      </c>
      <c r="I210" s="297"/>
      <c r="J210" s="297"/>
      <c r="K210" s="341"/>
    </row>
    <row r="211" ht="15" customHeight="1">
      <c r="B211" s="358"/>
      <c r="C211" s="326"/>
      <c r="D211" s="326"/>
      <c r="E211" s="326"/>
      <c r="F211" s="319" t="s">
        <v>801</v>
      </c>
      <c r="G211" s="304"/>
      <c r="H211" s="345" t="s">
        <v>85</v>
      </c>
      <c r="I211" s="345"/>
      <c r="J211" s="345"/>
      <c r="K211" s="359"/>
    </row>
    <row r="212" ht="15" customHeight="1">
      <c r="B212" s="358"/>
      <c r="C212" s="326"/>
      <c r="D212" s="326"/>
      <c r="E212" s="326"/>
      <c r="F212" s="319" t="s">
        <v>802</v>
      </c>
      <c r="G212" s="304"/>
      <c r="H212" s="345" t="s">
        <v>964</v>
      </c>
      <c r="I212" s="345"/>
      <c r="J212" s="345"/>
      <c r="K212" s="359"/>
    </row>
    <row r="213" ht="15" customHeight="1">
      <c r="B213" s="358"/>
      <c r="C213" s="326"/>
      <c r="D213" s="326"/>
      <c r="E213" s="326"/>
      <c r="F213" s="360"/>
      <c r="G213" s="304"/>
      <c r="H213" s="361"/>
      <c r="I213" s="361"/>
      <c r="J213" s="361"/>
      <c r="K213" s="359"/>
    </row>
    <row r="214" ht="15" customHeight="1">
      <c r="B214" s="358"/>
      <c r="C214" s="297" t="s">
        <v>926</v>
      </c>
      <c r="D214" s="326"/>
      <c r="E214" s="326"/>
      <c r="F214" s="319">
        <v>1</v>
      </c>
      <c r="G214" s="304"/>
      <c r="H214" s="345" t="s">
        <v>965</v>
      </c>
      <c r="I214" s="345"/>
      <c r="J214" s="345"/>
      <c r="K214" s="359"/>
    </row>
    <row r="215" ht="15" customHeight="1">
      <c r="B215" s="358"/>
      <c r="C215" s="326"/>
      <c r="D215" s="326"/>
      <c r="E215" s="326"/>
      <c r="F215" s="319">
        <v>2</v>
      </c>
      <c r="G215" s="304"/>
      <c r="H215" s="345" t="s">
        <v>966</v>
      </c>
      <c r="I215" s="345"/>
      <c r="J215" s="345"/>
      <c r="K215" s="359"/>
    </row>
    <row r="216" ht="15" customHeight="1">
      <c r="B216" s="358"/>
      <c r="C216" s="326"/>
      <c r="D216" s="326"/>
      <c r="E216" s="326"/>
      <c r="F216" s="319">
        <v>3</v>
      </c>
      <c r="G216" s="304"/>
      <c r="H216" s="345" t="s">
        <v>967</v>
      </c>
      <c r="I216" s="345"/>
      <c r="J216" s="345"/>
      <c r="K216" s="359"/>
    </row>
    <row r="217" ht="15" customHeight="1">
      <c r="B217" s="358"/>
      <c r="C217" s="326"/>
      <c r="D217" s="326"/>
      <c r="E217" s="326"/>
      <c r="F217" s="319">
        <v>4</v>
      </c>
      <c r="G217" s="304"/>
      <c r="H217" s="345" t="s">
        <v>968</v>
      </c>
      <c r="I217" s="345"/>
      <c r="J217" s="345"/>
      <c r="K217" s="359"/>
    </row>
    <row r="218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Jindra-PC\Jindra</dc:creator>
  <cp:lastModifiedBy>Jindra-PC\Jindra</cp:lastModifiedBy>
  <dcterms:created xsi:type="dcterms:W3CDTF">2019-03-08T07:35:41Z</dcterms:created>
  <dcterms:modified xsi:type="dcterms:W3CDTF">2019-03-08T07:35:47Z</dcterms:modified>
</cp:coreProperties>
</file>