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20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O21" i="12"/>
  <c r="G22" i="12"/>
  <c r="M22" i="12"/>
  <c r="M21" i="12"/>
  <c r="I22" i="12"/>
  <c r="I21" i="12"/>
  <c r="K22" i="12"/>
  <c r="K21" i="12"/>
  <c r="O22" i="12"/>
  <c r="Q22" i="12"/>
  <c r="Q21" i="12"/>
  <c r="V22" i="12"/>
  <c r="V21" i="12"/>
  <c r="O24" i="12"/>
  <c r="V24" i="12"/>
  <c r="G25" i="12"/>
  <c r="G24" i="12"/>
  <c r="I51" i="1"/>
  <c r="I25" i="12"/>
  <c r="I24" i="12"/>
  <c r="K25" i="12"/>
  <c r="K24" i="12"/>
  <c r="M25" i="12"/>
  <c r="M24" i="12"/>
  <c r="O25" i="12"/>
  <c r="Q25" i="12"/>
  <c r="Q24" i="12"/>
  <c r="V25" i="12"/>
  <c r="G27" i="12"/>
  <c r="M27" i="12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/>
  <c r="I31" i="12"/>
  <c r="K31" i="12"/>
  <c r="O31" i="12"/>
  <c r="Q31" i="12"/>
  <c r="V31" i="12"/>
  <c r="G33" i="12"/>
  <c r="M33" i="12"/>
  <c r="I33" i="12"/>
  <c r="K33" i="12"/>
  <c r="O33" i="12"/>
  <c r="Q33" i="12"/>
  <c r="V33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/>
  <c r="K38" i="12"/>
  <c r="V38" i="12"/>
  <c r="G39" i="12"/>
  <c r="M39" i="12"/>
  <c r="M38" i="12"/>
  <c r="I39" i="12"/>
  <c r="I38" i="12"/>
  <c r="K39" i="12"/>
  <c r="O39" i="12"/>
  <c r="O38" i="12"/>
  <c r="Q39" i="12"/>
  <c r="Q38" i="12"/>
  <c r="V39" i="12"/>
  <c r="O40" i="12"/>
  <c r="G41" i="12"/>
  <c r="M41" i="12"/>
  <c r="M40" i="12"/>
  <c r="I41" i="12"/>
  <c r="I40" i="12"/>
  <c r="K41" i="12"/>
  <c r="K40" i="12"/>
  <c r="O41" i="12"/>
  <c r="Q41" i="12"/>
  <c r="Q40" i="12"/>
  <c r="V41" i="12"/>
  <c r="V40" i="12"/>
  <c r="G45" i="12"/>
  <c r="I45" i="12"/>
  <c r="K45" i="12"/>
  <c r="M45" i="12"/>
  <c r="O45" i="12"/>
  <c r="Q45" i="12"/>
  <c r="V45" i="12"/>
  <c r="G46" i="12"/>
  <c r="G44" i="12"/>
  <c r="I55" i="1"/>
  <c r="I46" i="12"/>
  <c r="K46" i="12"/>
  <c r="O46" i="12"/>
  <c r="Q46" i="12"/>
  <c r="V46" i="12"/>
  <c r="G47" i="12"/>
  <c r="M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4" i="12"/>
  <c r="I64" i="12"/>
  <c r="K64" i="12"/>
  <c r="O64" i="12"/>
  <c r="Q64" i="12"/>
  <c r="V64" i="12"/>
  <c r="V63" i="12"/>
  <c r="G65" i="12"/>
  <c r="I65" i="12"/>
  <c r="K65" i="12"/>
  <c r="M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/>
  <c r="I86" i="12"/>
  <c r="K86" i="12"/>
  <c r="O86" i="12"/>
  <c r="Q86" i="12"/>
  <c r="V86" i="12"/>
  <c r="I87" i="12"/>
  <c r="G88" i="12"/>
  <c r="G87" i="12"/>
  <c r="I59" i="1"/>
  <c r="I88" i="12"/>
  <c r="K88" i="12"/>
  <c r="K87" i="12"/>
  <c r="O88" i="12"/>
  <c r="O87" i="12"/>
  <c r="Q88" i="12"/>
  <c r="Q87" i="12"/>
  <c r="V88" i="12"/>
  <c r="V87" i="12"/>
  <c r="G90" i="12"/>
  <c r="M90" i="12"/>
  <c r="I90" i="12"/>
  <c r="K90" i="12"/>
  <c r="K89" i="12"/>
  <c r="O90" i="12"/>
  <c r="Q90" i="12"/>
  <c r="V90" i="12"/>
  <c r="G92" i="12"/>
  <c r="M92" i="12"/>
  <c r="I92" i="12"/>
  <c r="K92" i="12"/>
  <c r="O92" i="12"/>
  <c r="Q92" i="12"/>
  <c r="V92" i="12"/>
  <c r="G93" i="12"/>
  <c r="M93" i="12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/>
  <c r="I101" i="12"/>
  <c r="K101" i="12"/>
  <c r="O101" i="12"/>
  <c r="Q101" i="12"/>
  <c r="V101" i="12"/>
  <c r="G103" i="12"/>
  <c r="M103" i="12"/>
  <c r="I103" i="12"/>
  <c r="K103" i="12"/>
  <c r="O103" i="12"/>
  <c r="Q103" i="12"/>
  <c r="V103" i="12"/>
  <c r="G104" i="12"/>
  <c r="M104" i="12"/>
  <c r="I104" i="12"/>
  <c r="K104" i="12"/>
  <c r="O104" i="12"/>
  <c r="Q104" i="12"/>
  <c r="V104" i="12"/>
  <c r="G106" i="12"/>
  <c r="M106" i="12"/>
  <c r="I106" i="12"/>
  <c r="K106" i="12"/>
  <c r="O106" i="12"/>
  <c r="Q106" i="12"/>
  <c r="V106" i="12"/>
  <c r="G108" i="12"/>
  <c r="M108" i="12"/>
  <c r="I108" i="12"/>
  <c r="K108" i="12"/>
  <c r="O108" i="12"/>
  <c r="Q108" i="12"/>
  <c r="V108" i="12"/>
  <c r="V107" i="12"/>
  <c r="G110" i="12"/>
  <c r="M110" i="12"/>
  <c r="I110" i="12"/>
  <c r="K110" i="12"/>
  <c r="O110" i="12"/>
  <c r="Q110" i="12"/>
  <c r="V110" i="12"/>
  <c r="K111" i="12"/>
  <c r="V111" i="12"/>
  <c r="G112" i="12"/>
  <c r="M112" i="12"/>
  <c r="M111" i="12"/>
  <c r="I112" i="12"/>
  <c r="I111" i="12"/>
  <c r="K112" i="12"/>
  <c r="O112" i="12"/>
  <c r="O111" i="12"/>
  <c r="Q112" i="12"/>
  <c r="Q111" i="12"/>
  <c r="V112" i="12"/>
  <c r="G114" i="12"/>
  <c r="M114" i="12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G119" i="12"/>
  <c r="M119" i="12"/>
  <c r="I119" i="12"/>
  <c r="K119" i="12"/>
  <c r="O119" i="12"/>
  <c r="Q119" i="12"/>
  <c r="V119" i="12"/>
  <c r="G121" i="12"/>
  <c r="M121" i="12"/>
  <c r="I121" i="12"/>
  <c r="K121" i="12"/>
  <c r="O121" i="12"/>
  <c r="Q121" i="12"/>
  <c r="V121" i="12"/>
  <c r="G122" i="12"/>
  <c r="M122" i="12"/>
  <c r="I122" i="12"/>
  <c r="K122" i="12"/>
  <c r="O122" i="12"/>
  <c r="Q122" i="12"/>
  <c r="Q120" i="12"/>
  <c r="V122" i="12"/>
  <c r="G123" i="12"/>
  <c r="M123" i="12"/>
  <c r="I123" i="12"/>
  <c r="K123" i="12"/>
  <c r="O123" i="12"/>
  <c r="Q123" i="12"/>
  <c r="V123" i="12"/>
  <c r="AF125" i="12"/>
  <c r="I20" i="1"/>
  <c r="K98" i="12"/>
  <c r="K107" i="12"/>
  <c r="Q51" i="12"/>
  <c r="I113" i="12"/>
  <c r="I120" i="12"/>
  <c r="K113" i="12"/>
  <c r="G68" i="12"/>
  <c r="I58" i="1"/>
  <c r="G63" i="12"/>
  <c r="I57" i="1"/>
  <c r="G51" i="12"/>
  <c r="I56" i="1"/>
  <c r="G26" i="12"/>
  <c r="I52" i="1"/>
  <c r="K8" i="12"/>
  <c r="O44" i="12"/>
  <c r="V26" i="12"/>
  <c r="O120" i="12"/>
  <c r="Q113" i="12"/>
  <c r="G41" i="1"/>
  <c r="G39" i="1"/>
  <c r="G42" i="1"/>
  <c r="G25" i="1"/>
  <c r="A25" i="1"/>
  <c r="A26" i="1"/>
  <c r="G26" i="1"/>
  <c r="K120" i="12"/>
  <c r="G111" i="12"/>
  <c r="I63" i="1"/>
  <c r="I18" i="1"/>
  <c r="V98" i="12"/>
  <c r="V89" i="12"/>
  <c r="O68" i="12"/>
  <c r="I51" i="12"/>
  <c r="O51" i="12"/>
  <c r="O8" i="12"/>
  <c r="G40" i="1"/>
  <c r="V120" i="12"/>
  <c r="V113" i="12"/>
  <c r="M107" i="12"/>
  <c r="G98" i="12"/>
  <c r="I61" i="1"/>
  <c r="K68" i="12"/>
  <c r="Q68" i="12"/>
  <c r="I68" i="12"/>
  <c r="Q63" i="12"/>
  <c r="I63" i="12"/>
  <c r="O63" i="12"/>
  <c r="K51" i="12"/>
  <c r="K44" i="12"/>
  <c r="Q44" i="12"/>
  <c r="I44" i="12"/>
  <c r="G40" i="12"/>
  <c r="I54" i="1"/>
  <c r="O26" i="12"/>
  <c r="G21" i="12"/>
  <c r="I50" i="1"/>
  <c r="V8" i="12"/>
  <c r="I8" i="12"/>
  <c r="O113" i="12"/>
  <c r="G113" i="12"/>
  <c r="I64" i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/>
  <c r="I19" i="1"/>
  <c r="M115" i="12"/>
  <c r="M113" i="12"/>
  <c r="G107" i="12"/>
  <c r="I62" i="1"/>
  <c r="M99" i="12"/>
  <c r="M98" i="12"/>
  <c r="G89" i="12"/>
  <c r="I60" i="1"/>
  <c r="M88" i="12"/>
  <c r="M87" i="12"/>
  <c r="M64" i="12"/>
  <c r="M63" i="12"/>
  <c r="M52" i="12"/>
  <c r="M51" i="12"/>
  <c r="M29" i="12"/>
  <c r="M26" i="12"/>
  <c r="M17" i="12"/>
  <c r="M70" i="12"/>
  <c r="M68" i="12"/>
  <c r="M46" i="12"/>
  <c r="M44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5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<sst xmlns="http://schemas.openxmlformats.org/spreadsheetml/2006/main" count="757" uniqueCount="320">
  <si>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</si>
  <si>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</si>
  <si>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</si>
  <si>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</si>
  <si>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</si>
  <si>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</si>
  <si>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</si>
  <si>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</si>
  <si>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</si>
  <si>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</si>
  <si>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</si>
  <si>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</si>
  <si>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</si>
  <si>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</si>
  <si>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</si>
  <si>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</si>
  <si>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</si>
  <si>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</si>
  <si>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</si>
  <si>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</si>
  <si>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</si>
  <si>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</si>
  <si>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</si>
  <si>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</si>
  <si>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</si>
  <si>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</si>
  <si>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</si>
  <si>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</si>
  <si>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</si>
  <si>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</si>
  <si>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</si>
  <si>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</si>
  <si>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</si>
  <si>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</si>
  <si>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</si>
  <si>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</si>
  <si>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</si>
  <si>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</si>
  <si>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</si>
  <si>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</si>
  <si>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</si>
  <si>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</si>
  <si>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</si>
  <si>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</si>
  <si>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</si>
  <si>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</si>
  <si>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</si>
  <si>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</si>
  <si>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</si>
  <si>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</si>
  <si>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</si>
  <si>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</si>
  <si>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</si>
  <si>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</si>
  <si>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</si>
  <si>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</si>
  <si>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</si>
  <si>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</si>
  <si>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</si>
  <si>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</si>
  <si>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</si>
  <si>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</si>
  <si>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</si>
  <si>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</si>
  <si>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</si>
  <si>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</si>
  <si>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</si>
  <si>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</si>
  <si>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</si>
  <si>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</si>
  <si>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</si>
  <si>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</si>
  <si>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</si>
  <si>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</si>
  <si>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</si>
  <si>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</si>
  <si>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</si>
  <si>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</si>
  <si>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</si>
  <si>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</si>
  <si>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</si>
  <si>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</si>
  <si>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</si>
  <si>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</si>
  <si>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</si>
  <si>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</si>
  <si>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</si>
  <si>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</si>
  <si>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</si>
  <si>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</si>
  <si>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</si>
  <si>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</si>
  <si>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</si>
  <si>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</si>
  <si>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</si>
  <si>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</si>
  <si>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</si>
  <si>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</si>
  <si>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</si>
  <si>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</si>
  <si>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</si>
  <si>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</si>
  <si>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</si>
  <si>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</si>
  <si>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</si>
  <si>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</si>
  <si>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</si>
  <si>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</si>
  <si>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</si>
  <si>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</si>
  <si>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</si>
  <si>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</si>
  <si>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</si>
  <si>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</si>
  <si>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</si>
  <si>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</si>
  <si>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</si>
  <si>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</si>
  <si>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</si>
  <si>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</si>
  <si>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</si>
  <si>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</si>
  <si>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</si>
  <si>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</si>
  <si>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</si>
  <si>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</si>
  <si>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</si>
  <si>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</si>
  <si>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</si>
  <si>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</si>
  <si>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</si>
  <si>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</si>
  <si>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</si>
  <si>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</si>
  <si>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</si>
  <si>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</si>
  <si>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</si>
  <si>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</si>
  <si>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</si>
  <si>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</si>
  <si>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</si>
  <si>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</si>
  <si>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</si>
  <si>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</si>
  <si>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</si>
  <si>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</si>
  <si>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</si>
  <si>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</si>
  <si>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</si>
  <si>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</si>
  <si>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</si>
  <si>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</si>
  <si>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</si>
  <si>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</si>
  <si>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</si>
  <si>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</si>
  <si>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</si>
  <si>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</si>
  <si>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</si>
  <si>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</si>
  <si>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</si>
  <si>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</si>
  <si>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</si>
  <si>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</si>
  <si>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</si>
  <si>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</si>
  <si>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</si>
  <si>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</si>
  <si>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</si>
  <si>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</si>
  <si>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</si>
  <si>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</si>
  <si>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</si>
  <si>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</si>
  <si>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</si>
  <si>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</si>
  <si>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</si>
  <si>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</si>
  <si>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</si>
  <si>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</si>
  <si>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</si>
  <si>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</si>
  <si>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</si>
  <si>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</si>
  <si>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</si>
  <si>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</si>
  <si>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</si>
  <si>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</si>
  <si>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</si>
  <si>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</si>
  <si>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</si>
  <si>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</si>
  <si>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</si>
  <si>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</si>
  <si>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</si>
  <si>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</si>
  <si>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</si>
  <si>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</si>
  <si>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</si>
  <si>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</si>
  <si>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</si>
  <si>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</si>
  <si>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</si>
  <si>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</si>
  <si>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</si>
  <si>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</si>
  <si>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</si>
  <si>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</si>
  <si>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</si>
  <si>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</si>
  <si>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</si>
  <si>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</si>
  <si>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</si>
  <si>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</si>
  <si>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</si>
  <si>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</si>
  <si>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</si>
  <si>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</si>
  <si>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</si>
  <si>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</si>
  <si>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</si>
  <si>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</si>
  <si>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</si>
  <si>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</si>
  <si>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</si>
  <si>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</si>
  <si>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</si>
  <si>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</si>
  <si>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</si>
  <si>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</si>
  <si>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</si>
  <si>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</si>
  <si>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</si>
  <si>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</si>
  <si>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</si>
  <si>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</si>
  <si>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</si>
  <si>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</si>
  <si>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</si>
  <si>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</si>
  <si>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</si>
  <si>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</si>
  <si>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</si>
  <si>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</si>
  <si>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</si>
  <si>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</si>
  <si>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</si>
  <si>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</si>
  <si>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</si>
  <si>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</si>
  <si>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</si>
  <si>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</si>
  <si>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</si>
  <si>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</si>
  <si>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</si>
  <si>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</si>
  <si>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</si>
  <si>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</si>
  <si>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</si>
  <si>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</si>
  <si>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</si>
  <si>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</si>
  <si>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</si>
  <si>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</si>
  <si>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</si>
  <si>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</si>
  <si>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</si>
  <si>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</si>
  <si>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</si>
  <si>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</si>
  <si>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</si>
  <si>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</si>
  <si>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</si>
  <si>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</si>
  <si>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</si>
  <si>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</si>
  <si>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</si>
  <si>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</si>
  <si>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</si>
  <si>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</si>
  <si>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</si>
  <si>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</si>
  <si>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</si>
  <si>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</si>
  <si>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</si>
  <si>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</si>
  <si>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</si>
  <si>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</si>
  <si>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</si>
  <si>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</si>
  <si>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</si>
  <si>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</si>
  <si>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</si>
  <si>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</si>
  <si>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</si>
  <si>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</si>
  <si>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</si>
  <si>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</si>
  <si>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</si>
  <si>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</si>
  <si>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</si>
  <si>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</si>
  <si>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</si>
  <si>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</si>
  <si>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</si>
  <si>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22+4</t>
  </si>
  <si>
    <t>26*1,1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</si>
  <si>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</si>
  <si>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</si>
  <si>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</si>
  <si>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</si>
  <si>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</si>
  <si>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</si>
  <si>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Baterie vanova V169, záruka min.5 let, včetně držáku na sprchu</t>
  </si>
  <si>
    <t>80 mm tl. : (0,8+0,86)*2,65</t>
  </si>
  <si>
    <t>D+M Revizní dvířka  do  SDK příčky, lamino 800x900 mm(dekor dřevo)</t>
  </si>
  <si>
    <r>
      <rPr>
        <sz val="8"/>
        <color rgb="FFFF0000"/>
        <rFont val="Arial CE"/>
        <charset val="238"/>
      </rPr>
      <t>Demontáž a zpětná montáž</t>
    </r>
    <r>
      <rPr>
        <sz val="8"/>
        <rFont val="Arial CE"/>
        <family val="2"/>
        <charset val="238"/>
      </rPr>
      <t xml:space="preserve"> WC KOMBI </t>
    </r>
  </si>
  <si>
    <t>D+M zárubní a dveří např.SAPELLI - povrchová úprava lakované nebo CPL laminát,odsouhlasí objednatel</t>
  </si>
  <si>
    <t>4</t>
  </si>
  <si>
    <t>Vyčištění budov o výšce podlaží do 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</si>
</sst>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FF0000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9" fillId="0" borderId="45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5" t="s">
        <v>41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24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2" t="s">
        <v>4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">
      <c r="A2" s="3"/>
      <c r="B2" s="80" t="s">
        <v>24</v>
      </c>
      <c r="C2" s="81"/>
      <c r="D2" s="82" t="s">
        <v>50</v>
      </c>
      <c r="E2" s="228" t="s">
        <v>51</v>
      </c>
      <c r="F2" s="229"/>
      <c r="G2" s="229"/>
      <c r="H2" s="229"/>
      <c r="I2" s="229"/>
      <c r="J2" s="230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1" t="s">
        <v>46</v>
      </c>
      <c r="F3" s="232"/>
      <c r="G3" s="232"/>
      <c r="H3" s="232"/>
      <c r="I3" s="232"/>
      <c r="J3" s="233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9" t="s">
        <v>303</v>
      </c>
      <c r="F4" s="220"/>
      <c r="G4" s="220"/>
      <c r="H4" s="220"/>
      <c r="I4" s="220"/>
      <c r="J4" s="221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5"/>
      <c r="E11" s="235"/>
      <c r="F11" s="235"/>
      <c r="G11" s="235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7"/>
      <c r="E12" s="217"/>
      <c r="F12" s="217"/>
      <c r="G12" s="217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8"/>
      <c r="E13" s="218"/>
      <c r="F13" s="218"/>
      <c r="G13" s="218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4"/>
      <c r="F15" s="234"/>
      <c r="G15" s="236"/>
      <c r="H15" s="236"/>
      <c r="I15" s="236" t="s">
        <v>31</v>
      </c>
      <c r="J15" s="237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0"/>
      <c r="F16" s="211"/>
      <c r="G16" s="210"/>
      <c r="H16" s="211"/>
      <c r="I16" s="210">
        <f>SUMIF(F49:F65,A16,I49:I65)+SUMIF(F49:F65,"PSU",I49:I65)</f>
        <v>0</v>
      </c>
      <c r="J16" s="212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0"/>
      <c r="F17" s="211"/>
      <c r="G17" s="210"/>
      <c r="H17" s="211"/>
      <c r="I17" s="210">
        <f>SUMIF(F49:F65,A17,I49:I65)</f>
        <v>0</v>
      </c>
      <c r="J17" s="212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0"/>
      <c r="F18" s="211"/>
      <c r="G18" s="210"/>
      <c r="H18" s="211"/>
      <c r="I18" s="210">
        <f>SUMIF(F49:F65,A18,I49:I65)</f>
        <v>0</v>
      </c>
      <c r="J18" s="212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10"/>
      <c r="F19" s="211"/>
      <c r="G19" s="210"/>
      <c r="H19" s="211"/>
      <c r="I19" s="210">
        <f>SUMIF(F49:F65,A19,I49:I65)</f>
        <v>0</v>
      </c>
      <c r="J19" s="212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10"/>
      <c r="F20" s="211"/>
      <c r="G20" s="210"/>
      <c r="H20" s="211"/>
      <c r="I20" s="210">
        <f>SUMIF(F49:F65,A20,I49:I65)</f>
        <v>0</v>
      </c>
      <c r="J20" s="212"/>
    </row>
    <row r="21" spans="1:10" ht="23.25" customHeight="1" x14ac:dyDescent="0.2">
      <c r="A21" s="3"/>
      <c r="B21" s="74" t="s">
        <v>31</v>
      </c>
      <c r="C21" s="75"/>
      <c r="D21" s="76"/>
      <c r="E21" s="213"/>
      <c r="F21" s="238"/>
      <c r="G21" s="213"/>
      <c r="H21" s="238"/>
      <c r="I21" s="213">
        <f>SUM(I16:J20)</f>
        <v>0</v>
      </c>
      <c r="J21" s="214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8">
        <f>ZakladDPHSniVypocet</f>
        <v>0</v>
      </c>
      <c r="H23" s="209"/>
      <c r="I23" s="209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6">
        <f>IF(A24&gt;50, ROUNDUP(A23, 0), ROUNDDOWN(A23, 0))</f>
        <v>0</v>
      </c>
      <c r="H24" s="207"/>
      <c r="I24" s="207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8">
        <f>ZakladDPHZaklVypocet</f>
        <v>0</v>
      </c>
      <c r="H25" s="209"/>
      <c r="I25" s="209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5">
        <f>IF(A26&gt;50, ROUNDUP(A25, 0), ROUNDDOWN(A25, 0))</f>
        <v>0</v>
      </c>
      <c r="H26" s="226"/>
      <c r="I26" s="22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7">
        <f>CenaCelkem-(ZakladDPHSni+DPHSni+ZakladDPHZakl+DPHZakl)</f>
        <v>0</v>
      </c>
      <c r="H27" s="227"/>
      <c r="I27" s="22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6">
        <f>ZakladDPHSniVypocet+ZakladDPHZaklVypocet</f>
        <v>0</v>
      </c>
      <c r="H28" s="216"/>
      <c r="I28" s="216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5">
        <f>IF(A29&gt;50, ROUNDUP(A27, 0), ROUNDDOWN(A27, 0))</f>
        <v>0</v>
      </c>
      <c r="H29" s="215"/>
      <c r="I29" s="215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44342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5" t="s">
        <v>2</v>
      </c>
      <c r="E35" s="205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8"/>
      <c r="D39" s="199"/>
      <c r="E39" s="199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0" t="s">
        <v>46</v>
      </c>
      <c r="D40" s="201"/>
      <c r="E40" s="201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8" t="s">
        <v>44</v>
      </c>
      <c r="D41" s="199"/>
      <c r="E41" s="199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2" t="s">
        <v>53</v>
      </c>
      <c r="C42" s="203"/>
      <c r="D42" s="203"/>
      <c r="E42" s="204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6" t="s">
        <v>58</v>
      </c>
      <c r="D49" s="197"/>
      <c r="E49" s="19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6" t="s">
        <v>60</v>
      </c>
      <c r="D50" s="197"/>
      <c r="E50" s="19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6" t="s">
        <v>62</v>
      </c>
      <c r="D51" s="197"/>
      <c r="E51" s="19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6" t="s">
        <v>64</v>
      </c>
      <c r="D52" s="197"/>
      <c r="E52" s="19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6" t="s">
        <v>66</v>
      </c>
      <c r="D53" s="197"/>
      <c r="E53" s="19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6" t="s">
        <v>68</v>
      </c>
      <c r="D54" s="197"/>
      <c r="E54" s="19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6" t="s">
        <v>70</v>
      </c>
      <c r="D55" s="197"/>
      <c r="E55" s="19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6" t="s">
        <v>72</v>
      </c>
      <c r="D56" s="197"/>
      <c r="E56" s="19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6" t="s">
        <v>74</v>
      </c>
      <c r="D57" s="197"/>
      <c r="E57" s="19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6" t="s">
        <v>76</v>
      </c>
      <c r="D58" s="197"/>
      <c r="E58" s="19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6" t="s">
        <v>78</v>
      </c>
      <c r="D59" s="197"/>
      <c r="E59" s="19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6" t="s">
        <v>80</v>
      </c>
      <c r="D60" s="197"/>
      <c r="E60" s="19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6" t="s">
        <v>82</v>
      </c>
      <c r="D61" s="197"/>
      <c r="E61" s="19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6" t="s">
        <v>84</v>
      </c>
      <c r="D62" s="197"/>
      <c r="E62" s="19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6" t="s">
        <v>86</v>
      </c>
      <c r="D63" s="197"/>
      <c r="E63" s="19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6" t="s">
        <v>88</v>
      </c>
      <c r="D64" s="197"/>
      <c r="E64" s="197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6" t="s">
        <v>29</v>
      </c>
      <c r="D65" s="197"/>
      <c r="E65" s="197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9" t="s">
        <v>7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78" t="s">
        <v>8</v>
      </c>
      <c r="B2" s="77"/>
      <c r="C2" s="241"/>
      <c r="D2" s="241"/>
      <c r="E2" s="241"/>
      <c r="F2" s="241"/>
      <c r="G2" s="242"/>
    </row>
    <row r="3" spans="1:7" ht="24.95" customHeight="1" x14ac:dyDescent="0.2">
      <c r="A3" s="78" t="s">
        <v>9</v>
      </c>
      <c r="B3" s="77"/>
      <c r="C3" s="241"/>
      <c r="D3" s="241"/>
      <c r="E3" s="241"/>
      <c r="F3" s="241"/>
      <c r="G3" s="242"/>
    </row>
    <row r="4" spans="1:7" ht="24.95" customHeight="1" x14ac:dyDescent="0.2">
      <c r="A4" s="78" t="s">
        <v>10</v>
      </c>
      <c r="B4" s="77"/>
      <c r="C4" s="241"/>
      <c r="D4" s="241"/>
      <c r="E4" s="241"/>
      <c r="F4" s="241"/>
      <c r="G4" s="242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56" activePane="bottomLeft" state="frozen"/>
      <selection pane="bottomLeft" activeCell="C28" sqref="C2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6" t="s">
        <v>51</v>
      </c>
      <c r="D2" s="257"/>
      <c r="E2" s="257"/>
      <c r="F2" s="257"/>
      <c r="G2" s="258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6" t="s">
        <v>46</v>
      </c>
      <c r="D3" s="257"/>
      <c r="E3" s="257"/>
      <c r="F3" s="257"/>
      <c r="G3" s="258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9" t="s">
        <v>303</v>
      </c>
      <c r="D4" s="260"/>
      <c r="E4" s="260"/>
      <c r="F4" s="260"/>
      <c r="G4" s="261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308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314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302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137</v>
      </c>
      <c r="C20" s="189" t="s">
        <v>138</v>
      </c>
      <c r="D20" s="180" t="s">
        <v>139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140</v>
      </c>
      <c r="C22" s="187" t="s">
        <v>141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142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143</v>
      </c>
      <c r="C25" s="189" t="s">
        <v>144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0.41000000000000003</v>
      </c>
      <c r="R26" s="165"/>
      <c r="S26" s="165"/>
      <c r="T26" s="165"/>
      <c r="U26" s="165"/>
      <c r="V26" s="165">
        <f>SUM(V27:V37)</f>
        <v>10.469999999999999</v>
      </c>
      <c r="W26" s="165"/>
      <c r="AG26" t="s">
        <v>117</v>
      </c>
    </row>
    <row r="27" spans="1:60" outlineLevel="1" x14ac:dyDescent="0.2">
      <c r="A27" s="172">
        <v>8</v>
      </c>
      <c r="B27" s="173" t="s">
        <v>145</v>
      </c>
      <c r="C27" s="187" t="s">
        <v>319</v>
      </c>
      <c r="D27" s="174" t="s">
        <v>119</v>
      </c>
      <c r="E27" s="175">
        <v>4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1.23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>
        <v>4</v>
      </c>
      <c r="D28" s="163"/>
      <c r="E28" s="164">
        <v>4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146</v>
      </c>
      <c r="C29" s="189" t="s">
        <v>147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148</v>
      </c>
      <c r="C30" s="189" t="s">
        <v>149</v>
      </c>
      <c r="D30" s="180" t="s">
        <v>150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151</v>
      </c>
      <c r="C31" s="187" t="s">
        <v>152</v>
      </c>
      <c r="D31" s="174" t="s">
        <v>119</v>
      </c>
      <c r="E31" s="175">
        <v>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0.27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1.2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318</v>
      </c>
      <c r="D32" s="163"/>
      <c r="E32" s="164">
        <v>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153</v>
      </c>
      <c r="C33" s="189" t="s">
        <v>154</v>
      </c>
      <c r="D33" s="180" t="s">
        <v>139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155</v>
      </c>
      <c r="T33" s="161" t="s">
        <v>156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157</v>
      </c>
      <c r="C34" s="189" t="s">
        <v>158</v>
      </c>
      <c r="D34" s="180" t="s">
        <v>159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155</v>
      </c>
      <c r="T34" s="161" t="s">
        <v>156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160</v>
      </c>
      <c r="C35" s="189" t="s">
        <v>161</v>
      </c>
      <c r="D35" s="180" t="s">
        <v>159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155</v>
      </c>
      <c r="T35" s="161" t="s">
        <v>162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163</v>
      </c>
      <c r="C36" s="189" t="s">
        <v>315</v>
      </c>
      <c r="D36" s="180" t="s">
        <v>139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155</v>
      </c>
      <c r="T36" s="161" t="s">
        <v>156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164</v>
      </c>
      <c r="C37" s="189" t="s">
        <v>309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155</v>
      </c>
      <c r="T37" s="161" t="s">
        <v>162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165</v>
      </c>
      <c r="C39" s="189" t="s">
        <v>166</v>
      </c>
      <c r="D39" s="180" t="s">
        <v>167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169</v>
      </c>
      <c r="C41" s="187" t="s">
        <v>170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172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173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174</v>
      </c>
      <c r="C45" s="189" t="s">
        <v>175</v>
      </c>
      <c r="D45" s="180" t="s">
        <v>150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177</v>
      </c>
      <c r="C46" s="189" t="s">
        <v>178</v>
      </c>
      <c r="D46" s="180" t="s">
        <v>150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179</v>
      </c>
      <c r="C47" s="189" t="s">
        <v>180</v>
      </c>
      <c r="D47" s="180" t="s">
        <v>150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181</v>
      </c>
      <c r="C48" s="189" t="s">
        <v>182</v>
      </c>
      <c r="D48" s="180" t="s">
        <v>139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183</v>
      </c>
      <c r="C49" s="187" t="s">
        <v>184</v>
      </c>
      <c r="D49" s="174" t="s">
        <v>139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155</v>
      </c>
      <c r="T49" s="161" t="s">
        <v>156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185</v>
      </c>
      <c r="C50" s="190" t="s">
        <v>186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188</v>
      </c>
      <c r="C52" s="189" t="s">
        <v>189</v>
      </c>
      <c r="D52" s="180" t="s">
        <v>139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190</v>
      </c>
      <c r="C53" s="189" t="s">
        <v>191</v>
      </c>
      <c r="D53" s="180" t="s">
        <v>139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192</v>
      </c>
      <c r="C54" s="189" t="s">
        <v>193</v>
      </c>
      <c r="D54" s="180" t="s">
        <v>150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194</v>
      </c>
      <c r="C55" s="189" t="s">
        <v>195</v>
      </c>
      <c r="D55" s="180" t="s">
        <v>150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196</v>
      </c>
      <c r="C56" s="189" t="s">
        <v>197</v>
      </c>
      <c r="D56" s="180" t="s">
        <v>139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198</v>
      </c>
      <c r="C57" s="189" t="s">
        <v>199</v>
      </c>
      <c r="D57" s="180" t="s">
        <v>200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201</v>
      </c>
      <c r="C58" s="189" t="s">
        <v>202</v>
      </c>
      <c r="D58" s="180" t="s">
        <v>139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203</v>
      </c>
      <c r="C59" s="189" t="s">
        <v>204</v>
      </c>
      <c r="D59" s="180" t="s">
        <v>150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205</v>
      </c>
      <c r="C60" s="189" t="s">
        <v>206</v>
      </c>
      <c r="D60" s="180" t="s">
        <v>150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207</v>
      </c>
      <c r="D61" s="174" t="s">
        <v>150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155</v>
      </c>
      <c r="T61" s="161" t="s">
        <v>162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208</v>
      </c>
      <c r="C62" s="190" t="s">
        <v>209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210</v>
      </c>
      <c r="C64" s="189" t="s">
        <v>211</v>
      </c>
      <c r="D64" s="180" t="s">
        <v>150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156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212</v>
      </c>
      <c r="D65" s="180" t="s">
        <v>159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155</v>
      </c>
      <c r="T65" s="161" t="s">
        <v>162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213</v>
      </c>
      <c r="C66" s="187" t="s">
        <v>214</v>
      </c>
      <c r="D66" s="174" t="s">
        <v>159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155</v>
      </c>
      <c r="T66" s="161" t="s">
        <v>162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215</v>
      </c>
      <c r="C67" s="190" t="s">
        <v>216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217</v>
      </c>
      <c r="C69" s="189" t="s">
        <v>218</v>
      </c>
      <c r="D69" s="180" t="s">
        <v>219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220</v>
      </c>
      <c r="C70" s="189" t="s">
        <v>221</v>
      </c>
      <c r="D70" s="180" t="s">
        <v>219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222</v>
      </c>
      <c r="C71" s="189" t="s">
        <v>223</v>
      </c>
      <c r="D71" s="180" t="s">
        <v>219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224</v>
      </c>
      <c r="C72" s="189" t="s">
        <v>225</v>
      </c>
      <c r="D72" s="180" t="s">
        <v>219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226</v>
      </c>
      <c r="C73" s="189" t="s">
        <v>227</v>
      </c>
      <c r="D73" s="180" t="s">
        <v>139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228</v>
      </c>
      <c r="C74" s="189" t="s">
        <v>229</v>
      </c>
      <c r="D74" s="180" t="s">
        <v>139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230</v>
      </c>
      <c r="C75" s="189" t="s">
        <v>231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232</v>
      </c>
      <c r="C76" s="189" t="s">
        <v>233</v>
      </c>
      <c r="D76" s="180" t="s">
        <v>139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234</v>
      </c>
      <c r="C77" s="189" t="s">
        <v>295</v>
      </c>
      <c r="D77" s="180" t="s">
        <v>159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155</v>
      </c>
      <c r="T77" s="161" t="s">
        <v>162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235</v>
      </c>
      <c r="C78" s="189" t="s">
        <v>296</v>
      </c>
      <c r="D78" s="180" t="s">
        <v>139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155</v>
      </c>
      <c r="T78" s="161" t="s">
        <v>156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50</v>
      </c>
      <c r="B79" s="179" t="s">
        <v>236</v>
      </c>
      <c r="C79" s="189" t="s">
        <v>312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51</v>
      </c>
      <c r="B80" s="179" t="s">
        <v>237</v>
      </c>
      <c r="C80" s="189" t="s">
        <v>313</v>
      </c>
      <c r="D80" s="180" t="s">
        <v>139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155</v>
      </c>
      <c r="T80" s="161" t="s">
        <v>162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238</v>
      </c>
      <c r="C81" s="189" t="s">
        <v>239</v>
      </c>
      <c r="D81" s="180" t="s">
        <v>139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155</v>
      </c>
      <c r="T81" s="161" t="s">
        <v>162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240</v>
      </c>
      <c r="C82" s="194" t="s">
        <v>316</v>
      </c>
      <c r="D82" s="180" t="s">
        <v>139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155</v>
      </c>
      <c r="T82" s="161" t="s">
        <v>156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237</v>
      </c>
      <c r="C83" s="189" t="s">
        <v>241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155</v>
      </c>
      <c r="T83" s="161" t="s">
        <v>156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237</v>
      </c>
      <c r="C84" s="189" t="s">
        <v>297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155</v>
      </c>
      <c r="T84" s="161" t="s">
        <v>156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237</v>
      </c>
      <c r="C85" s="187" t="s">
        <v>301</v>
      </c>
      <c r="D85" s="174" t="s">
        <v>139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155</v>
      </c>
      <c r="T85" s="161" t="s">
        <v>156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243</v>
      </c>
      <c r="C86" s="190" t="s">
        <v>244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33.75" outlineLevel="1" x14ac:dyDescent="0.2">
      <c r="A88" s="178">
        <v>58</v>
      </c>
      <c r="B88" s="179" t="s">
        <v>245</v>
      </c>
      <c r="C88" s="189" t="s">
        <v>317</v>
      </c>
      <c r="D88" s="180" t="s">
        <v>139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155</v>
      </c>
      <c r="T88" s="161" t="s">
        <v>156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247</v>
      </c>
      <c r="C90" s="187" t="s">
        <v>248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249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250</v>
      </c>
      <c r="C92" s="189" t="s">
        <v>310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251</v>
      </c>
      <c r="T92" s="161" t="s">
        <v>251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252</v>
      </c>
      <c r="C93" s="187" t="s">
        <v>298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249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2">
        <v>62</v>
      </c>
      <c r="B95" s="173" t="s">
        <v>253</v>
      </c>
      <c r="C95" s="187" t="s">
        <v>311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155</v>
      </c>
      <c r="T95" s="161" t="s">
        <v>162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254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255</v>
      </c>
      <c r="C97" s="190" t="s">
        <v>256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1.75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36.849999999999994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257</v>
      </c>
      <c r="C99" s="187" t="s">
        <v>299</v>
      </c>
      <c r="D99" s="174" t="s">
        <v>119</v>
      </c>
      <c r="E99" s="175">
        <v>26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305</v>
      </c>
      <c r="D100" s="163"/>
      <c r="E100" s="164">
        <v>26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258</v>
      </c>
      <c r="C101" s="187" t="s">
        <v>304</v>
      </c>
      <c r="D101" s="174" t="s">
        <v>119</v>
      </c>
      <c r="E101" s="175">
        <v>26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1.45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35.049999999999997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305</v>
      </c>
      <c r="D102" s="163"/>
      <c r="E102" s="164">
        <v>26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259</v>
      </c>
      <c r="C103" s="189" t="s">
        <v>260</v>
      </c>
      <c r="D103" s="180" t="s">
        <v>150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2">
        <v>67</v>
      </c>
      <c r="B104" s="173" t="s">
        <v>261</v>
      </c>
      <c r="C104" s="187" t="s">
        <v>307</v>
      </c>
      <c r="D104" s="174" t="s">
        <v>119</v>
      </c>
      <c r="E104" s="175">
        <v>28.6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0.28999999999999998</v>
      </c>
      <c r="P104" s="161">
        <v>0</v>
      </c>
      <c r="Q104" s="161">
        <f>ROUND(E104*P104,2)</f>
        <v>0</v>
      </c>
      <c r="R104" s="161" t="s">
        <v>262</v>
      </c>
      <c r="S104" s="161" t="s">
        <v>120</v>
      </c>
      <c r="T104" s="161" t="s">
        <v>156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306</v>
      </c>
      <c r="D105" s="163"/>
      <c r="E105" s="164">
        <v>28.6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263</v>
      </c>
      <c r="C106" s="190" t="s">
        <v>264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265</v>
      </c>
      <c r="C108" s="187" t="s">
        <v>266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267</v>
      </c>
      <c r="C110" s="189" t="s">
        <v>300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268</v>
      </c>
      <c r="C112" s="189" t="s">
        <v>269</v>
      </c>
      <c r="D112" s="180" t="s">
        <v>159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155</v>
      </c>
      <c r="T112" s="161" t="s">
        <v>156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270</v>
      </c>
      <c r="C114" s="189" t="s">
        <v>271</v>
      </c>
      <c r="D114" s="180" t="s">
        <v>167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273</v>
      </c>
      <c r="C115" s="189" t="s">
        <v>274</v>
      </c>
      <c r="D115" s="180" t="s">
        <v>167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275</v>
      </c>
      <c r="C116" s="189" t="s">
        <v>276</v>
      </c>
      <c r="D116" s="180" t="s">
        <v>167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277</v>
      </c>
      <c r="C117" s="189" t="s">
        <v>278</v>
      </c>
      <c r="D117" s="180" t="s">
        <v>167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279</v>
      </c>
      <c r="C118" s="189" t="s">
        <v>280</v>
      </c>
      <c r="D118" s="180" t="s">
        <v>167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281</v>
      </c>
      <c r="C119" s="189" t="s">
        <v>282</v>
      </c>
      <c r="D119" s="180" t="s">
        <v>167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283</v>
      </c>
      <c r="C121" s="189" t="s">
        <v>284</v>
      </c>
      <c r="D121" s="180" t="s">
        <v>285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156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287</v>
      </c>
      <c r="C122" s="189" t="s">
        <v>288</v>
      </c>
      <c r="D122" s="180" t="s">
        <v>285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155</v>
      </c>
      <c r="T122" s="161" t="s">
        <v>156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289</v>
      </c>
      <c r="C123" s="187" t="s">
        <v>290</v>
      </c>
      <c r="D123" s="174" t="s">
        <v>285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155</v>
      </c>
      <c r="T123" s="161" t="s">
        <v>156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2" t="s">
        <v>292</v>
      </c>
      <c r="B128" s="262"/>
      <c r="C128" s="263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3"/>
      <c r="B129" s="244"/>
      <c r="C129" s="245"/>
      <c r="D129" s="244"/>
      <c r="E129" s="244"/>
      <c r="F129" s="244"/>
      <c r="G129" s="24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47"/>
      <c r="B130" s="248"/>
      <c r="C130" s="249"/>
      <c r="D130" s="248"/>
      <c r="E130" s="248"/>
      <c r="F130" s="248"/>
      <c r="G130" s="250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7"/>
      <c r="B131" s="248"/>
      <c r="C131" s="249"/>
      <c r="D131" s="248"/>
      <c r="E131" s="248"/>
      <c r="F131" s="248"/>
      <c r="G131" s="250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7"/>
      <c r="B132" s="248"/>
      <c r="C132" s="249"/>
      <c r="D132" s="248"/>
      <c r="E132" s="248"/>
      <c r="F132" s="248"/>
      <c r="G132" s="250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1"/>
      <c r="B133" s="252"/>
      <c r="C133" s="253"/>
      <c r="D133" s="252"/>
      <c r="E133" s="252"/>
      <c r="F133" s="252"/>
      <c r="G133" s="25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2021-05-25T04:58:23Z</cp:lastPrinted>
  <dcterms:created xsi:type="dcterms:W3CDTF">2009-04-08T07:15:50Z</dcterms:created>
  <dcterms:modified xsi:type="dcterms:W3CDTF">2021-05-26T10:45:33Z</dcterms:modified>
</cp:coreProperties>
</file>