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17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<sst xmlns="http://schemas.openxmlformats.org/spreadsheetml/2006/main" count="754" uniqueCount="320">
  <si>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</si>
  <si>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</si>
  <si>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</si>
  <si>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</si>
  <si>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</si>
  <si>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</si>
  <si>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</si>
  <si>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</si>
  <si>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</si>
  <si>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</si>
  <si>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</si>
  <si>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</si>
  <si>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</si>
  <si>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</si>
  <si>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</si>
  <si>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</si>
  <si>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</si>
  <si>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</si>
  <si>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</si>
  <si>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</si>
  <si>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</si>
  <si>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</si>
  <si>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</si>
  <si>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</si>
  <si>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</si>
  <si>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</si>
  <si>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</si>
  <si>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</si>
  <si>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</si>
  <si>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</si>
  <si>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</si>
  <si>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</si>
  <si>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</si>
  <si>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</si>
  <si>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</si>
  <si>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</si>
  <si>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</si>
  <si>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</si>
  <si>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</si>
  <si>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</si>
  <si>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</si>
  <si>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</si>
  <si>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</si>
  <si>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</si>
  <si>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</si>
  <si>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</si>
  <si>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</si>
  <si>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</si>
  <si>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</si>
  <si>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</si>
  <si>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</si>
  <si>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</si>
  <si>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</si>
  <si>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</si>
  <si>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</si>
  <si>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</si>
  <si>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</si>
  <si>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</si>
  <si>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</si>
  <si>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</si>
  <si>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</si>
  <si>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</si>
  <si>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</si>
  <si>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</si>
  <si>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</si>
  <si>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</si>
  <si>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</si>
  <si>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</si>
  <si>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</si>
  <si>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</si>
  <si>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</si>
  <si>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</si>
  <si>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</si>
  <si>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</si>
  <si>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</si>
  <si>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</si>
  <si>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</si>
  <si>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</si>
  <si>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</si>
  <si>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</si>
  <si>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</si>
  <si>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</si>
  <si>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</si>
  <si>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</si>
  <si>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</si>
  <si>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</si>
  <si>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</si>
  <si>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</si>
  <si>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</si>
  <si>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</si>
  <si>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</si>
  <si>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</si>
  <si>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</si>
  <si>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</si>
  <si>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</si>
  <si>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</si>
  <si>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</si>
  <si>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</si>
  <si>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</si>
  <si>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</si>
  <si>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</si>
  <si>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</si>
  <si>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</si>
  <si>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</si>
  <si>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</si>
  <si>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</si>
  <si>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</si>
  <si>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</si>
  <si>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</si>
  <si>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</si>
  <si>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</si>
  <si>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</si>
  <si>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</si>
  <si>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</si>
  <si>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</si>
  <si>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</si>
  <si>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</si>
  <si>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</si>
  <si>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</si>
  <si>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</si>
  <si>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</si>
  <si>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</si>
  <si>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</si>
  <si>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</si>
  <si>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</si>
  <si>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</si>
  <si>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</si>
  <si>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</si>
  <si>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</si>
  <si>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</si>
  <si>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</si>
  <si>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</si>
  <si>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</si>
  <si>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</si>
  <si>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</si>
  <si>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</si>
  <si>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</si>
  <si>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</si>
  <si>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</si>
  <si>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</si>
  <si>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</si>
  <si>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</si>
  <si>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</si>
  <si>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</si>
  <si>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</si>
  <si>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</si>
  <si>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</si>
  <si>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</si>
  <si>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</si>
  <si>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</si>
  <si>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</si>
  <si>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</si>
  <si>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</si>
  <si>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</si>
  <si>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</si>
  <si>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</si>
  <si>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</si>
  <si>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</si>
  <si>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</si>
  <si>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</si>
  <si>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</si>
  <si>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</si>
  <si>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</si>
  <si>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</si>
  <si>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</si>
  <si>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</si>
  <si>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</si>
  <si>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</si>
  <si>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</si>
  <si>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</si>
  <si>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</si>
  <si>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</si>
  <si>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</si>
  <si>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</si>
  <si>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</si>
  <si>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</si>
  <si>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</si>
  <si>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</si>
  <si>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</si>
  <si>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</si>
  <si>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</si>
  <si>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</si>
  <si>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</si>
  <si>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</si>
  <si>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</si>
  <si>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</si>
  <si>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</si>
  <si>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</si>
  <si>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</si>
  <si>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</si>
  <si>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</si>
  <si>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</si>
  <si>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</si>
  <si>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</si>
  <si>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</si>
  <si>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</si>
  <si>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</si>
  <si>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</si>
  <si>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</si>
  <si>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</si>
  <si>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</si>
  <si>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</si>
  <si>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</si>
  <si>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</si>
  <si>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</si>
  <si>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</si>
  <si>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</si>
  <si>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</si>
  <si>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</si>
  <si>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</si>
  <si>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</si>
  <si>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</si>
  <si>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</si>
  <si>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</si>
  <si>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</si>
  <si>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</si>
  <si>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</si>
  <si>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</si>
  <si>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</si>
  <si>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</si>
  <si>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</si>
  <si>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</si>
  <si>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</si>
  <si>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</si>
  <si>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</si>
  <si>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</si>
  <si>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</si>
  <si>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</si>
  <si>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</si>
  <si>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</si>
  <si>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</si>
  <si>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</si>
  <si>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</si>
  <si>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</si>
  <si>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</si>
  <si>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</si>
  <si>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</si>
  <si>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</si>
  <si>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</si>
  <si>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</si>
  <si>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</si>
  <si>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</si>
  <si>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</si>
  <si>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</si>
  <si>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</si>
  <si>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</si>
  <si>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</si>
  <si>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</si>
  <si>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</si>
  <si>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</si>
  <si>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</si>
  <si>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</si>
  <si>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</si>
  <si>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</si>
  <si>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</si>
  <si>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</si>
  <si>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</si>
  <si>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</si>
  <si>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</si>
  <si>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</si>
  <si>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</si>
  <si>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</si>
  <si>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</si>
  <si>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</si>
  <si>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</si>
  <si>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</si>
  <si>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</si>
  <si>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</si>
  <si>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</si>
  <si>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</si>
  <si>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</si>
  <si>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</si>
  <si>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</si>
  <si>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</si>
  <si>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</si>
  <si>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</si>
  <si>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</si>
  <si>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</si>
  <si>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</si>
  <si>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</si>
  <si>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</si>
  <si>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</si>
  <si>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</si>
  <si>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</si>
  <si>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</si>
  <si>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</si>
  <si>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</si>
  <si>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</si>
  <si>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</si>
  <si>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</si>
  <si>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</si>
  <si>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</si>
  <si>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</si>
  <si>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</si>
  <si>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</si>
  <si>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</si>
  <si>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</si>
  <si>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</si>
  <si>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</si>
  <si>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</si>
  <si>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</si>
  <si>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</si>
  <si>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</si>
  <si>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</si>
  <si>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</si>
  <si>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</si>
  <si>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</si>
  <si>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</si>
  <si>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</si>
  <si>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</si>
  <si>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</si>
  <si>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</si>
  <si>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</si>
  <si>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</si>
  <si>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</si>
  <si>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</si>
  <si>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</si>
  <si>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 xml:space="preserve">Rozpočet Volgogradská </t>
  </si>
  <si>
    <t>parozábrana</t>
  </si>
  <si>
    <t>D+M zárubní a dveří např.SAPELLI -folie nebo laminát CPL, odsouhlasí objednatel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</si>
</sst>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theme="1"/>
      <name val="Arial CE"/>
      <charset val="238"/>
    </font>
    <font>
      <sz val="8"/>
      <color theme="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3"/>
      <c r="B2" s="80" t="s">
        <v>24</v>
      </c>
      <c r="C2" s="81"/>
      <c r="D2" s="82" t="s">
        <v>50</v>
      </c>
      <c r="E2" s="207" t="s">
        <v>51</v>
      </c>
      <c r="F2" s="208"/>
      <c r="G2" s="208"/>
      <c r="H2" s="208"/>
      <c r="I2" s="208"/>
      <c r="J2" s="20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316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4"/>
      <c r="E11" s="214"/>
      <c r="F11" s="214"/>
      <c r="G11" s="21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4"/>
      <c r="F16" s="205"/>
      <c r="G16" s="204"/>
      <c r="H16" s="205"/>
      <c r="I16" s="204">
        <f>SUMIF(F49:F65,A16,I49:I65)+SUMIF(F49:F65,"PSU",I49:I65)</f>
        <v>0</v>
      </c>
      <c r="J16" s="206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4"/>
      <c r="F17" s="205"/>
      <c r="G17" s="204"/>
      <c r="H17" s="205"/>
      <c r="I17" s="204">
        <f>SUMIF(F49:F65,A17,I49:I65)</f>
        <v>0</v>
      </c>
      <c r="J17" s="206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4"/>
      <c r="F18" s="205"/>
      <c r="G18" s="204"/>
      <c r="H18" s="205"/>
      <c r="I18" s="204">
        <f>SUMIF(F49:F65,A18,I49:I65)</f>
        <v>0</v>
      </c>
      <c r="J18" s="206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4"/>
      <c r="F19" s="205"/>
      <c r="G19" s="204"/>
      <c r="H19" s="205"/>
      <c r="I19" s="204">
        <f>SUMIF(F49:F65,A19,I49:I65)</f>
        <v>0</v>
      </c>
      <c r="J19" s="206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4"/>
      <c r="F20" s="205"/>
      <c r="G20" s="204"/>
      <c r="H20" s="205"/>
      <c r="I20" s="204">
        <f>SUMIF(F49:F65,A20,I49:I65)</f>
        <v>0</v>
      </c>
      <c r="J20" s="206"/>
    </row>
    <row r="21" spans="1:10" ht="23.25" customHeight="1" x14ac:dyDescent="0.2">
      <c r="A21" s="3"/>
      <c r="B21" s="74" t="s">
        <v>31</v>
      </c>
      <c r="C21" s="75"/>
      <c r="D21" s="76"/>
      <c r="E21" s="217"/>
      <c r="F21" s="218"/>
      <c r="G21" s="217"/>
      <c r="H21" s="218"/>
      <c r="I21" s="217">
        <f>SUM(I16:J20)</f>
        <v>0</v>
      </c>
      <c r="J21" s="22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5">
        <f>IF(A24&gt;50, ROUNDUP(A23, 0), ROUNDDOWN(A23, 0))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1">
        <f>IF(A26&gt;50, ROUNDUP(A25, 0), ROUNDDOWN(A25, 0))</f>
        <v>0</v>
      </c>
      <c r="H26" s="202"/>
      <c r="I26" s="20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3">
        <f>CenaCelkem-(ZakladDPHSni+DPHSni+ZakladDPHZakl+DPHZakl)</f>
        <v>0</v>
      </c>
      <c r="H27" s="203"/>
      <c r="I27" s="20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1">
        <f>ZakladDPHSniVypocet+ZakladDPHZaklVypocet</f>
        <v>0</v>
      </c>
      <c r="H28" s="231"/>
      <c r="I28" s="231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0">
        <f>IF(A29&gt;50, ROUNDUP(A27, 0), ROUNDDOWN(A27, 0))</f>
        <v>0</v>
      </c>
      <c r="H29" s="230"/>
      <c r="I29" s="230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44391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4" t="s">
        <v>2</v>
      </c>
      <c r="E35" s="22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2"/>
      <c r="D39" s="233"/>
      <c r="E39" s="233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4" t="s">
        <v>46</v>
      </c>
      <c r="D40" s="235"/>
      <c r="E40" s="235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2" t="s">
        <v>44</v>
      </c>
      <c r="D41" s="233"/>
      <c r="E41" s="233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6" t="s">
        <v>53</v>
      </c>
      <c r="C42" s="237"/>
      <c r="D42" s="237"/>
      <c r="E42" s="23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9" t="s">
        <v>58</v>
      </c>
      <c r="D49" s="240"/>
      <c r="E49" s="240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9" t="s">
        <v>60</v>
      </c>
      <c r="D50" s="240"/>
      <c r="E50" s="240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9" t="s">
        <v>62</v>
      </c>
      <c r="D51" s="240"/>
      <c r="E51" s="240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9" t="s">
        <v>64</v>
      </c>
      <c r="D52" s="240"/>
      <c r="E52" s="240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9" t="s">
        <v>66</v>
      </c>
      <c r="D53" s="240"/>
      <c r="E53" s="240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9" t="s">
        <v>68</v>
      </c>
      <c r="D54" s="240"/>
      <c r="E54" s="240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9" t="s">
        <v>70</v>
      </c>
      <c r="D55" s="240"/>
      <c r="E55" s="240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9" t="s">
        <v>72</v>
      </c>
      <c r="D56" s="240"/>
      <c r="E56" s="240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9" t="s">
        <v>74</v>
      </c>
      <c r="D57" s="240"/>
      <c r="E57" s="240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9" t="s">
        <v>76</v>
      </c>
      <c r="D58" s="240"/>
      <c r="E58" s="240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9" t="s">
        <v>78</v>
      </c>
      <c r="D59" s="240"/>
      <c r="E59" s="240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9" t="s">
        <v>80</v>
      </c>
      <c r="D60" s="240"/>
      <c r="E60" s="240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9" t="s">
        <v>82</v>
      </c>
      <c r="D61" s="240"/>
      <c r="E61" s="240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9" t="s">
        <v>84</v>
      </c>
      <c r="D62" s="240"/>
      <c r="E62" s="240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9" t="s">
        <v>86</v>
      </c>
      <c r="D63" s="240"/>
      <c r="E63" s="240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9" t="s">
        <v>88</v>
      </c>
      <c r="D64" s="240"/>
      <c r="E64" s="240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9" t="s">
        <v>29</v>
      </c>
      <c r="D65" s="240"/>
      <c r="E65" s="240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8" activePane="bottomLeft" state="frozen"/>
      <selection pane="bottomLeft" activeCell="E19" sqref="E1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317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>
        <v>5</v>
      </c>
      <c r="B19" s="159" t="s">
        <v>136</v>
      </c>
      <c r="C19" s="194" t="s">
        <v>318</v>
      </c>
      <c r="D19" s="195" t="s">
        <v>120</v>
      </c>
      <c r="E19" s="196">
        <v>3.1960000000000002</v>
      </c>
      <c r="F19" s="161"/>
      <c r="G19" s="161">
        <v>0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149</v>
      </c>
      <c r="C29" s="189" t="s">
        <v>150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151</v>
      </c>
      <c r="C30" s="189" t="s">
        <v>152</v>
      </c>
      <c r="D30" s="180" t="s">
        <v>153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154</v>
      </c>
      <c r="C31" s="187" t="s">
        <v>155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310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156</v>
      </c>
      <c r="C33" s="189" t="s">
        <v>157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158</v>
      </c>
      <c r="T33" s="161" t="s">
        <v>159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160</v>
      </c>
      <c r="C34" s="189" t="s">
        <v>161</v>
      </c>
      <c r="D34" s="180" t="s">
        <v>162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158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163</v>
      </c>
      <c r="C35" s="189" t="s">
        <v>164</v>
      </c>
      <c r="D35" s="180" t="s">
        <v>162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158</v>
      </c>
      <c r="T35" s="161" t="s">
        <v>165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166</v>
      </c>
      <c r="C36" s="189" t="s">
        <v>308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158</v>
      </c>
      <c r="T36" s="161" t="s">
        <v>159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167</v>
      </c>
      <c r="C37" s="189" t="s">
        <v>168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158</v>
      </c>
      <c r="T37" s="161" t="s">
        <v>165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169</v>
      </c>
      <c r="C39" s="189" t="s">
        <v>170</v>
      </c>
      <c r="D39" s="180" t="s">
        <v>171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173</v>
      </c>
      <c r="C41" s="187" t="s">
        <v>174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176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177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178</v>
      </c>
      <c r="C45" s="189" t="s">
        <v>179</v>
      </c>
      <c r="D45" s="180" t="s">
        <v>153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181</v>
      </c>
      <c r="C46" s="189" t="s">
        <v>182</v>
      </c>
      <c r="D46" s="180" t="s">
        <v>153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183</v>
      </c>
      <c r="C47" s="189" t="s">
        <v>184</v>
      </c>
      <c r="D47" s="180" t="s">
        <v>153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185</v>
      </c>
      <c r="C48" s="189" t="s">
        <v>186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187</v>
      </c>
      <c r="C49" s="187" t="s">
        <v>188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158</v>
      </c>
      <c r="T49" s="161" t="s">
        <v>159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189</v>
      </c>
      <c r="C50" s="190" t="s">
        <v>190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192</v>
      </c>
      <c r="C52" s="189" t="s">
        <v>193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194</v>
      </c>
      <c r="C53" s="189" t="s">
        <v>195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196</v>
      </c>
      <c r="C54" s="189" t="s">
        <v>197</v>
      </c>
      <c r="D54" s="180" t="s">
        <v>153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198</v>
      </c>
      <c r="C55" s="189" t="s">
        <v>199</v>
      </c>
      <c r="D55" s="180" t="s">
        <v>153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200</v>
      </c>
      <c r="C56" s="189" t="s">
        <v>201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202</v>
      </c>
      <c r="C57" s="189" t="s">
        <v>203</v>
      </c>
      <c r="D57" s="180" t="s">
        <v>204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205</v>
      </c>
      <c r="C58" s="189" t="s">
        <v>206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207</v>
      </c>
      <c r="C59" s="189" t="s">
        <v>208</v>
      </c>
      <c r="D59" s="180" t="s">
        <v>153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209</v>
      </c>
      <c r="C60" s="189" t="s">
        <v>210</v>
      </c>
      <c r="D60" s="180" t="s">
        <v>153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211</v>
      </c>
      <c r="D61" s="174" t="s">
        <v>153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158</v>
      </c>
      <c r="T61" s="161" t="s">
        <v>165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212</v>
      </c>
      <c r="C62" s="190" t="s">
        <v>213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214</v>
      </c>
      <c r="C64" s="189" t="s">
        <v>215</v>
      </c>
      <c r="D64" s="180" t="s">
        <v>153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159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315</v>
      </c>
      <c r="D65" s="180" t="s">
        <v>162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158</v>
      </c>
      <c r="T65" s="161" t="s">
        <v>165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216</v>
      </c>
      <c r="C66" s="187" t="s">
        <v>217</v>
      </c>
      <c r="D66" s="174" t="s">
        <v>162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158</v>
      </c>
      <c r="T66" s="161" t="s">
        <v>165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218</v>
      </c>
      <c r="C67" s="190" t="s">
        <v>219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220</v>
      </c>
      <c r="C69" s="189" t="s">
        <v>221</v>
      </c>
      <c r="D69" s="180" t="s">
        <v>222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223</v>
      </c>
      <c r="C70" s="189" t="s">
        <v>224</v>
      </c>
      <c r="D70" s="180" t="s">
        <v>222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225</v>
      </c>
      <c r="C71" s="189" t="s">
        <v>226</v>
      </c>
      <c r="D71" s="180" t="s">
        <v>222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227</v>
      </c>
      <c r="C72" s="189" t="s">
        <v>228</v>
      </c>
      <c r="D72" s="180" t="s">
        <v>222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229</v>
      </c>
      <c r="C73" s="189" t="s">
        <v>230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231</v>
      </c>
      <c r="C74" s="189" t="s">
        <v>232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233</v>
      </c>
      <c r="C75" s="189" t="s">
        <v>234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235</v>
      </c>
      <c r="C76" s="189" t="s">
        <v>236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237</v>
      </c>
      <c r="C77" s="189" t="s">
        <v>298</v>
      </c>
      <c r="D77" s="180" t="s">
        <v>162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158</v>
      </c>
      <c r="T77" s="161" t="s">
        <v>165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238</v>
      </c>
      <c r="C78" s="189" t="s">
        <v>299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158</v>
      </c>
      <c r="T78" s="161" t="s">
        <v>159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239</v>
      </c>
      <c r="C79" s="189" t="s">
        <v>300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158</v>
      </c>
      <c r="T79" s="161" t="s">
        <v>165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240</v>
      </c>
      <c r="C80" s="189" t="s">
        <v>241</v>
      </c>
      <c r="D80" s="180" t="s">
        <v>141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158</v>
      </c>
      <c r="T80" s="161" t="s">
        <v>165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242</v>
      </c>
      <c r="C81" s="189" t="s">
        <v>307</v>
      </c>
      <c r="D81" s="180" t="s">
        <v>141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158</v>
      </c>
      <c r="T81" s="161" t="s">
        <v>159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239</v>
      </c>
      <c r="C82" s="189" t="s">
        <v>243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158</v>
      </c>
      <c r="T82" s="161" t="s">
        <v>159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239</v>
      </c>
      <c r="C83" s="189" t="s">
        <v>301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158</v>
      </c>
      <c r="T83" s="161" t="s">
        <v>159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239</v>
      </c>
      <c r="C84" s="187" t="s">
        <v>306</v>
      </c>
      <c r="D84" s="174" t="s">
        <v>141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158</v>
      </c>
      <c r="T84" s="161" t="s">
        <v>159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245</v>
      </c>
      <c r="C85" s="190" t="s">
        <v>246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191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247</v>
      </c>
      <c r="C87" s="189" t="s">
        <v>319</v>
      </c>
      <c r="D87" s="180" t="s">
        <v>141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158</v>
      </c>
      <c r="T87" s="161" t="s">
        <v>159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249</v>
      </c>
      <c r="C89" s="187" t="s">
        <v>250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251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252</v>
      </c>
      <c r="C91" s="189" t="s">
        <v>253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254</v>
      </c>
      <c r="T91" s="161" t="s">
        <v>254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255</v>
      </c>
      <c r="C92" s="187" t="s">
        <v>302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251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256</v>
      </c>
      <c r="C94" s="187" t="s">
        <v>303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158</v>
      </c>
      <c r="T94" s="161" t="s">
        <v>165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257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258</v>
      </c>
      <c r="C96" s="190" t="s">
        <v>259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260</v>
      </c>
      <c r="C98" s="187" t="s">
        <v>304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311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261</v>
      </c>
      <c r="C100" s="187" t="s">
        <v>313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311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262</v>
      </c>
      <c r="C102" s="189" t="s">
        <v>263</v>
      </c>
      <c r="D102" s="180" t="s">
        <v>153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264</v>
      </c>
      <c r="C103" s="187" t="s">
        <v>314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265</v>
      </c>
      <c r="S103" s="161" t="s">
        <v>121</v>
      </c>
      <c r="T103" s="161" t="s">
        <v>159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312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266</v>
      </c>
      <c r="C105" s="190" t="s">
        <v>267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268</v>
      </c>
      <c r="C107" s="187" t="s">
        <v>269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270</v>
      </c>
      <c r="C109" s="189" t="s">
        <v>305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180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271</v>
      </c>
      <c r="C111" s="189" t="s">
        <v>272</v>
      </c>
      <c r="D111" s="180" t="s">
        <v>162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158</v>
      </c>
      <c r="T111" s="161" t="s">
        <v>159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273</v>
      </c>
      <c r="C113" s="189" t="s">
        <v>274</v>
      </c>
      <c r="D113" s="180" t="s">
        <v>171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276</v>
      </c>
      <c r="C114" s="189" t="s">
        <v>277</v>
      </c>
      <c r="D114" s="180" t="s">
        <v>171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278</v>
      </c>
      <c r="C115" s="189" t="s">
        <v>279</v>
      </c>
      <c r="D115" s="180" t="s">
        <v>171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280</v>
      </c>
      <c r="C116" s="189" t="s">
        <v>281</v>
      </c>
      <c r="D116" s="180" t="s">
        <v>171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282</v>
      </c>
      <c r="C117" s="189" t="s">
        <v>283</v>
      </c>
      <c r="D117" s="180" t="s">
        <v>171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284</v>
      </c>
      <c r="C118" s="189" t="s">
        <v>285</v>
      </c>
      <c r="D118" s="180" t="s">
        <v>171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286</v>
      </c>
      <c r="C120" s="189" t="s">
        <v>287</v>
      </c>
      <c r="D120" s="180" t="s">
        <v>288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159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290</v>
      </c>
      <c r="C121" s="189" t="s">
        <v>291</v>
      </c>
      <c r="D121" s="180" t="s">
        <v>288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158</v>
      </c>
      <c r="T121" s="161" t="s">
        <v>159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292</v>
      </c>
      <c r="C122" s="187" t="s">
        <v>293</v>
      </c>
      <c r="D122" s="174" t="s">
        <v>288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158</v>
      </c>
      <c r="T122" s="161" t="s">
        <v>159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294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4" t="s">
        <v>295</v>
      </c>
      <c r="B127" s="264"/>
      <c r="C127" s="265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5"/>
      <c r="B128" s="246"/>
      <c r="C128" s="247"/>
      <c r="D128" s="246"/>
      <c r="E128" s="246"/>
      <c r="F128" s="246"/>
      <c r="G128" s="24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296</v>
      </c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297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2021-07-13T04:55:28Z</cp:lastPrinted>
  <dcterms:created xsi:type="dcterms:W3CDTF">2009-04-08T07:15:50Z</dcterms:created>
  <dcterms:modified xsi:type="dcterms:W3CDTF">2021-07-14T10:10:21Z</dcterms:modified>
</cp:coreProperties>
</file>