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3\Homes3\w0322hol\Dokumenty\Veřejné zakázky\rok 2021\VZ 70.21 Provaznciká 62 - el.instalace\PODKLADY K VZ\"/>
    </mc:Choice>
  </mc:AlternateContent>
  <bookViews>
    <workbookView xWindow="0" yWindow="0" windowWidth="28800" windowHeight="11700" activeTab="1"/>
  </bookViews>
  <sheets>
    <sheet name="Parametry" sheetId="1" r:id="rId1"/>
    <sheet name="Rekapitulace" sheetId="3" r:id="rId2"/>
    <sheet name="Rozpočet" sheetId="2" r:id="rId3"/>
  </sheets>
  <definedNames>
    <definedName name="_xlnm.Print_Area" localSheetId="0">Parametry!$A$1:$B$32</definedName>
    <definedName name="_xlnm.Print_Area" localSheetId="1">Rekapitulace!$A$1:$C$36</definedName>
    <definedName name="_xlnm.Print_Area" localSheetId="2">Rozpočet!$A$1:$H$218</definedName>
  </definedNames>
  <calcPr calcId="162913"/>
</workbook>
</file>

<file path=xl/calcChain.xml><?xml version="1.0" encoding="utf-8"?>
<calcChain xmlns="http://schemas.openxmlformats.org/spreadsheetml/2006/main">
  <c r="C9" i="3" l="1"/>
  <c r="H218" i="2"/>
  <c r="G216" i="2"/>
  <c r="E216" i="2"/>
  <c r="H216" i="2" s="1"/>
  <c r="G215" i="2"/>
  <c r="E215" i="2"/>
  <c r="H215" i="2" s="1"/>
  <c r="H212" i="2"/>
  <c r="G212" i="2"/>
  <c r="E212" i="2"/>
  <c r="G210" i="2"/>
  <c r="H210" i="2" s="1"/>
  <c r="E210" i="2"/>
  <c r="G208" i="2"/>
  <c r="G217" i="2" s="1"/>
  <c r="C35" i="3" s="1"/>
  <c r="E208" i="2"/>
  <c r="H208" i="2" s="1"/>
  <c r="H206" i="2"/>
  <c r="H204" i="2"/>
  <c r="G202" i="2"/>
  <c r="H202" i="2" s="1"/>
  <c r="E202" i="2"/>
  <c r="G201" i="2"/>
  <c r="E201" i="2"/>
  <c r="H201" i="2" s="1"/>
  <c r="G200" i="2"/>
  <c r="E200" i="2"/>
  <c r="H200" i="2" s="1"/>
  <c r="H199" i="2"/>
  <c r="G199" i="2"/>
  <c r="E199" i="2"/>
  <c r="H198" i="2"/>
  <c r="G197" i="2"/>
  <c r="H197" i="2" s="1"/>
  <c r="E197" i="2"/>
  <c r="H196" i="2"/>
  <c r="G195" i="2"/>
  <c r="H195" i="2" s="1"/>
  <c r="E195" i="2"/>
  <c r="H194" i="2"/>
  <c r="G193" i="2"/>
  <c r="H193" i="2" s="1"/>
  <c r="E193" i="2"/>
  <c r="G192" i="2"/>
  <c r="E192" i="2"/>
  <c r="H192" i="2" s="1"/>
  <c r="G191" i="2"/>
  <c r="E191" i="2"/>
  <c r="H191" i="2" s="1"/>
  <c r="H190" i="2"/>
  <c r="H189" i="2"/>
  <c r="G189" i="2"/>
  <c r="E189" i="2"/>
  <c r="G187" i="2"/>
  <c r="E187" i="2"/>
  <c r="H187" i="2" s="1"/>
  <c r="G185" i="2"/>
  <c r="E185" i="2"/>
  <c r="H185" i="2" s="1"/>
  <c r="H182" i="2"/>
  <c r="G182" i="2"/>
  <c r="E182" i="2"/>
  <c r="G180" i="2"/>
  <c r="E180" i="2"/>
  <c r="H180" i="2" s="1"/>
  <c r="G178" i="2"/>
  <c r="E178" i="2"/>
  <c r="H178" i="2" s="1"/>
  <c r="H176" i="2"/>
  <c r="G176" i="2"/>
  <c r="E176" i="2"/>
  <c r="G173" i="2"/>
  <c r="H173" i="2" s="1"/>
  <c r="E173" i="2"/>
  <c r="G172" i="2"/>
  <c r="E172" i="2"/>
  <c r="H172" i="2" s="1"/>
  <c r="G169" i="2"/>
  <c r="E169" i="2"/>
  <c r="H169" i="2" s="1"/>
  <c r="G168" i="2"/>
  <c r="H168" i="2" s="1"/>
  <c r="E168" i="2"/>
  <c r="G167" i="2"/>
  <c r="E167" i="2"/>
  <c r="H167" i="2" s="1"/>
  <c r="G164" i="2"/>
  <c r="E164" i="2"/>
  <c r="H164" i="2" s="1"/>
  <c r="G162" i="2"/>
  <c r="H162" i="2" s="1"/>
  <c r="E162" i="2"/>
  <c r="G159" i="2"/>
  <c r="E159" i="2"/>
  <c r="H159" i="2" s="1"/>
  <c r="G158" i="2"/>
  <c r="E158" i="2"/>
  <c r="H158" i="2" s="1"/>
  <c r="H154" i="2"/>
  <c r="G152" i="2"/>
  <c r="E152" i="2"/>
  <c r="H152" i="2" s="1"/>
  <c r="H151" i="2"/>
  <c r="G151" i="2"/>
  <c r="E151" i="2"/>
  <c r="G148" i="2"/>
  <c r="H148" i="2" s="1"/>
  <c r="E148" i="2"/>
  <c r="G147" i="2"/>
  <c r="E147" i="2"/>
  <c r="H147" i="2" s="1"/>
  <c r="G146" i="2"/>
  <c r="E146" i="2"/>
  <c r="H146" i="2" s="1"/>
  <c r="G145" i="2"/>
  <c r="H145" i="2" s="1"/>
  <c r="E145" i="2"/>
  <c r="G144" i="2"/>
  <c r="E144" i="2"/>
  <c r="H144" i="2" s="1"/>
  <c r="G143" i="2"/>
  <c r="E143" i="2"/>
  <c r="H143" i="2" s="1"/>
  <c r="H142" i="2"/>
  <c r="G142" i="2"/>
  <c r="E142" i="2"/>
  <c r="G141" i="2"/>
  <c r="H141" i="2" s="1"/>
  <c r="E141" i="2"/>
  <c r="G140" i="2"/>
  <c r="E140" i="2"/>
  <c r="H140" i="2" s="1"/>
  <c r="G139" i="2"/>
  <c r="E139" i="2"/>
  <c r="H139" i="2" s="1"/>
  <c r="H137" i="2"/>
  <c r="G137" i="2"/>
  <c r="E137" i="2"/>
  <c r="G135" i="2"/>
  <c r="E135" i="2"/>
  <c r="H135" i="2" s="1"/>
  <c r="G134" i="2"/>
  <c r="E134" i="2"/>
  <c r="H134" i="2" s="1"/>
  <c r="H133" i="2"/>
  <c r="G133" i="2"/>
  <c r="E133" i="2"/>
  <c r="G131" i="2"/>
  <c r="E131" i="2"/>
  <c r="G129" i="2"/>
  <c r="E129" i="2"/>
  <c r="H129" i="2" s="1"/>
  <c r="G128" i="2"/>
  <c r="E128" i="2"/>
  <c r="G127" i="2"/>
  <c r="E127" i="2"/>
  <c r="H127" i="2" s="1"/>
  <c r="G126" i="2"/>
  <c r="E126" i="2"/>
  <c r="H126" i="2" s="1"/>
  <c r="G124" i="2"/>
  <c r="E124" i="2"/>
  <c r="G123" i="2"/>
  <c r="E123" i="2"/>
  <c r="H123" i="2" s="1"/>
  <c r="G122" i="2"/>
  <c r="E122" i="2"/>
  <c r="H122" i="2" s="1"/>
  <c r="H121" i="2"/>
  <c r="G121" i="2"/>
  <c r="E121" i="2"/>
  <c r="G119" i="2"/>
  <c r="H119" i="2" s="1"/>
  <c r="E119" i="2"/>
  <c r="G117" i="2"/>
  <c r="E117" i="2"/>
  <c r="H116" i="2"/>
  <c r="G116" i="2"/>
  <c r="E116" i="2"/>
  <c r="G114" i="2"/>
  <c r="H114" i="2" s="1"/>
  <c r="E114" i="2"/>
  <c r="G113" i="2"/>
  <c r="E113" i="2"/>
  <c r="H112" i="2"/>
  <c r="G112" i="2"/>
  <c r="E112" i="2"/>
  <c r="G110" i="2"/>
  <c r="H110" i="2" s="1"/>
  <c r="E110" i="2"/>
  <c r="H108" i="2"/>
  <c r="G107" i="2"/>
  <c r="H107" i="2" s="1"/>
  <c r="E107" i="2"/>
  <c r="G106" i="2"/>
  <c r="E106" i="2"/>
  <c r="H106" i="2" s="1"/>
  <c r="G105" i="2"/>
  <c r="E105" i="2"/>
  <c r="H105" i="2" s="1"/>
  <c r="G102" i="2"/>
  <c r="H102" i="2" s="1"/>
  <c r="E102" i="2"/>
  <c r="G100" i="2"/>
  <c r="E100" i="2"/>
  <c r="H100" i="2" s="1"/>
  <c r="G99" i="2"/>
  <c r="E99" i="2"/>
  <c r="H99" i="2" s="1"/>
  <c r="H98" i="2"/>
  <c r="G98" i="2"/>
  <c r="E98" i="2"/>
  <c r="G96" i="2"/>
  <c r="E96" i="2"/>
  <c r="G94" i="2"/>
  <c r="E94" i="2"/>
  <c r="H94" i="2" s="1"/>
  <c r="H92" i="2"/>
  <c r="G92" i="2"/>
  <c r="E92" i="2"/>
  <c r="G91" i="2"/>
  <c r="E91" i="2"/>
  <c r="G89" i="2"/>
  <c r="E89" i="2"/>
  <c r="H89" i="2" s="1"/>
  <c r="H87" i="2"/>
  <c r="G87" i="2"/>
  <c r="E87" i="2"/>
  <c r="G85" i="2"/>
  <c r="H85" i="2" s="1"/>
  <c r="E85" i="2"/>
  <c r="G84" i="2"/>
  <c r="E84" i="2"/>
  <c r="H84" i="2" s="1"/>
  <c r="G83" i="2"/>
  <c r="E83" i="2"/>
  <c r="H83" i="2" s="1"/>
  <c r="H82" i="2"/>
  <c r="G82" i="2"/>
  <c r="E82" i="2"/>
  <c r="G81" i="2"/>
  <c r="H81" i="2" s="1"/>
  <c r="E81" i="2"/>
  <c r="G79" i="2"/>
  <c r="E79" i="2"/>
  <c r="H78" i="2"/>
  <c r="G78" i="2"/>
  <c r="E78" i="2"/>
  <c r="G77" i="2"/>
  <c r="H77" i="2" s="1"/>
  <c r="E77" i="2"/>
  <c r="G76" i="2"/>
  <c r="E76" i="2"/>
  <c r="H76" i="2" s="1"/>
  <c r="G75" i="2"/>
  <c r="E75" i="2"/>
  <c r="H75" i="2" s="1"/>
  <c r="H74" i="2"/>
  <c r="G74" i="2"/>
  <c r="E74" i="2"/>
  <c r="G73" i="2"/>
  <c r="H73" i="2" s="1"/>
  <c r="E73" i="2"/>
  <c r="G70" i="2"/>
  <c r="E70" i="2"/>
  <c r="H70" i="2" s="1"/>
  <c r="G69" i="2"/>
  <c r="E69" i="2"/>
  <c r="H69" i="2" s="1"/>
  <c r="G68" i="2"/>
  <c r="H68" i="2" s="1"/>
  <c r="E68" i="2"/>
  <c r="G67" i="2"/>
  <c r="E67" i="2"/>
  <c r="H67" i="2" s="1"/>
  <c r="G66" i="2"/>
  <c r="E66" i="2"/>
  <c r="G65" i="2"/>
  <c r="H65" i="2" s="1"/>
  <c r="E65" i="2"/>
  <c r="G64" i="2"/>
  <c r="E64" i="2"/>
  <c r="G63" i="2"/>
  <c r="H63" i="2" s="1"/>
  <c r="E63" i="2"/>
  <c r="G61" i="2"/>
  <c r="E61" i="2"/>
  <c r="H61" i="2" s="1"/>
  <c r="G60" i="2"/>
  <c r="E60" i="2"/>
  <c r="G59" i="2"/>
  <c r="E59" i="2"/>
  <c r="G58" i="2"/>
  <c r="E58" i="2"/>
  <c r="H58" i="2" s="1"/>
  <c r="H57" i="2"/>
  <c r="G57" i="2"/>
  <c r="E57" i="2"/>
  <c r="G56" i="2"/>
  <c r="H56" i="2" s="1"/>
  <c r="E56" i="2"/>
  <c r="G55" i="2"/>
  <c r="E55" i="2"/>
  <c r="H54" i="2"/>
  <c r="G54" i="2"/>
  <c r="E54" i="2"/>
  <c r="G53" i="2"/>
  <c r="H53" i="2" s="1"/>
  <c r="E53" i="2"/>
  <c r="G52" i="2"/>
  <c r="E52" i="2"/>
  <c r="H51" i="2"/>
  <c r="G51" i="2"/>
  <c r="E51" i="2"/>
  <c r="G50" i="2"/>
  <c r="H50" i="2" s="1"/>
  <c r="E50" i="2"/>
  <c r="G48" i="2"/>
  <c r="E48" i="2"/>
  <c r="H48" i="2" s="1"/>
  <c r="G46" i="2"/>
  <c r="E46" i="2"/>
  <c r="H46" i="2" s="1"/>
  <c r="H45" i="2"/>
  <c r="G45" i="2"/>
  <c r="E45" i="2"/>
  <c r="G43" i="2"/>
  <c r="H43" i="2" s="1"/>
  <c r="E43" i="2"/>
  <c r="G41" i="2"/>
  <c r="E41" i="2"/>
  <c r="H41" i="2" s="1"/>
  <c r="H40" i="2"/>
  <c r="G40" i="2"/>
  <c r="E40" i="2"/>
  <c r="G39" i="2"/>
  <c r="H39" i="2" s="1"/>
  <c r="E39" i="2"/>
  <c r="G38" i="2"/>
  <c r="E38" i="2"/>
  <c r="H38" i="2" s="1"/>
  <c r="G37" i="2"/>
  <c r="E37" i="2"/>
  <c r="G35" i="2"/>
  <c r="E35" i="2"/>
  <c r="G34" i="2"/>
  <c r="E34" i="2"/>
  <c r="H34" i="2" s="1"/>
  <c r="G33" i="2"/>
  <c r="H33" i="2" s="1"/>
  <c r="E33" i="2"/>
  <c r="G31" i="2"/>
  <c r="E31" i="2"/>
  <c r="H31" i="2" s="1"/>
  <c r="G30" i="2"/>
  <c r="E30" i="2"/>
  <c r="H30" i="2" s="1"/>
  <c r="H28" i="2"/>
  <c r="G28" i="2"/>
  <c r="E28" i="2"/>
  <c r="G27" i="2"/>
  <c r="H27" i="2" s="1"/>
  <c r="E27" i="2"/>
  <c r="G26" i="2"/>
  <c r="E26" i="2"/>
  <c r="H26" i="2" s="1"/>
  <c r="G25" i="2"/>
  <c r="E25" i="2"/>
  <c r="G24" i="2"/>
  <c r="H24" i="2" s="1"/>
  <c r="E24" i="2"/>
  <c r="G23" i="2"/>
  <c r="E23" i="2"/>
  <c r="H23" i="2" s="1"/>
  <c r="G22" i="2"/>
  <c r="E22" i="2"/>
  <c r="G21" i="2"/>
  <c r="H21" i="2" s="1"/>
  <c r="E21" i="2"/>
  <c r="G20" i="2"/>
  <c r="E20" i="2"/>
  <c r="H20" i="2" s="1"/>
  <c r="G19" i="2"/>
  <c r="E19" i="2"/>
  <c r="H19" i="2" s="1"/>
  <c r="H18" i="2"/>
  <c r="G18" i="2"/>
  <c r="E18" i="2"/>
  <c r="G17" i="2"/>
  <c r="E17" i="2"/>
  <c r="H17" i="2" s="1"/>
  <c r="G15" i="2"/>
  <c r="E15" i="2"/>
  <c r="H15" i="2" s="1"/>
  <c r="H14" i="2"/>
  <c r="G14" i="2"/>
  <c r="E14" i="2"/>
  <c r="G13" i="2"/>
  <c r="E13" i="2"/>
  <c r="H13" i="2" s="1"/>
  <c r="G11" i="2"/>
  <c r="E11" i="2"/>
  <c r="H11" i="2" s="1"/>
  <c r="G10" i="2"/>
  <c r="H10" i="2" s="1"/>
  <c r="E10" i="2"/>
  <c r="H8" i="2"/>
  <c r="G6" i="2"/>
  <c r="G7" i="2" s="1"/>
  <c r="C32" i="3" s="1"/>
  <c r="E6" i="2"/>
  <c r="G5" i="2"/>
  <c r="E5" i="2"/>
  <c r="H5" i="2" s="1"/>
  <c r="G4" i="2"/>
  <c r="E4" i="2"/>
  <c r="H4" i="2" s="1"/>
  <c r="H3" i="2"/>
  <c r="G3" i="2"/>
  <c r="E3" i="2"/>
  <c r="H59" i="2" l="1"/>
  <c r="H131" i="2"/>
  <c r="H79" i="2"/>
  <c r="H6" i="2"/>
  <c r="H37" i="2"/>
  <c r="H66" i="2"/>
  <c r="E217" i="2"/>
  <c r="B35" i="3" s="1"/>
  <c r="H217" i="2"/>
  <c r="G203" i="2"/>
  <c r="C34" i="3" s="1"/>
  <c r="H203" i="2"/>
  <c r="E203" i="2"/>
  <c r="B34" i="3" s="1"/>
  <c r="H128" i="2"/>
  <c r="H124" i="2"/>
  <c r="H117" i="2"/>
  <c r="H113" i="2"/>
  <c r="H96" i="2"/>
  <c r="H91" i="2"/>
  <c r="H64" i="2"/>
  <c r="H60" i="2"/>
  <c r="H55" i="2"/>
  <c r="H52" i="2"/>
  <c r="H35" i="2"/>
  <c r="H25" i="2"/>
  <c r="H22" i="2"/>
  <c r="G153" i="2"/>
  <c r="E153" i="2"/>
  <c r="C5" i="3" s="1"/>
  <c r="E7" i="2"/>
  <c r="B32" i="3" s="1"/>
  <c r="H7" i="2"/>
  <c r="C10" i="3" l="1"/>
  <c r="C11" i="3" s="1"/>
  <c r="H153" i="2"/>
  <c r="C33" i="3"/>
  <c r="C6" i="3"/>
  <c r="C8" i="3" s="1"/>
  <c r="B33" i="3"/>
  <c r="B3" i="3"/>
  <c r="B4" i="3" s="1"/>
  <c r="B7" i="3" l="1"/>
  <c r="B12" i="3" s="1"/>
  <c r="C4" i="3"/>
  <c r="C7" i="3" s="1"/>
  <c r="C12" i="3" s="1"/>
  <c r="C20" i="3" s="1"/>
  <c r="C14" i="3" l="1"/>
  <c r="C15" i="3"/>
  <c r="C19" i="3"/>
  <c r="C21" i="3" s="1"/>
  <c r="C13" i="3"/>
  <c r="C16" i="3" l="1"/>
  <c r="C24" i="3" s="1"/>
  <c r="C30" i="3" l="1"/>
  <c r="C27" i="3"/>
  <c r="C29" i="3"/>
</calcChain>
</file>

<file path=xl/sharedStrings.xml><?xml version="1.0" encoding="utf-8"?>
<sst xmlns="http://schemas.openxmlformats.org/spreadsheetml/2006/main" count="549" uniqueCount="302">
  <si>
    <t>Název</t>
  </si>
  <si>
    <t>Hodnota</t>
  </si>
  <si>
    <t>Nadpis rekapitulace</t>
  </si>
  <si>
    <t>Akce</t>
  </si>
  <si>
    <t>Projekt</t>
  </si>
  <si>
    <t>Silnoproudá elektrotechnika</t>
  </si>
  <si>
    <t>Investor</t>
  </si>
  <si>
    <t>Statutární  město Ostrava, Městský obvod Ostrava - Jih</t>
  </si>
  <si>
    <t>Z. č.</t>
  </si>
  <si>
    <t>1720</t>
  </si>
  <si>
    <t>A. č.</t>
  </si>
  <si>
    <t/>
  </si>
  <si>
    <t>Smlouva</t>
  </si>
  <si>
    <t>Vypracoval</t>
  </si>
  <si>
    <t>Ing.Novák</t>
  </si>
  <si>
    <t>Kontroloval</t>
  </si>
  <si>
    <t>Datum</t>
  </si>
  <si>
    <t>20.4.2021</t>
  </si>
  <si>
    <t>Zpracovatel</t>
  </si>
  <si>
    <t>Ing.Novák-NOVEL, A.Gavlase 111/32, 700 30 Ostrava</t>
  </si>
  <si>
    <t>CÚ</t>
  </si>
  <si>
    <t>4/2021</t>
  </si>
  <si>
    <t>Poznámka</t>
  </si>
  <si>
    <t>Rozpočet zpracován v soustavě RTS - položky nezatříděny</t>
  </si>
  <si>
    <t>Doprava dodávek  (3,6) %</t>
  </si>
  <si>
    <t>3,60</t>
  </si>
  <si>
    <t>Přesun dodávek  (1) %</t>
  </si>
  <si>
    <t>1,00</t>
  </si>
  <si>
    <t>PPV  (1 nebo 6) %</t>
  </si>
  <si>
    <t>0,00</t>
  </si>
  <si>
    <t>PPV zemních prací, nátěrů  (1) %</t>
  </si>
  <si>
    <t>Dodavat. dokumentace  (1 - 1,5) %</t>
  </si>
  <si>
    <t>Rizika a pojištění  (1 - 1,5) %</t>
  </si>
  <si>
    <t>Opravy v záruce  (5 - 7) %</t>
  </si>
  <si>
    <t>GZS  (3,25 nebo 8,4) %</t>
  </si>
  <si>
    <t>Provozní vlivy  %</t>
  </si>
  <si>
    <t>Kompletační činnost - a</t>
  </si>
  <si>
    <t>Kompletační činnost - b</t>
  </si>
  <si>
    <t>0,000000</t>
  </si>
  <si>
    <t>Kompletační činnost - k1</t>
  </si>
  <si>
    <t>Kompletační činnost - k2</t>
  </si>
  <si>
    <t>Roční nárůst cen 1   %</t>
  </si>
  <si>
    <t>Roční nárůst cen 2   %</t>
  </si>
  <si>
    <t>1. sazba DPH %
- i pro přirážky rekapitulace</t>
  </si>
  <si>
    <t>21</t>
  </si>
  <si>
    <t>2. sazba DPH %</t>
  </si>
  <si>
    <t>0</t>
  </si>
  <si>
    <t>Procento PM %</t>
  </si>
  <si>
    <t>Mj</t>
  </si>
  <si>
    <t>Počet</t>
  </si>
  <si>
    <t>Materiál</t>
  </si>
  <si>
    <t>Materiál celkem</t>
  </si>
  <si>
    <t>Montáž</t>
  </si>
  <si>
    <t>Montáž celkem</t>
  </si>
  <si>
    <t>Cena celkem</t>
  </si>
  <si>
    <t>1. DODÁVKY</t>
  </si>
  <si>
    <t>Rozváděč RE/HR, spec. dodávek dle vč.05</t>
  </si>
  <si>
    <t>ks</t>
  </si>
  <si>
    <t>Hlavní ochranná přípojnice HOP, spec. dle vč. 06</t>
  </si>
  <si>
    <t>Rozvaděč RM1 spec. dodávek dle vč.07</t>
  </si>
  <si>
    <t>Rozváděč RS1, spec.dodávek dle vč.08</t>
  </si>
  <si>
    <t>Dodávky - celkem</t>
  </si>
  <si>
    <t>2. SILNOPROUD</t>
  </si>
  <si>
    <t>KP 67/2 KRABICE PŘÍSTROJOVÁ PRO VÍCENÁSOBNÉ RÁMEČKY</t>
  </si>
  <si>
    <t>KU 68-1902 KRABICE ODBOČNÁ S VÍČKEM</t>
  </si>
  <si>
    <t>KABELOVÉ KRABICOVÉ ROZVODKY IP 65, KABEL. VÝSTUPY S METRICKÝMI VÝVODKAMI, BARVA ŠEDÁ RAL7035, TERMOPLAST</t>
  </si>
  <si>
    <t>D 9125 1,5-2,5 mm2, Cu, 5 pól. svorkovnice, s vnějším upevněním</t>
  </si>
  <si>
    <t>K 9065 2,5-6 mm2, Cu,  5 pól. svorkovnice</t>
  </si>
  <si>
    <t>KC 9255 2,5-10 mm2, Cu, 5 pól. svorkovnice FIXCONNECT</t>
  </si>
  <si>
    <t>TRUBKA OHEBNÁ STŘEDNÍ MECHANICKÁ O   DOLNOST</t>
  </si>
  <si>
    <t>1216E d 16   mm, pevně</t>
  </si>
  <si>
    <t>m</t>
  </si>
  <si>
    <t>1220 d 20   mm, pevně</t>
  </si>
  <si>
    <t>1225 d 25   mm, pevně</t>
  </si>
  <si>
    <t>1232 d 32   mm, pevně</t>
  </si>
  <si>
    <t>1240 d 40   mm, pevně</t>
  </si>
  <si>
    <t>1250 d 50   mm, pevně</t>
  </si>
  <si>
    <t>KF 09040 TRUBKA KOPOFLEX 40</t>
  </si>
  <si>
    <t>KF 09063 TRUBKA KOPOFLEX 63</t>
  </si>
  <si>
    <t>KF 09075 TRUBKA KOPOFLEX 75</t>
  </si>
  <si>
    <t>KF 09110 TRUBKA KOPOFLEX 110</t>
  </si>
  <si>
    <t>SP 200X4.5 PÁSEK STAHOVACÍ</t>
  </si>
  <si>
    <t>SP 280X4.5 PÁSEK STAHOVACÍ</t>
  </si>
  <si>
    <t>STÍTKY OZNAČOVACÍ</t>
  </si>
  <si>
    <t>Označovací štítek kabelový</t>
  </si>
  <si>
    <t>Označovací štítek na zásuvky</t>
  </si>
  <si>
    <t>OCEL.NOSNÉ KONSTR.PRO PŘÍSTR.</t>
  </si>
  <si>
    <t>do 5kg</t>
  </si>
  <si>
    <t>do 10kg</t>
  </si>
  <si>
    <t xml:space="preserve">do 50kg </t>
  </si>
  <si>
    <t>KABELOVÝ ŽLAB PLECHOVÝ, ŽÁROVĚ ZINKOVANÝ, VČETNĚ ZÁVĚSŮ,KONZOL, ROHŮ, SPOJ. MAT. A PŘÍSL. S VÍKEM.</t>
  </si>
  <si>
    <t xml:space="preserve">62/50 žlab </t>
  </si>
  <si>
    <t xml:space="preserve">125/100 žlab </t>
  </si>
  <si>
    <t xml:space="preserve">250/100 žlab </t>
  </si>
  <si>
    <t xml:space="preserve">500/100 žlab </t>
  </si>
  <si>
    <t>125/100 žlab s víkem</t>
  </si>
  <si>
    <t>PROTIPOŽÁRNÍ PŘEPÁŽKY EI60 DP1</t>
  </si>
  <si>
    <t xml:space="preserve"> Protip.průchod stěnou,stropem do t 30cm, do plochy 15x20cm</t>
  </si>
  <si>
    <t>MONTÁŽ ROZVODNIC</t>
  </si>
  <si>
    <t xml:space="preserve"> Do  50 kg</t>
  </si>
  <si>
    <t xml:space="preserve"> Do 150 kg</t>
  </si>
  <si>
    <t>MONTÁŽ  ROZVADĚČŮ SKŘÍŇOVÝCH</t>
  </si>
  <si>
    <t xml:space="preserve"> Do  300 kg</t>
  </si>
  <si>
    <t xml:space="preserve">KABEL SILOVÝ,IZOLACE PVC </t>
  </si>
  <si>
    <t>CYKY-O 3x1.5 mm2 , pevně</t>
  </si>
  <si>
    <t>CYKY-J 3x1.5 mm2 , pevně</t>
  </si>
  <si>
    <t>CYKY-J 3x2.5 mm2 , pevně</t>
  </si>
  <si>
    <t>CYKY-J 5x1.5 mm2 , pevně</t>
  </si>
  <si>
    <t>CYKY-J 5x2.5 mm2 , pevně</t>
  </si>
  <si>
    <t>CYKY-J 5x4 mm2 , pevně</t>
  </si>
  <si>
    <t>CYKY-J 5x6 mm2 , pevně</t>
  </si>
  <si>
    <t>CYKY-J 5x10 mm2 , pevně</t>
  </si>
  <si>
    <t>CYKY-J 5x16 mm2 , pevně</t>
  </si>
  <si>
    <t>CYKY-J 5x35 mm2 , pevně</t>
  </si>
  <si>
    <t>CYKY-J 5x70 mm2 , pevně</t>
  </si>
  <si>
    <t>CYKY-J 3x120+70 mm2 , pevně</t>
  </si>
  <si>
    <t>KABEL-ŠNŮRA STŘEDNÍ, IZOLACE PRYŽ</t>
  </si>
  <si>
    <t>H07RN-F 3G1,5   , pevně</t>
  </si>
  <si>
    <t>H07RN-F 3G2,5   , pevně</t>
  </si>
  <si>
    <t>H07RN-F 5G1,5   , pevně</t>
  </si>
  <si>
    <t>H07RN-F 5G2,5   , pevně</t>
  </si>
  <si>
    <t>H07RN-F 5G4   , pevně</t>
  </si>
  <si>
    <t>H07RN-F 5G6   , pevně</t>
  </si>
  <si>
    <t>H07RN-F 5G10   , pevně</t>
  </si>
  <si>
    <t>H07RN-F 5G16   , pevně</t>
  </si>
  <si>
    <t>UKONČENÍ KABELŮ SMRŠŤOVACÍ ZÁKLOPKOU</t>
  </si>
  <si>
    <t>UKONČENÍ Cu KABELŮ  DO</t>
  </si>
  <si>
    <t>3x4 mm2</t>
  </si>
  <si>
    <t xml:space="preserve"> 5x4 mm2</t>
  </si>
  <si>
    <t xml:space="preserve"> 5x10 mm2</t>
  </si>
  <si>
    <t xml:space="preserve"> 5x16 mm2</t>
  </si>
  <si>
    <t xml:space="preserve"> 5x35 mm2</t>
  </si>
  <si>
    <t xml:space="preserve"> 5x70 mm2</t>
  </si>
  <si>
    <t xml:space="preserve"> 4x120 mm2</t>
  </si>
  <si>
    <t>UKONČENÍ ŠŇŮR V GUMOVÉ HADICI SE ZAPOJENÍM</t>
  </si>
  <si>
    <t>do 3x4   mm2</t>
  </si>
  <si>
    <t>do  5x4  mm2</t>
  </si>
  <si>
    <t>do 5x6   mm2</t>
  </si>
  <si>
    <t>do 5x10  mm2</t>
  </si>
  <si>
    <t>do  5x16  mm2</t>
  </si>
  <si>
    <t>ZÁSUVKA nástěnné AC230V/16A, modulární koncepce, vícenásobné , barva bílá/ pro PC hnědá, design ABB Tango nebo ekvivalent, s ochrannými clonkami</t>
  </si>
  <si>
    <t>Jednonásobná, chráněná</t>
  </si>
  <si>
    <t>Rámečky k zásuvkám</t>
  </si>
  <si>
    <t>Dvojnásobný</t>
  </si>
  <si>
    <t>ZÁSUVKA nástěnná AC230V/16A, vzor ABB Variant+ nebo ekvivalent. IP54, plast</t>
  </si>
  <si>
    <t>Jednonásobná s víčkem, plast, IP54, vzor ABB Variant nebo ekvivalent</t>
  </si>
  <si>
    <t>Dvojnásobná, plast, IP54, vzor ABB Variant nebo ekvivalent</t>
  </si>
  <si>
    <t>ZÁSUVKA PRŮMYSLOVÁ NÁSTĚNNÁ</t>
  </si>
  <si>
    <t>16A,400V,3p+N+E plast, IP66</t>
  </si>
  <si>
    <t>SPÍNAČ</t>
  </si>
  <si>
    <t>Spínač stiskací , zapuštěný, se signalizační doutnavkou; řazení 3; b. bílá / bílá, 400V/25A, IP55, vzor ABB PRESSTO nebo ekvivalent</t>
  </si>
  <si>
    <t>SPÍNAČ VAČKOVÝ VE SKŘÍNI</t>
  </si>
  <si>
    <t>S32JPD1103 32A,500V,IP65</t>
  </si>
  <si>
    <t>S40JPD1103 40A,500V,IP65</t>
  </si>
  <si>
    <t>S63JPD1103 63A,500V,IP65</t>
  </si>
  <si>
    <t>OVLÁDAČE</t>
  </si>
  <si>
    <t xml:space="preserve">Ovládací prvek nouz.vypnutí "Central stop", zastav. v plast. izolač. krabici komplet,1/Z/V, AC230V/6A, IP54 </t>
  </si>
  <si>
    <t>SKŘÍNĚ PŘÍPOJKOVÉ PRO PŘIPOJENÍ</t>
  </si>
  <si>
    <t>VODIČŮ DO PRŮŘEZU 240mm2 dle stndardu ČEZ</t>
  </si>
  <si>
    <t>SS201/NVF1W-C do výklenku</t>
  </si>
  <si>
    <t>PNA2 100A gG Pojistková vložka</t>
  </si>
  <si>
    <t>Ks</t>
  </si>
  <si>
    <t>PNA2 250A gG Pojistková vložka</t>
  </si>
  <si>
    <t>UZEMNĚNÍ, POTENCIÁLOVÉ VYROVNÁNÍ</t>
  </si>
  <si>
    <t>EKVIPOTENCIONÁLNÍ SVORKOVNICE</t>
  </si>
  <si>
    <t>EPS1 s krytem</t>
  </si>
  <si>
    <t>ZEMNÍCÍ SVORKA</t>
  </si>
  <si>
    <t>ZS4 zemnicí svorka na baterie</t>
  </si>
  <si>
    <t>ZSA16 zemnicí svorka na potrubí</t>
  </si>
  <si>
    <t>Cu pás.ZS16 Pásek uzemňovací Cu, 0.5m</t>
  </si>
  <si>
    <t>Svorka</t>
  </si>
  <si>
    <t>ST01 na vodovodní potrubí</t>
  </si>
  <si>
    <t>ST03 na vodovodní potrubí</t>
  </si>
  <si>
    <t>VODIČ JEDNOŽILOVÝ (CY)</t>
  </si>
  <si>
    <t>H07V-U 4   mm2 , pevně</t>
  </si>
  <si>
    <t>VODIČ JEDNOŽILOVÝ OHEBNÝ (CYA)</t>
  </si>
  <si>
    <t>H07V-K 6   mm2 , pevně</t>
  </si>
  <si>
    <t>H07V-K 25  mm2 , pevně</t>
  </si>
  <si>
    <t>H07V-K 50  mm2 , pevně</t>
  </si>
  <si>
    <t>H07V-K 70  mm2 , pevně</t>
  </si>
  <si>
    <t>UKONČENÍ  VODIČŮ KABELOVÝMI OKY LISOVACÍMI  S PŘIPOJENÍM , oka Cu pocínovná dle DIN46234</t>
  </si>
  <si>
    <t xml:space="preserve"> Do   6   mm2</t>
  </si>
  <si>
    <t xml:space="preserve"> Do  25 mm3</t>
  </si>
  <si>
    <t xml:space="preserve"> Do  50   mm2</t>
  </si>
  <si>
    <t xml:space="preserve"> Do  70 mm2</t>
  </si>
  <si>
    <t>OCELOVÝ PÁSEK POZINKOVANÝ</t>
  </si>
  <si>
    <t>Páska 30x4 páska 30x4 (0,95 kg/m), pevně</t>
  </si>
  <si>
    <t>SR02 odbočná a spojovací</t>
  </si>
  <si>
    <t>SR03 zemnící pásek - drát</t>
  </si>
  <si>
    <t>SJ01 k zemnící tyči 2xM8</t>
  </si>
  <si>
    <t>ZEMNIČE</t>
  </si>
  <si>
    <t>ZT 2,0k zemnící tyč z křížového profilu, L 2000mm</t>
  </si>
  <si>
    <t>HODINOVE ZUCTOVACI SAZBY</t>
  </si>
  <si>
    <t xml:space="preserve"> Zabezpeceni pracoviste</t>
  </si>
  <si>
    <t>hod</t>
  </si>
  <si>
    <t xml:space="preserve"> Demontaz stavajiciho elektro zarizeni a rozvodů,včetně likvidace</t>
  </si>
  <si>
    <t xml:space="preserve"> Vyhledani pripojovaciho mista</t>
  </si>
  <si>
    <t>Přepojení stáv. vývodů na nové rozvaděče</t>
  </si>
  <si>
    <t xml:space="preserve"> Napojeni stavajícího zařízení technologie kuchyně</t>
  </si>
  <si>
    <t>Práce spojené s dočasnou instalací stáv. hl jističe B100A/3, MTP 100/5 a jejich výměnou za definitivní přístroje dle PD po dokončení nové přípojky nn ze strany ČEZ</t>
  </si>
  <si>
    <t xml:space="preserve"> Dokončovací práce, vypínání vedení</t>
  </si>
  <si>
    <t xml:space="preserve"> Zauceni obsluhy</t>
  </si>
  <si>
    <t>Spolupráce s PDS ČEZ Distribuce při zapojování a zkouškách</t>
  </si>
  <si>
    <t xml:space="preserve"> Poplatek ČEZ za znovu připojení odběrného místa a osazení elektroměru</t>
  </si>
  <si>
    <t>kpt</t>
  </si>
  <si>
    <t>PROVEDENI REVIZNICH ZKOUSEK</t>
  </si>
  <si>
    <t>DLE CSN 331500</t>
  </si>
  <si>
    <t xml:space="preserve"> Revizni technik - výchozí revize elektroinstalace vč. nových zemnících přívodů </t>
  </si>
  <si>
    <t xml:space="preserve"> Spoluprace s reviz.technikem</t>
  </si>
  <si>
    <t>2.SILNOPROUD - celkem</t>
  </si>
  <si>
    <t>3. STAVEBNÍ VÝPOMOC A SOUVISEJÍCÍ ČINNOSTI</t>
  </si>
  <si>
    <t>VYVRTÁNÍ KAPES VE ZDIVU</t>
  </si>
  <si>
    <t>BETONOVÉM PRO KRABICE</t>
  </si>
  <si>
    <t xml:space="preserve"> 100x100x50 mm</t>
  </si>
  <si>
    <t xml:space="preserve"> 150x150x100 mm</t>
  </si>
  <si>
    <t>VYVRTÁNÍ OTVORU VE ZDIVU, PODLAZE</t>
  </si>
  <si>
    <t>BETONOVÉM DO PRUMERU 60mm</t>
  </si>
  <si>
    <t>tloutky do 300mm</t>
  </si>
  <si>
    <t>VYVRTÁNÍ PROSTUPU VE STĚNĚ ČI STROPU   BETONOVÉM DO PRŮMĚRU 100mm</t>
  </si>
  <si>
    <t>tloušťky do 300mm</t>
  </si>
  <si>
    <t>VÝŘEZ RYH VE ZDIVU</t>
  </si>
  <si>
    <t>BETONOVÉM - HLOUBKA 30mm</t>
  </si>
  <si>
    <t xml:space="preserve"> Sire 30 mm</t>
  </si>
  <si>
    <t xml:space="preserve"> Sire 70 mm</t>
  </si>
  <si>
    <t xml:space="preserve"> Sire 150 mm</t>
  </si>
  <si>
    <t>BETONOVÉM - HLOUBKA 50mm</t>
  </si>
  <si>
    <t>VÝŘEZ RYH VE ZDIVU BETONOVÉM NEBO PODLAZE</t>
  </si>
  <si>
    <t>HLOUBKA 120mm</t>
  </si>
  <si>
    <t xml:space="preserve"> Sire 200 mm</t>
  </si>
  <si>
    <t>BOURANI ZDIVA</t>
  </si>
  <si>
    <t xml:space="preserve"> Stena do tl. 300mm</t>
  </si>
  <si>
    <t>m3</t>
  </si>
  <si>
    <t xml:space="preserve">ZAZDIVKA KAPES PO PŮVODNÍCH KRABICÍCH </t>
  </si>
  <si>
    <t>ve zdivu do plochy 1,0 dm2</t>
  </si>
  <si>
    <t>ZAZDIVKY OTVORŮ VE ZDIVU O PLOŠE DO 2,25dm2</t>
  </si>
  <si>
    <t>Stena do 300mm</t>
  </si>
  <si>
    <t>ZABETONOVANI OTVORU O PLOSE</t>
  </si>
  <si>
    <t>DO 0.25 m2 VE STROPU</t>
  </si>
  <si>
    <t xml:space="preserve"> Vcetne vyztuze</t>
  </si>
  <si>
    <t>HRUBA VYPLN RYH MALTOU</t>
  </si>
  <si>
    <t xml:space="preserve"> Jakekoliv sire</t>
  </si>
  <si>
    <t>m2</t>
  </si>
  <si>
    <t>OMITKA RYH VE STENACH MALTOU</t>
  </si>
  <si>
    <t xml:space="preserve"> Sire do 150 mm</t>
  </si>
  <si>
    <t>DOZDÍVKY OTVORŮ PO VYBOURANÝCH ROZVADĚČÍCH, VYZDĚNÍ NIK PRO NOVÉ SKŘÍNĚ</t>
  </si>
  <si>
    <t xml:space="preserve">Příčka tl. 75mmz pórobetonových přesných hladkých příčkovek </t>
  </si>
  <si>
    <t>Omítka vápennocementová hrubá, jednovrstvá, tloušťky do 10mm</t>
  </si>
  <si>
    <t>Omítka vápennocementová hladká, jednovrstvá, tloušťky do 5mm</t>
  </si>
  <si>
    <t>OPRAVY VYBOURANÝCH OBKLADŮ STĚN</t>
  </si>
  <si>
    <t>Obklad stěn bělninový 20/20cm, vč. přípravy podkladu, spárování</t>
  </si>
  <si>
    <t>OPRAVY VYBOURANÝCH DLAŽEB</t>
  </si>
  <si>
    <t>Dlažba keramická slinutá, mrazuvzdorná, protiskluzná  20/20cm, vč. přípravy podkladu, spárování</t>
  </si>
  <si>
    <t>VÝMALBY</t>
  </si>
  <si>
    <t>Opravné výmalby dotčených ploch stěn bezprašným omývatelným nátěrem barvy bílé, 1xdisperzní penetrační podklad pro sjednocení savosti, 1x základní vrstva, 1x sytá krycí vrstva, včetně nátěrových hmot,nátěr.hmoty musí odpovídat hygienic. požadavkům pro stravovací provozy</t>
  </si>
  <si>
    <t>Hrubý úklid budov zametáním s přesunem odpadu</t>
  </si>
  <si>
    <t>Mokrý úklid podlahových ploch</t>
  </si>
  <si>
    <t xml:space="preserve">Likvidace odpadu s odvozem do 20km </t>
  </si>
  <si>
    <t>t</t>
  </si>
  <si>
    <t>Stavební výpomoc a související činnosti - celkem</t>
  </si>
  <si>
    <t>4. ZEMNÍ PRÁCE</t>
  </si>
  <si>
    <t>Zemní práce pro uzemnění a bleskosvod</t>
  </si>
  <si>
    <t>VYTÝČENÍ TRATI</t>
  </si>
  <si>
    <t xml:space="preserve"> Venkovní vedení nn v nepřehledném terénu</t>
  </si>
  <si>
    <t>HLOUBENÍ KABELOVÉ RÝHY V ZEMNÍNĚ TŘÍDY 3</t>
  </si>
  <si>
    <t xml:space="preserve"> Šíře 350mm,hloubka 700mm</t>
  </si>
  <si>
    <t>ZÁHOZ KABEL.RÝHY-ZEMINA TŘ.3</t>
  </si>
  <si>
    <t>PROVIZORNÍ ÚPRAVA TERÉNU</t>
  </si>
  <si>
    <t>V PŘÍRODNÍ ZEMINĚ</t>
  </si>
  <si>
    <t xml:space="preserve"> Zemina třídy 3</t>
  </si>
  <si>
    <t>Zajištění prostupu pro uzemnění proti zemní vlhkosti studničním tmelem</t>
  </si>
  <si>
    <t>ZEMNÍ PRÁCE - celkem</t>
  </si>
  <si>
    <t>Hodnota A</t>
  </si>
  <si>
    <t>Hodnota B</t>
  </si>
  <si>
    <t>Základní náklady</t>
  </si>
  <si>
    <t>Dodávka</t>
  </si>
  <si>
    <t>Doprava 3,60%, Přesun 1,00%</t>
  </si>
  <si>
    <t>Montáž - materiál</t>
  </si>
  <si>
    <t>Montáž - práce</t>
  </si>
  <si>
    <t>Mezisoučet 1</t>
  </si>
  <si>
    <t>PPV 0,00% z montáže: materiál + práce</t>
  </si>
  <si>
    <t>Nátěry</t>
  </si>
  <si>
    <t>Zemní práce</t>
  </si>
  <si>
    <t>PPV 1,00% z nátěrů a zemních prací</t>
  </si>
  <si>
    <t>Mezisoučet 2</t>
  </si>
  <si>
    <t>Dodav. dokumentace 1,00% z mezisoučtu 2</t>
  </si>
  <si>
    <t>Rizika a pojištění 0,00% z mezisoučtu 2</t>
  </si>
  <si>
    <t>Opravy v záruce 0,00% z mezisoučtu 1</t>
  </si>
  <si>
    <t>Základní náklady celkem</t>
  </si>
  <si>
    <t>Vedlejší náklady</t>
  </si>
  <si>
    <t>GZS 0,00% z pravé strany mezisoučtu 2</t>
  </si>
  <si>
    <t>Provozní vlivy 0,00% z pravé strany mezisoučtu 2</t>
  </si>
  <si>
    <t>Vedlejší náklady celkem</t>
  </si>
  <si>
    <t>Kompletační činnost</t>
  </si>
  <si>
    <t>Náklady celkem</t>
  </si>
  <si>
    <t>Základ a hodnota DPH 21%</t>
  </si>
  <si>
    <t>Základ a hodnota DPH 0%</t>
  </si>
  <si>
    <t>Náklady celkem s DPH</t>
  </si>
  <si>
    <t>Roční nárůst cen 0,00%</t>
  </si>
  <si>
    <t>Součty odstavců</t>
  </si>
  <si>
    <t>Kč</t>
  </si>
  <si>
    <t>Oprava rozvodů el. silnoproudu pro kuchyň ZŠ v objektu Provaznická 62, Ostrava - Hrabůvka</t>
  </si>
  <si>
    <t>02. Soupis prací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</si>
</sst>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font>
    <font>
      <sz val="10"/>
      <color rgb="FF000000"/>
      <name val="Calibri"/>
      <family val="2"/>
      <charset val="238"/>
    </font>
    <font>
      <b/>
      <sz val="12"/>
      <color rgb="FF000000"/>
      <name val="Calibri"/>
      <family val="2"/>
      <charset val="238"/>
    </font>
    <font>
      <b/>
      <sz val="11"/>
      <color rgb="FF000000"/>
      <name val="Calibri"/>
      <family val="2"/>
      <charset val="238"/>
    </font>
    <font>
      <b/>
      <sz val="10"/>
      <color rgb="FF000000"/>
      <name val="Calibri"/>
      <family val="2"/>
      <charset val="238"/>
    </font>
    <font>
      <i/>
      <sz val="11"/>
      <color rgb="FF000000"/>
      <name val="Calibri"/>
      <family val="2"/>
      <charset val="238"/>
    </font>
    <font>
      <sz val="11"/>
      <color rgb="FF000000"/>
      <name val="Calibri"/>
      <family val="2"/>
      <charset val="238"/>
    </font>
  </fonts>
  <fills count="7">
    <fill>
      <patternFill patternType="none"/>
    </fill>
    <fill>
      <patternFill patternType="gray125"/>
    </fill>
    <fill>
      <patternFill patternType="solid">
        <fgColor rgb="FFFFFFFF"/>
        <bgColor indexed="64"/>
      </patternFill>
    </fill>
    <fill>
      <patternFill patternType="solid">
        <fgColor rgb="FFBFEBFF"/>
        <bgColor indexed="64"/>
      </patternFill>
    </fill>
    <fill>
      <patternFill patternType="solid">
        <fgColor rgb="FFE0FEE0"/>
        <bgColor indexed="64"/>
      </patternFill>
    </fill>
    <fill>
      <patternFill patternType="solid">
        <fgColor rgb="FFFFEAFF"/>
        <bgColor indexed="64"/>
      </patternFill>
    </fill>
    <fill>
      <patternFill patternType="solid">
        <fgColor rgb="FFFFFF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33">
    <xf numFmtId="0" fontId="0" fillId="0" borderId="0" xfId="0"/>
    <xf numFmtId="49" fontId="0" fillId="0" borderId="0" xfId="0" applyNumberFormat="1"/>
    <xf numFmtId="49" fontId="1" fillId="2" borderId="1" xfId="0" applyNumberFormat="1" applyFont="1" applyFill="1" applyBorder="1" applyAlignment="1">
      <alignment horizontal="left"/>
    </xf>
    <xf numFmtId="0" fontId="0" fillId="0" borderId="1" xfId="0" applyBorder="1"/>
    <xf numFmtId="49" fontId="2" fillId="3" borderId="1" xfId="0" applyNumberFormat="1" applyFont="1" applyFill="1" applyBorder="1" applyAlignment="1">
      <alignment horizontal="left"/>
    </xf>
    <xf numFmtId="49" fontId="3" fillId="4" borderId="1" xfId="0" applyNumberFormat="1" applyFont="1" applyFill="1" applyBorder="1" applyAlignment="1">
      <alignment horizontal="left"/>
    </xf>
    <xf numFmtId="49" fontId="4" fillId="5" borderId="1" xfId="0" applyNumberFormat="1" applyFont="1" applyFill="1" applyBorder="1" applyAlignment="1">
      <alignment horizontal="left"/>
    </xf>
    <xf numFmtId="49" fontId="1" fillId="2" borderId="1" xfId="0" applyNumberFormat="1" applyFont="1" applyFill="1" applyBorder="1" applyAlignment="1">
      <alignment horizontal="left" wrapText="1"/>
    </xf>
    <xf numFmtId="0" fontId="0" fillId="0" borderId="0" xfId="0" applyProtection="1"/>
    <xf numFmtId="4" fontId="0" fillId="0" borderId="0" xfId="0" applyNumberFormat="1"/>
    <xf numFmtId="4" fontId="1" fillId="2" borderId="1" xfId="0" applyNumberFormat="1" applyFont="1" applyFill="1" applyBorder="1" applyAlignment="1">
      <alignment horizontal="left"/>
    </xf>
    <xf numFmtId="4" fontId="2" fillId="3" borderId="1" xfId="0" applyNumberFormat="1" applyFont="1" applyFill="1" applyBorder="1" applyAlignment="1">
      <alignment horizontal="right"/>
    </xf>
    <xf numFmtId="4" fontId="1" fillId="2" borderId="1" xfId="0" applyNumberFormat="1" applyFont="1" applyFill="1" applyBorder="1" applyAlignment="1">
      <alignment horizontal="right"/>
    </xf>
    <xf numFmtId="49" fontId="5" fillId="6" borderId="1" xfId="0" applyNumberFormat="1" applyFont="1" applyFill="1" applyBorder="1" applyAlignment="1">
      <alignment horizontal="left"/>
    </xf>
    <xf numFmtId="4" fontId="5" fillId="6" borderId="1" xfId="0" applyNumberFormat="1" applyFont="1" applyFill="1" applyBorder="1" applyAlignment="1">
      <alignment horizontal="right"/>
    </xf>
    <xf numFmtId="4" fontId="3" fillId="4" borderId="1" xfId="0" applyNumberFormat="1" applyFont="1" applyFill="1" applyBorder="1" applyAlignment="1">
      <alignment horizontal="right"/>
    </xf>
    <xf numFmtId="4" fontId="4" fillId="5" borderId="1" xfId="0" applyNumberFormat="1" applyFont="1" applyFill="1" applyBorder="1" applyAlignment="1">
      <alignment horizontal="right"/>
    </xf>
    <xf numFmtId="49" fontId="3" fillId="4" borderId="1" xfId="0" applyNumberFormat="1" applyFont="1" applyFill="1" applyBorder="1" applyAlignment="1">
      <alignment horizontal="center"/>
    </xf>
    <xf numFmtId="49" fontId="5" fillId="6" borderId="1" xfId="0" applyNumberFormat="1" applyFont="1" applyFill="1" applyBorder="1" applyAlignment="1">
      <alignment horizontal="left" wrapText="1"/>
    </xf>
    <xf numFmtId="49" fontId="6" fillId="2" borderId="1" xfId="0" applyNumberFormat="1" applyFont="1" applyFill="1" applyBorder="1" applyAlignment="1">
      <alignment horizontal="left" wrapText="1"/>
    </xf>
    <xf numFmtId="49" fontId="6" fillId="2" borderId="1" xfId="0" applyNumberFormat="1" applyFont="1" applyFill="1" applyBorder="1" applyAlignment="1">
      <alignment horizontal="left"/>
    </xf>
    <xf numFmtId="4" fontId="6" fillId="2" borderId="1" xfId="0" applyNumberFormat="1" applyFont="1" applyFill="1" applyBorder="1" applyAlignment="1">
      <alignment horizontal="left"/>
    </xf>
    <xf numFmtId="0" fontId="0" fillId="0" borderId="1" xfId="0" applyFont="1" applyBorder="1"/>
    <xf numFmtId="0" fontId="0" fillId="0" borderId="0" xfId="0" applyFont="1" applyProtection="1"/>
    <xf numFmtId="0" fontId="0" fillId="0" borderId="0" xfId="0" applyFont="1"/>
    <xf numFmtId="49" fontId="3" fillId="3" borderId="1" xfId="0" applyNumberFormat="1" applyFont="1" applyFill="1" applyBorder="1" applyAlignment="1">
      <alignment horizontal="left" wrapText="1"/>
    </xf>
    <xf numFmtId="49" fontId="3" fillId="3" borderId="1" xfId="0" applyNumberFormat="1" applyFont="1" applyFill="1" applyBorder="1" applyAlignment="1">
      <alignment horizontal="left"/>
    </xf>
    <xf numFmtId="4" fontId="3" fillId="3" borderId="1" xfId="0" applyNumberFormat="1" applyFont="1" applyFill="1" applyBorder="1" applyAlignment="1">
      <alignment horizontal="right"/>
    </xf>
    <xf numFmtId="4" fontId="6" fillId="2" borderId="1" xfId="0" applyNumberFormat="1" applyFont="1" applyFill="1" applyBorder="1" applyAlignment="1">
      <alignment horizontal="right"/>
    </xf>
    <xf numFmtId="0" fontId="6" fillId="2" borderId="1" xfId="0" applyNumberFormat="1" applyFont="1" applyFill="1" applyBorder="1" applyAlignment="1">
      <alignment horizontal="left" wrapText="1"/>
    </xf>
    <xf numFmtId="49" fontId="0" fillId="0" borderId="0" xfId="0" applyNumberFormat="1" applyFont="1" applyAlignment="1">
      <alignment wrapText="1"/>
    </xf>
    <xf numFmtId="49" fontId="0" fillId="0" borderId="0" xfId="0" applyNumberFormat="1" applyFont="1"/>
    <xf numFmtId="4" fontId="0" fillId="0" borderId="0" xfId="0" applyNumberFormat="1" applyFont="1"/>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zoomScaleNormal="100" workbookViewId="0">
      <selection activeCell="B6" sqref="B6"/>
    </sheetView>
  </sheetViews>
  <sheetFormatPr defaultRowHeight="15" x14ac:dyDescent="0.25"/>
  <cols>
    <col min="1" max="1" width="28" style="1" bestFit="1" customWidth="1"/>
    <col min="2" max="2" width="84.28515625" style="1" bestFit="1" customWidth="1"/>
    <col min="3" max="3" width="0" hidden="1" customWidth="1"/>
    <col min="4" max="4" width="0" style="8" hidden="1" customWidth="1"/>
  </cols>
  <sheetData>
    <row r="1" spans="1:3" x14ac:dyDescent="0.25">
      <c r="A1" s="2" t="s">
        <v>0</v>
      </c>
      <c r="B1" s="2" t="s">
        <v>1</v>
      </c>
      <c r="C1" s="3"/>
    </row>
    <row r="2" spans="1:3" ht="15.75" x14ac:dyDescent="0.25">
      <c r="A2" s="2" t="s">
        <v>2</v>
      </c>
      <c r="B2" s="4" t="s">
        <v>301</v>
      </c>
      <c r="C2" s="3"/>
    </row>
    <row r="3" spans="1:3" x14ac:dyDescent="0.25">
      <c r="A3" s="2" t="s">
        <v>3</v>
      </c>
      <c r="B3" s="5" t="s">
        <v>300</v>
      </c>
      <c r="C3" s="3"/>
    </row>
    <row r="4" spans="1:3" x14ac:dyDescent="0.25">
      <c r="A4" s="2" t="s">
        <v>4</v>
      </c>
      <c r="B4" s="5" t="s">
        <v>5</v>
      </c>
      <c r="C4" s="3"/>
    </row>
    <row r="5" spans="1:3" x14ac:dyDescent="0.25">
      <c r="A5" s="2" t="s">
        <v>6</v>
      </c>
      <c r="B5" s="5" t="s">
        <v>7</v>
      </c>
      <c r="C5" s="3"/>
    </row>
    <row r="6" spans="1:3" x14ac:dyDescent="0.25">
      <c r="A6" s="2" t="s">
        <v>8</v>
      </c>
      <c r="B6" s="5" t="s">
        <v>9</v>
      </c>
      <c r="C6" s="3"/>
    </row>
    <row r="7" spans="1:3" x14ac:dyDescent="0.25">
      <c r="A7" s="2" t="s">
        <v>10</v>
      </c>
      <c r="B7" s="5" t="s">
        <v>11</v>
      </c>
      <c r="C7" s="3"/>
    </row>
    <row r="8" spans="1:3" x14ac:dyDescent="0.25">
      <c r="A8" s="2" t="s">
        <v>12</v>
      </c>
      <c r="B8" s="5" t="s">
        <v>11</v>
      </c>
      <c r="C8" s="3"/>
    </row>
    <row r="9" spans="1:3" x14ac:dyDescent="0.25">
      <c r="A9" s="2" t="s">
        <v>13</v>
      </c>
      <c r="B9" s="5" t="s">
        <v>14</v>
      </c>
      <c r="C9" s="3"/>
    </row>
    <row r="10" spans="1:3" x14ac:dyDescent="0.25">
      <c r="A10" s="2" t="s">
        <v>15</v>
      </c>
      <c r="B10" s="5" t="s">
        <v>11</v>
      </c>
      <c r="C10" s="3"/>
    </row>
    <row r="11" spans="1:3" x14ac:dyDescent="0.25">
      <c r="A11" s="2" t="s">
        <v>16</v>
      </c>
      <c r="B11" s="5" t="s">
        <v>17</v>
      </c>
      <c r="C11" s="3"/>
    </row>
    <row r="12" spans="1:3" x14ac:dyDescent="0.25">
      <c r="A12" s="2" t="s">
        <v>18</v>
      </c>
      <c r="B12" s="5" t="s">
        <v>19</v>
      </c>
      <c r="C12" s="3"/>
    </row>
    <row r="13" spans="1:3" x14ac:dyDescent="0.25">
      <c r="A13" s="2" t="s">
        <v>20</v>
      </c>
      <c r="B13" s="5" t="s">
        <v>21</v>
      </c>
      <c r="C13" s="3"/>
    </row>
    <row r="14" spans="1:3" x14ac:dyDescent="0.25">
      <c r="A14" s="2" t="s">
        <v>22</v>
      </c>
      <c r="B14" s="5" t="s">
        <v>23</v>
      </c>
      <c r="C14" s="3"/>
    </row>
    <row r="15" spans="1:3" x14ac:dyDescent="0.25">
      <c r="A15" s="2" t="s">
        <v>11</v>
      </c>
      <c r="B15" s="2" t="s">
        <v>11</v>
      </c>
      <c r="C15" s="3"/>
    </row>
    <row r="16" spans="1:3" x14ac:dyDescent="0.25">
      <c r="A16" s="2" t="s">
        <v>24</v>
      </c>
      <c r="B16" s="6" t="s">
        <v>25</v>
      </c>
      <c r="C16" s="3"/>
    </row>
    <row r="17" spans="1:3" x14ac:dyDescent="0.25">
      <c r="A17" s="2" t="s">
        <v>26</v>
      </c>
      <c r="B17" s="6" t="s">
        <v>27</v>
      </c>
      <c r="C17" s="3"/>
    </row>
    <row r="18" spans="1:3" x14ac:dyDescent="0.25">
      <c r="A18" s="2" t="s">
        <v>28</v>
      </c>
      <c r="B18" s="6" t="s">
        <v>29</v>
      </c>
      <c r="C18" s="3"/>
    </row>
    <row r="19" spans="1:3" x14ac:dyDescent="0.25">
      <c r="A19" s="2" t="s">
        <v>30</v>
      </c>
      <c r="B19" s="6" t="s">
        <v>27</v>
      </c>
      <c r="C19" s="3"/>
    </row>
    <row r="20" spans="1:3" x14ac:dyDescent="0.25">
      <c r="A20" s="2" t="s">
        <v>31</v>
      </c>
      <c r="B20" s="6" t="s">
        <v>27</v>
      </c>
      <c r="C20" s="3"/>
    </row>
    <row r="21" spans="1:3" x14ac:dyDescent="0.25">
      <c r="A21" s="2" t="s">
        <v>32</v>
      </c>
      <c r="B21" s="6" t="s">
        <v>29</v>
      </c>
      <c r="C21" s="3"/>
    </row>
    <row r="22" spans="1:3" x14ac:dyDescent="0.25">
      <c r="A22" s="2" t="s">
        <v>33</v>
      </c>
      <c r="B22" s="6" t="s">
        <v>29</v>
      </c>
      <c r="C22" s="3"/>
    </row>
    <row r="23" spans="1:3" x14ac:dyDescent="0.25">
      <c r="A23" s="2" t="s">
        <v>34</v>
      </c>
      <c r="B23" s="6" t="s">
        <v>29</v>
      </c>
      <c r="C23" s="3"/>
    </row>
    <row r="24" spans="1:3" x14ac:dyDescent="0.25">
      <c r="A24" s="2" t="s">
        <v>35</v>
      </c>
      <c r="B24" s="6" t="s">
        <v>29</v>
      </c>
      <c r="C24" s="3"/>
    </row>
    <row r="25" spans="1:3" x14ac:dyDescent="0.25">
      <c r="A25" s="2" t="s">
        <v>36</v>
      </c>
      <c r="B25" s="6" t="s">
        <v>29</v>
      </c>
      <c r="C25" s="3"/>
    </row>
    <row r="26" spans="1:3" x14ac:dyDescent="0.25">
      <c r="A26" s="2" t="s">
        <v>37</v>
      </c>
      <c r="B26" s="6" t="s">
        <v>38</v>
      </c>
      <c r="C26" s="3"/>
    </row>
    <row r="27" spans="1:3" x14ac:dyDescent="0.25">
      <c r="A27" s="2" t="s">
        <v>39</v>
      </c>
      <c r="B27" s="6" t="s">
        <v>29</v>
      </c>
      <c r="C27" s="3"/>
    </row>
    <row r="28" spans="1:3" x14ac:dyDescent="0.25">
      <c r="A28" s="2" t="s">
        <v>40</v>
      </c>
      <c r="B28" s="6" t="s">
        <v>29</v>
      </c>
      <c r="C28" s="3"/>
    </row>
    <row r="29" spans="1:3" x14ac:dyDescent="0.25">
      <c r="A29" s="2" t="s">
        <v>41</v>
      </c>
      <c r="B29" s="6" t="s">
        <v>29</v>
      </c>
      <c r="C29" s="3"/>
    </row>
    <row r="30" spans="1:3" x14ac:dyDescent="0.25">
      <c r="A30" s="2" t="s">
        <v>42</v>
      </c>
      <c r="B30" s="6" t="s">
        <v>29</v>
      </c>
      <c r="C30" s="3"/>
    </row>
    <row r="31" spans="1:3" ht="26.25" x14ac:dyDescent="0.25">
      <c r="A31" s="7" t="s">
        <v>43</v>
      </c>
      <c r="B31" s="6" t="s">
        <v>44</v>
      </c>
      <c r="C31" s="3"/>
    </row>
    <row r="32" spans="1:3" x14ac:dyDescent="0.25">
      <c r="A32" s="2" t="s">
        <v>45</v>
      </c>
      <c r="B32" s="6" t="s">
        <v>46</v>
      </c>
      <c r="C32" s="3"/>
    </row>
    <row r="33" spans="1:2" x14ac:dyDescent="0.25">
      <c r="A33" s="1" t="s">
        <v>47</v>
      </c>
      <c r="B33" s="1">
        <v>0</v>
      </c>
    </row>
  </sheetData>
  <printOptions headings="1" gridLines="1"/>
  <pageMargins left="0.70866141732283472" right="0.70866141732283472" top="0.78740157480314965" bottom="0.78740157480314965" header="0.31496062992125984" footer="0.31496062992125984"/>
  <pageSetup paperSize="9" scale="75" orientation="portrait" r:id="rId1"/>
  <headerFooter>
    <oddHeader>&amp;COprava rozvodů el. silnoproudu pro kuchyň ZŠ v objektu Provaznická 62, Ostrava - Hrabůvka</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abSelected="1" zoomScaleNormal="100" workbookViewId="0">
      <selection activeCell="G8" sqref="G8"/>
    </sheetView>
  </sheetViews>
  <sheetFormatPr defaultRowHeight="15" x14ac:dyDescent="0.25"/>
  <cols>
    <col min="1" max="1" width="40.140625" style="1" bestFit="1" customWidth="1"/>
    <col min="2" max="2" width="9.85546875" style="9" bestFit="1" customWidth="1"/>
    <col min="3" max="3" width="11.28515625" style="9" bestFit="1" customWidth="1"/>
    <col min="4" max="4" width="0" hidden="1" customWidth="1"/>
    <col min="6" max="6" width="0" style="8" hidden="1" customWidth="1"/>
  </cols>
  <sheetData>
    <row r="1" spans="1:4" x14ac:dyDescent="0.25">
      <c r="A1" s="2" t="s">
        <v>0</v>
      </c>
      <c r="B1" s="10" t="s">
        <v>271</v>
      </c>
      <c r="C1" s="10" t="s">
        <v>272</v>
      </c>
      <c r="D1" s="3"/>
    </row>
    <row r="2" spans="1:4" x14ac:dyDescent="0.25">
      <c r="A2" s="5" t="s">
        <v>273</v>
      </c>
      <c r="B2" s="15" t="s">
        <v>299</v>
      </c>
      <c r="C2" s="15" t="s">
        <v>299</v>
      </c>
      <c r="D2" s="3"/>
    </row>
    <row r="3" spans="1:4" x14ac:dyDescent="0.25">
      <c r="A3" s="2" t="s">
        <v>274</v>
      </c>
      <c r="B3" s="12">
        <f>(Rozpočet!E7)</f>
        <v>0</v>
      </c>
      <c r="C3" s="12"/>
      <c r="D3" s="3"/>
    </row>
    <row r="4" spans="1:4" x14ac:dyDescent="0.25">
      <c r="A4" s="2" t="s">
        <v>275</v>
      </c>
      <c r="B4" s="12">
        <f>B3 * Parametry!B16 / 100</f>
        <v>0</v>
      </c>
      <c r="C4" s="12">
        <f>B3 * Parametry!B17 / 100</f>
        <v>0</v>
      </c>
      <c r="D4" s="3"/>
    </row>
    <row r="5" spans="1:4" x14ac:dyDescent="0.25">
      <c r="A5" s="2" t="s">
        <v>276</v>
      </c>
      <c r="B5" s="12"/>
      <c r="C5" s="12">
        <f>(Rozpočet!E153) + 0</f>
        <v>0</v>
      </c>
      <c r="D5" s="3"/>
    </row>
    <row r="6" spans="1:4" x14ac:dyDescent="0.25">
      <c r="A6" s="2" t="s">
        <v>277</v>
      </c>
      <c r="B6" s="12"/>
      <c r="C6" s="12">
        <f>(Rozpočet!G7) + (Rozpočet!G153) + 0</f>
        <v>0</v>
      </c>
      <c r="D6" s="3"/>
    </row>
    <row r="7" spans="1:4" x14ac:dyDescent="0.25">
      <c r="A7" s="6" t="s">
        <v>278</v>
      </c>
      <c r="B7" s="16">
        <f>B3 + B4</f>
        <v>0</v>
      </c>
      <c r="C7" s="16">
        <f>C3 + C4 + C5 + C6</f>
        <v>0</v>
      </c>
      <c r="D7" s="3"/>
    </row>
    <row r="8" spans="1:4" x14ac:dyDescent="0.25">
      <c r="A8" s="2" t="s">
        <v>279</v>
      </c>
      <c r="B8" s="12"/>
      <c r="C8" s="12">
        <f>(C5 + C6) * Parametry!B18 / 100</f>
        <v>0</v>
      </c>
      <c r="D8" s="3"/>
    </row>
    <row r="9" spans="1:4" x14ac:dyDescent="0.25">
      <c r="A9" s="2" t="s">
        <v>280</v>
      </c>
      <c r="B9" s="12"/>
      <c r="C9" s="12">
        <f>0 + 0</f>
        <v>0</v>
      </c>
      <c r="D9" s="3"/>
    </row>
    <row r="10" spans="1:4" x14ac:dyDescent="0.25">
      <c r="A10" s="2" t="s">
        <v>281</v>
      </c>
      <c r="B10" s="12"/>
      <c r="C10" s="12">
        <f>(Rozpočet!E217+Rozpočet!E203) + (Rozpočet!G217+Rozpočet!G203)</f>
        <v>0</v>
      </c>
      <c r="D10" s="3"/>
    </row>
    <row r="11" spans="1:4" x14ac:dyDescent="0.25">
      <c r="A11" s="2" t="s">
        <v>282</v>
      </c>
      <c r="B11" s="12"/>
      <c r="C11" s="12">
        <f>(C9 + C10) * Parametry!B19 / 100</f>
        <v>0</v>
      </c>
      <c r="D11" s="3"/>
    </row>
    <row r="12" spans="1:4" x14ac:dyDescent="0.25">
      <c r="A12" s="6" t="s">
        <v>283</v>
      </c>
      <c r="B12" s="16">
        <f>B7</f>
        <v>0</v>
      </c>
      <c r="C12" s="16">
        <f>C7 + C8 + C9 + C10 + C11</f>
        <v>0</v>
      </c>
      <c r="D12" s="3"/>
    </row>
    <row r="13" spans="1:4" x14ac:dyDescent="0.25">
      <c r="A13" s="2" t="s">
        <v>284</v>
      </c>
      <c r="B13" s="12"/>
      <c r="C13" s="12">
        <f>(B12 + C12) * Parametry!B20 / 100</f>
        <v>0</v>
      </c>
      <c r="D13" s="3"/>
    </row>
    <row r="14" spans="1:4" x14ac:dyDescent="0.25">
      <c r="A14" s="2" t="s">
        <v>285</v>
      </c>
      <c r="B14" s="12"/>
      <c r="C14" s="12">
        <f>(B12 + C12) * Parametry!B21 / 100</f>
        <v>0</v>
      </c>
      <c r="D14" s="3"/>
    </row>
    <row r="15" spans="1:4" x14ac:dyDescent="0.25">
      <c r="A15" s="2" t="s">
        <v>286</v>
      </c>
      <c r="B15" s="12"/>
      <c r="C15" s="12">
        <f>(B7 + C7) * Parametry!B22 / 100</f>
        <v>0</v>
      </c>
      <c r="D15" s="3"/>
    </row>
    <row r="16" spans="1:4" x14ac:dyDescent="0.25">
      <c r="A16" s="5" t="s">
        <v>287</v>
      </c>
      <c r="B16" s="15"/>
      <c r="C16" s="15">
        <f>B12 + C12 + C13 + C14 + C15</f>
        <v>0</v>
      </c>
      <c r="D16" s="3"/>
    </row>
    <row r="17" spans="1:4" x14ac:dyDescent="0.25">
      <c r="A17" s="2" t="s">
        <v>11</v>
      </c>
      <c r="B17" s="12"/>
      <c r="C17" s="12"/>
      <c r="D17" s="3"/>
    </row>
    <row r="18" spans="1:4" x14ac:dyDescent="0.25">
      <c r="A18" s="5" t="s">
        <v>288</v>
      </c>
      <c r="B18" s="15"/>
      <c r="C18" s="15"/>
      <c r="D18" s="3"/>
    </row>
    <row r="19" spans="1:4" x14ac:dyDescent="0.25">
      <c r="A19" s="2" t="s">
        <v>289</v>
      </c>
      <c r="B19" s="12"/>
      <c r="C19" s="12">
        <f>C12 * Parametry!B23 / 100</f>
        <v>0</v>
      </c>
      <c r="D19" s="3"/>
    </row>
    <row r="20" spans="1:4" x14ac:dyDescent="0.25">
      <c r="A20" s="2" t="s">
        <v>290</v>
      </c>
      <c r="B20" s="12"/>
      <c r="C20" s="12">
        <f>C12 * Parametry!B24 / 100</f>
        <v>0</v>
      </c>
      <c r="D20" s="3"/>
    </row>
    <row r="21" spans="1:4" x14ac:dyDescent="0.25">
      <c r="A21" s="5" t="s">
        <v>291</v>
      </c>
      <c r="B21" s="15"/>
      <c r="C21" s="15">
        <f>C19 + C20</f>
        <v>0</v>
      </c>
      <c r="D21" s="3"/>
    </row>
    <row r="22" spans="1:4" x14ac:dyDescent="0.25">
      <c r="A22" s="2" t="s">
        <v>292</v>
      </c>
      <c r="B22" s="12"/>
      <c r="C22" s="12">
        <v>0</v>
      </c>
      <c r="D22" s="3"/>
    </row>
    <row r="23" spans="1:4" x14ac:dyDescent="0.25">
      <c r="A23" s="2" t="s">
        <v>11</v>
      </c>
      <c r="B23" s="12"/>
      <c r="C23" s="12"/>
      <c r="D23" s="3"/>
    </row>
    <row r="24" spans="1:4" ht="15.75" x14ac:dyDescent="0.25">
      <c r="A24" s="4" t="s">
        <v>293</v>
      </c>
      <c r="B24" s="11"/>
      <c r="C24" s="11">
        <f>C16 + C21 + C22</f>
        <v>0</v>
      </c>
      <c r="D24" s="3"/>
    </row>
    <row r="25" spans="1:4" x14ac:dyDescent="0.25">
      <c r="A25" s="2" t="s">
        <v>294</v>
      </c>
      <c r="B25" s="12"/>
      <c r="C25" s="12"/>
      <c r="D25" s="3"/>
    </row>
    <row r="26" spans="1:4" x14ac:dyDescent="0.25">
      <c r="A26" s="2" t="s">
        <v>295</v>
      </c>
      <c r="B26" s="12"/>
      <c r="C26" s="12"/>
      <c r="D26" s="3"/>
    </row>
    <row r="27" spans="1:4" ht="15.75" x14ac:dyDescent="0.25">
      <c r="A27" s="4" t="s">
        <v>296</v>
      </c>
      <c r="B27" s="11"/>
      <c r="C27" s="11">
        <f>C24 + C25 + C26</f>
        <v>0</v>
      </c>
      <c r="D27" s="3"/>
    </row>
    <row r="28" spans="1:4" x14ac:dyDescent="0.25">
      <c r="A28" s="2" t="s">
        <v>11</v>
      </c>
      <c r="B28" s="12"/>
      <c r="C28" s="12"/>
      <c r="D28" s="3"/>
    </row>
    <row r="29" spans="1:4" x14ac:dyDescent="0.25">
      <c r="A29" s="2" t="s">
        <v>297</v>
      </c>
      <c r="B29" s="12"/>
      <c r="C29" s="12">
        <f>C24 * Parametry!B29 / 100</f>
        <v>0</v>
      </c>
      <c r="D29" s="3"/>
    </row>
    <row r="30" spans="1:4" x14ac:dyDescent="0.25">
      <c r="A30" s="2" t="s">
        <v>297</v>
      </c>
      <c r="B30" s="12"/>
      <c r="C30" s="12">
        <f>C24 * Parametry!B30 / 100</f>
        <v>0</v>
      </c>
      <c r="D30" s="3"/>
    </row>
    <row r="31" spans="1:4" x14ac:dyDescent="0.25">
      <c r="A31" s="5" t="s">
        <v>298</v>
      </c>
      <c r="B31" s="17" t="s">
        <v>50</v>
      </c>
      <c r="C31" s="17" t="s">
        <v>52</v>
      </c>
      <c r="D31" s="3"/>
    </row>
    <row r="32" spans="1:4" x14ac:dyDescent="0.25">
      <c r="A32" s="2" t="s">
        <v>55</v>
      </c>
      <c r="B32" s="12">
        <f>(Rozpočet!E7)</f>
        <v>0</v>
      </c>
      <c r="C32" s="12">
        <f>(Rozpočet!G7)</f>
        <v>0</v>
      </c>
      <c r="D32" s="3"/>
    </row>
    <row r="33" spans="1:4" x14ac:dyDescent="0.25">
      <c r="A33" s="2" t="s">
        <v>62</v>
      </c>
      <c r="B33" s="12">
        <f>(Rozpočet!E153)</f>
        <v>0</v>
      </c>
      <c r="C33" s="12">
        <f>(Rozpočet!G153)</f>
        <v>0</v>
      </c>
      <c r="D33" s="3"/>
    </row>
    <row r="34" spans="1:4" x14ac:dyDescent="0.25">
      <c r="A34" s="2" t="s">
        <v>210</v>
      </c>
      <c r="B34" s="12">
        <f>(Rozpočet!E203)</f>
        <v>0</v>
      </c>
      <c r="C34" s="12">
        <f>(Rozpočet!G203)</f>
        <v>0</v>
      </c>
      <c r="D34" s="3"/>
    </row>
    <row r="35" spans="1:4" x14ac:dyDescent="0.25">
      <c r="A35" s="2" t="s">
        <v>259</v>
      </c>
      <c r="B35" s="12">
        <f>(Rozpočet!E217)</f>
        <v>0</v>
      </c>
      <c r="C35" s="12">
        <f>(Rozpočet!G217)</f>
        <v>0</v>
      </c>
      <c r="D35" s="3"/>
    </row>
    <row r="36" spans="1:4" x14ac:dyDescent="0.25">
      <c r="A36" s="2" t="s">
        <v>11</v>
      </c>
      <c r="B36" s="12"/>
      <c r="C36" s="12"/>
      <c r="D36" s="3"/>
    </row>
  </sheetData>
  <printOptions headings="1" gridLines="1"/>
  <pageMargins left="0.70866141732283472" right="0.70866141732283472" top="0.78740157480314965" bottom="0.78740157480314965" header="0.31496062992125984" footer="0.31496062992125984"/>
  <pageSetup paperSize="9" orientation="portrait" r:id="rId1"/>
  <headerFooter>
    <oddHeader>&amp;COprava rozvodů el. silnoproudu pro kuchyň ZŠ v objektu Provaznická 62, Ostrava - Hrabůvka</oddHeader>
    <oddFooter>&amp;C2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zoomScaleNormal="100" workbookViewId="0">
      <selection activeCell="D217" sqref="D217"/>
    </sheetView>
  </sheetViews>
  <sheetFormatPr defaultRowHeight="15" x14ac:dyDescent="0.25"/>
  <cols>
    <col min="1" max="1" width="60.140625" style="30" customWidth="1"/>
    <col min="2" max="2" width="4.42578125" style="31" bestFit="1" customWidth="1"/>
    <col min="3" max="3" width="6.5703125" style="32" bestFit="1" customWidth="1"/>
    <col min="4" max="4" width="9" style="32" bestFit="1" customWidth="1"/>
    <col min="5" max="5" width="15.42578125" style="32" bestFit="1" customWidth="1"/>
    <col min="6" max="6" width="8" style="32" bestFit="1" customWidth="1"/>
    <col min="7" max="7" width="14.5703125" style="32" bestFit="1" customWidth="1"/>
    <col min="8" max="8" width="12.28515625" style="32" bestFit="1" customWidth="1"/>
    <col min="9" max="10" width="0" style="24" hidden="1" customWidth="1"/>
    <col min="11" max="11" width="0" style="23" hidden="1" customWidth="1"/>
    <col min="12" max="16384" width="9.140625" style="24"/>
  </cols>
  <sheetData>
    <row r="1" spans="1:10" x14ac:dyDescent="0.25">
      <c r="A1" s="19" t="s">
        <v>0</v>
      </c>
      <c r="B1" s="20" t="s">
        <v>48</v>
      </c>
      <c r="C1" s="21" t="s">
        <v>49</v>
      </c>
      <c r="D1" s="21" t="s">
        <v>50</v>
      </c>
      <c r="E1" s="21" t="s">
        <v>51</v>
      </c>
      <c r="F1" s="21" t="s">
        <v>52</v>
      </c>
      <c r="G1" s="21" t="s">
        <v>53</v>
      </c>
      <c r="H1" s="21" t="s">
        <v>54</v>
      </c>
      <c r="I1" s="22"/>
      <c r="J1" s="22"/>
    </row>
    <row r="2" spans="1:10" x14ac:dyDescent="0.25">
      <c r="A2" s="25" t="s">
        <v>55</v>
      </c>
      <c r="B2" s="26" t="s">
        <v>11</v>
      </c>
      <c r="C2" s="27"/>
      <c r="D2" s="27"/>
      <c r="E2" s="27"/>
      <c r="F2" s="27"/>
      <c r="G2" s="27"/>
      <c r="H2" s="27"/>
      <c r="I2" s="22"/>
      <c r="J2" s="22"/>
    </row>
    <row r="3" spans="1:10" x14ac:dyDescent="0.25">
      <c r="A3" s="19" t="s">
        <v>56</v>
      </c>
      <c r="B3" s="20" t="s">
        <v>57</v>
      </c>
      <c r="C3" s="28">
        <v>1</v>
      </c>
      <c r="D3" s="28">
        <v>0</v>
      </c>
      <c r="E3" s="28">
        <f>C3*D3</f>
        <v>0</v>
      </c>
      <c r="F3" s="28">
        <v>0</v>
      </c>
      <c r="G3" s="28">
        <f>C3*F3</f>
        <v>0</v>
      </c>
      <c r="H3" s="28">
        <f>E3+G3</f>
        <v>0</v>
      </c>
      <c r="I3" s="22"/>
      <c r="J3" s="22"/>
    </row>
    <row r="4" spans="1:10" x14ac:dyDescent="0.25">
      <c r="A4" s="19" t="s">
        <v>58</v>
      </c>
      <c r="B4" s="20" t="s">
        <v>57</v>
      </c>
      <c r="C4" s="28">
        <v>1</v>
      </c>
      <c r="D4" s="28">
        <v>0</v>
      </c>
      <c r="E4" s="28">
        <f>C4*D4</f>
        <v>0</v>
      </c>
      <c r="F4" s="28">
        <v>0</v>
      </c>
      <c r="G4" s="28">
        <f>C4*F4</f>
        <v>0</v>
      </c>
      <c r="H4" s="28">
        <f>E4+G4</f>
        <v>0</v>
      </c>
      <c r="I4" s="22"/>
      <c r="J4" s="22"/>
    </row>
    <row r="5" spans="1:10" x14ac:dyDescent="0.25">
      <c r="A5" s="19" t="s">
        <v>59</v>
      </c>
      <c r="B5" s="20" t="s">
        <v>57</v>
      </c>
      <c r="C5" s="28">
        <v>1</v>
      </c>
      <c r="D5" s="28">
        <v>0</v>
      </c>
      <c r="E5" s="28">
        <f>C5*D5</f>
        <v>0</v>
      </c>
      <c r="F5" s="28">
        <v>0</v>
      </c>
      <c r="G5" s="28">
        <f>C5*F5</f>
        <v>0</v>
      </c>
      <c r="H5" s="28">
        <f>E5+G5</f>
        <v>0</v>
      </c>
      <c r="I5" s="22"/>
      <c r="J5" s="22"/>
    </row>
    <row r="6" spans="1:10" x14ac:dyDescent="0.25">
      <c r="A6" s="19" t="s">
        <v>60</v>
      </c>
      <c r="B6" s="20" t="s">
        <v>57</v>
      </c>
      <c r="C6" s="28">
        <v>1</v>
      </c>
      <c r="D6" s="28">
        <v>0</v>
      </c>
      <c r="E6" s="28">
        <f>C6*D6</f>
        <v>0</v>
      </c>
      <c r="F6" s="28">
        <v>0</v>
      </c>
      <c r="G6" s="28">
        <f>C6*F6</f>
        <v>0</v>
      </c>
      <c r="H6" s="28">
        <f>E6+G6</f>
        <v>0</v>
      </c>
      <c r="I6" s="22"/>
      <c r="J6" s="22"/>
    </row>
    <row r="7" spans="1:10" x14ac:dyDescent="0.25">
      <c r="A7" s="25" t="s">
        <v>61</v>
      </c>
      <c r="B7" s="26" t="s">
        <v>11</v>
      </c>
      <c r="C7" s="27"/>
      <c r="D7" s="27"/>
      <c r="E7" s="27">
        <f>SUM(E3:E6)</f>
        <v>0</v>
      </c>
      <c r="F7" s="27"/>
      <c r="G7" s="27">
        <f>SUM(G3:G6)</f>
        <v>0</v>
      </c>
      <c r="H7" s="27">
        <f>SUM(H3:H6)</f>
        <v>0</v>
      </c>
      <c r="I7" s="22"/>
      <c r="J7" s="22"/>
    </row>
    <row r="8" spans="1:10" x14ac:dyDescent="0.25">
      <c r="A8" s="19" t="s">
        <v>11</v>
      </c>
      <c r="B8" s="20" t="s">
        <v>11</v>
      </c>
      <c r="C8" s="28"/>
      <c r="D8" s="28"/>
      <c r="E8" s="28"/>
      <c r="F8" s="28"/>
      <c r="G8" s="28"/>
      <c r="H8" s="28">
        <f>E8+G8</f>
        <v>0</v>
      </c>
      <c r="I8" s="22"/>
      <c r="J8" s="22"/>
    </row>
    <row r="9" spans="1:10" x14ac:dyDescent="0.25">
      <c r="A9" s="25" t="s">
        <v>62</v>
      </c>
      <c r="B9" s="26" t="s">
        <v>11</v>
      </c>
      <c r="C9" s="27"/>
      <c r="D9" s="27"/>
      <c r="E9" s="27"/>
      <c r="F9" s="27"/>
      <c r="G9" s="27"/>
      <c r="H9" s="27"/>
      <c r="I9" s="22"/>
      <c r="J9" s="22"/>
    </row>
    <row r="10" spans="1:10" x14ac:dyDescent="0.25">
      <c r="A10" s="19" t="s">
        <v>63</v>
      </c>
      <c r="B10" s="20" t="s">
        <v>57</v>
      </c>
      <c r="C10" s="28">
        <v>6</v>
      </c>
      <c r="D10" s="28">
        <v>0</v>
      </c>
      <c r="E10" s="28">
        <f>C10*D10</f>
        <v>0</v>
      </c>
      <c r="F10" s="28">
        <v>0</v>
      </c>
      <c r="G10" s="28">
        <f>C10*F10</f>
        <v>0</v>
      </c>
      <c r="H10" s="28">
        <f>E10+G10</f>
        <v>0</v>
      </c>
      <c r="I10" s="22"/>
      <c r="J10" s="22"/>
    </row>
    <row r="11" spans="1:10" x14ac:dyDescent="0.25">
      <c r="A11" s="19" t="s">
        <v>64</v>
      </c>
      <c r="B11" s="20" t="s">
        <v>57</v>
      </c>
      <c r="C11" s="28">
        <v>2</v>
      </c>
      <c r="D11" s="28">
        <v>0</v>
      </c>
      <c r="E11" s="28">
        <f>C11*D11</f>
        <v>0</v>
      </c>
      <c r="F11" s="28">
        <v>0</v>
      </c>
      <c r="G11" s="28">
        <f>C11*F11</f>
        <v>0</v>
      </c>
      <c r="H11" s="28">
        <f>E11+G11</f>
        <v>0</v>
      </c>
      <c r="I11" s="22"/>
      <c r="J11" s="22"/>
    </row>
    <row r="12" spans="1:10" ht="30" x14ac:dyDescent="0.25">
      <c r="A12" s="18" t="s">
        <v>65</v>
      </c>
      <c r="B12" s="13" t="s">
        <v>11</v>
      </c>
      <c r="C12" s="14"/>
      <c r="D12" s="14"/>
      <c r="E12" s="14"/>
      <c r="F12" s="14"/>
      <c r="G12" s="14"/>
      <c r="H12" s="14"/>
      <c r="I12" s="22"/>
      <c r="J12" s="22"/>
    </row>
    <row r="13" spans="1:10" x14ac:dyDescent="0.25">
      <c r="A13" s="19" t="s">
        <v>66</v>
      </c>
      <c r="B13" s="20" t="s">
        <v>57</v>
      </c>
      <c r="C13" s="28">
        <v>15</v>
      </c>
      <c r="D13" s="28">
        <v>0</v>
      </c>
      <c r="E13" s="28">
        <f>C13*D13</f>
        <v>0</v>
      </c>
      <c r="F13" s="28">
        <v>0</v>
      </c>
      <c r="G13" s="28">
        <f>C13*F13</f>
        <v>0</v>
      </c>
      <c r="H13" s="28">
        <f>E13+G13</f>
        <v>0</v>
      </c>
      <c r="I13" s="22"/>
      <c r="J13" s="22"/>
    </row>
    <row r="14" spans="1:10" x14ac:dyDescent="0.25">
      <c r="A14" s="19" t="s">
        <v>67</v>
      </c>
      <c r="B14" s="20" t="s">
        <v>57</v>
      </c>
      <c r="C14" s="28">
        <v>6</v>
      </c>
      <c r="D14" s="28">
        <v>0</v>
      </c>
      <c r="E14" s="28">
        <f>C14*D14</f>
        <v>0</v>
      </c>
      <c r="F14" s="28">
        <v>0</v>
      </c>
      <c r="G14" s="28">
        <f>C14*F14</f>
        <v>0</v>
      </c>
      <c r="H14" s="28">
        <f>E14+G14</f>
        <v>0</v>
      </c>
      <c r="I14" s="22"/>
      <c r="J14" s="22"/>
    </row>
    <row r="15" spans="1:10" x14ac:dyDescent="0.25">
      <c r="A15" s="19" t="s">
        <v>68</v>
      </c>
      <c r="B15" s="20" t="s">
        <v>57</v>
      </c>
      <c r="C15" s="28">
        <v>4</v>
      </c>
      <c r="D15" s="28">
        <v>0</v>
      </c>
      <c r="E15" s="28">
        <f>C15*D15</f>
        <v>0</v>
      </c>
      <c r="F15" s="28">
        <v>0</v>
      </c>
      <c r="G15" s="28">
        <f>C15*F15</f>
        <v>0</v>
      </c>
      <c r="H15" s="28">
        <f>E15+G15</f>
        <v>0</v>
      </c>
      <c r="I15" s="22"/>
      <c r="J15" s="22"/>
    </row>
    <row r="16" spans="1:10" x14ac:dyDescent="0.25">
      <c r="A16" s="18" t="s">
        <v>69</v>
      </c>
      <c r="B16" s="13" t="s">
        <v>11</v>
      </c>
      <c r="C16" s="14"/>
      <c r="D16" s="14"/>
      <c r="E16" s="14"/>
      <c r="F16" s="14"/>
      <c r="G16" s="14"/>
      <c r="H16" s="14"/>
      <c r="I16" s="22"/>
      <c r="J16" s="22"/>
    </row>
    <row r="17" spans="1:10" x14ac:dyDescent="0.25">
      <c r="A17" s="19" t="s">
        <v>70</v>
      </c>
      <c r="B17" s="20" t="s">
        <v>71</v>
      </c>
      <c r="C17" s="28">
        <v>10</v>
      </c>
      <c r="D17" s="28">
        <v>0</v>
      </c>
      <c r="E17" s="28">
        <f t="shared" ref="E17:E28" si="0">C17*D17</f>
        <v>0</v>
      </c>
      <c r="F17" s="28">
        <v>0</v>
      </c>
      <c r="G17" s="28">
        <f t="shared" ref="G17:G28" si="1">C17*F17</f>
        <v>0</v>
      </c>
      <c r="H17" s="28">
        <f t="shared" ref="H17:H28" si="2">E17+G17</f>
        <v>0</v>
      </c>
      <c r="I17" s="22"/>
      <c r="J17" s="22"/>
    </row>
    <row r="18" spans="1:10" x14ac:dyDescent="0.25">
      <c r="A18" s="19" t="s">
        <v>72</v>
      </c>
      <c r="B18" s="20" t="s">
        <v>71</v>
      </c>
      <c r="C18" s="28">
        <v>23</v>
      </c>
      <c r="D18" s="28">
        <v>0</v>
      </c>
      <c r="E18" s="28">
        <f t="shared" si="0"/>
        <v>0</v>
      </c>
      <c r="F18" s="28">
        <v>0</v>
      </c>
      <c r="G18" s="28">
        <f t="shared" si="1"/>
        <v>0</v>
      </c>
      <c r="H18" s="28">
        <f t="shared" si="2"/>
        <v>0</v>
      </c>
      <c r="I18" s="22"/>
      <c r="J18" s="22"/>
    </row>
    <row r="19" spans="1:10" x14ac:dyDescent="0.25">
      <c r="A19" s="19" t="s">
        <v>73</v>
      </c>
      <c r="B19" s="20" t="s">
        <v>71</v>
      </c>
      <c r="C19" s="28">
        <v>12</v>
      </c>
      <c r="D19" s="28">
        <v>0</v>
      </c>
      <c r="E19" s="28">
        <f t="shared" si="0"/>
        <v>0</v>
      </c>
      <c r="F19" s="28">
        <v>0</v>
      </c>
      <c r="G19" s="28">
        <f t="shared" si="1"/>
        <v>0</v>
      </c>
      <c r="H19" s="28">
        <f t="shared" si="2"/>
        <v>0</v>
      </c>
      <c r="I19" s="22"/>
      <c r="J19" s="22"/>
    </row>
    <row r="20" spans="1:10" x14ac:dyDescent="0.25">
      <c r="A20" s="19" t="s">
        <v>74</v>
      </c>
      <c r="B20" s="20" t="s">
        <v>71</v>
      </c>
      <c r="C20" s="28">
        <v>12</v>
      </c>
      <c r="D20" s="28">
        <v>0</v>
      </c>
      <c r="E20" s="28">
        <f t="shared" si="0"/>
        <v>0</v>
      </c>
      <c r="F20" s="28">
        <v>0</v>
      </c>
      <c r="G20" s="28">
        <f t="shared" si="1"/>
        <v>0</v>
      </c>
      <c r="H20" s="28">
        <f t="shared" si="2"/>
        <v>0</v>
      </c>
      <c r="I20" s="22"/>
      <c r="J20" s="22"/>
    </row>
    <row r="21" spans="1:10" x14ac:dyDescent="0.25">
      <c r="A21" s="19" t="s">
        <v>75</v>
      </c>
      <c r="B21" s="20" t="s">
        <v>71</v>
      </c>
      <c r="C21" s="28">
        <v>10</v>
      </c>
      <c r="D21" s="28">
        <v>0</v>
      </c>
      <c r="E21" s="28">
        <f t="shared" si="0"/>
        <v>0</v>
      </c>
      <c r="F21" s="28">
        <v>0</v>
      </c>
      <c r="G21" s="28">
        <f t="shared" si="1"/>
        <v>0</v>
      </c>
      <c r="H21" s="28">
        <f t="shared" si="2"/>
        <v>0</v>
      </c>
      <c r="I21" s="22"/>
      <c r="J21" s="22"/>
    </row>
    <row r="22" spans="1:10" x14ac:dyDescent="0.25">
      <c r="A22" s="19" t="s">
        <v>76</v>
      </c>
      <c r="B22" s="20" t="s">
        <v>71</v>
      </c>
      <c r="C22" s="28">
        <v>10</v>
      </c>
      <c r="D22" s="28">
        <v>0</v>
      </c>
      <c r="E22" s="28">
        <f t="shared" si="0"/>
        <v>0</v>
      </c>
      <c r="F22" s="28">
        <v>0</v>
      </c>
      <c r="G22" s="28">
        <f t="shared" si="1"/>
        <v>0</v>
      </c>
      <c r="H22" s="28">
        <f t="shared" si="2"/>
        <v>0</v>
      </c>
      <c r="I22" s="22"/>
      <c r="J22" s="22"/>
    </row>
    <row r="23" spans="1:10" x14ac:dyDescent="0.25">
      <c r="A23" s="19" t="s">
        <v>77</v>
      </c>
      <c r="B23" s="20" t="s">
        <v>71</v>
      </c>
      <c r="C23" s="28">
        <v>28</v>
      </c>
      <c r="D23" s="28">
        <v>0</v>
      </c>
      <c r="E23" s="28">
        <f t="shared" si="0"/>
        <v>0</v>
      </c>
      <c r="F23" s="28">
        <v>0</v>
      </c>
      <c r="G23" s="28">
        <f t="shared" si="1"/>
        <v>0</v>
      </c>
      <c r="H23" s="28">
        <f t="shared" si="2"/>
        <v>0</v>
      </c>
      <c r="I23" s="22"/>
      <c r="J23" s="22"/>
    </row>
    <row r="24" spans="1:10" x14ac:dyDescent="0.25">
      <c r="A24" s="19" t="s">
        <v>78</v>
      </c>
      <c r="B24" s="20" t="s">
        <v>71</v>
      </c>
      <c r="C24" s="28">
        <v>18</v>
      </c>
      <c r="D24" s="28">
        <v>0</v>
      </c>
      <c r="E24" s="28">
        <f t="shared" si="0"/>
        <v>0</v>
      </c>
      <c r="F24" s="28">
        <v>0</v>
      </c>
      <c r="G24" s="28">
        <f t="shared" si="1"/>
        <v>0</v>
      </c>
      <c r="H24" s="28">
        <f t="shared" si="2"/>
        <v>0</v>
      </c>
      <c r="I24" s="22"/>
      <c r="J24" s="22"/>
    </row>
    <row r="25" spans="1:10" x14ac:dyDescent="0.25">
      <c r="A25" s="19" t="s">
        <v>79</v>
      </c>
      <c r="B25" s="20" t="s">
        <v>71</v>
      </c>
      <c r="C25" s="28">
        <v>4</v>
      </c>
      <c r="D25" s="28">
        <v>0</v>
      </c>
      <c r="E25" s="28">
        <f t="shared" si="0"/>
        <v>0</v>
      </c>
      <c r="F25" s="28">
        <v>0</v>
      </c>
      <c r="G25" s="28">
        <f t="shared" si="1"/>
        <v>0</v>
      </c>
      <c r="H25" s="28">
        <f t="shared" si="2"/>
        <v>0</v>
      </c>
      <c r="I25" s="22"/>
      <c r="J25" s="22"/>
    </row>
    <row r="26" spans="1:10" x14ac:dyDescent="0.25">
      <c r="A26" s="19" t="s">
        <v>80</v>
      </c>
      <c r="B26" s="20" t="s">
        <v>71</v>
      </c>
      <c r="C26" s="28">
        <v>12</v>
      </c>
      <c r="D26" s="28">
        <v>0</v>
      </c>
      <c r="E26" s="28">
        <f t="shared" si="0"/>
        <v>0</v>
      </c>
      <c r="F26" s="28">
        <v>0</v>
      </c>
      <c r="G26" s="28">
        <f t="shared" si="1"/>
        <v>0</v>
      </c>
      <c r="H26" s="28">
        <f t="shared" si="2"/>
        <v>0</v>
      </c>
      <c r="I26" s="22"/>
      <c r="J26" s="22"/>
    </row>
    <row r="27" spans="1:10" x14ac:dyDescent="0.25">
      <c r="A27" s="19" t="s">
        <v>81</v>
      </c>
      <c r="B27" s="20" t="s">
        <v>57</v>
      </c>
      <c r="C27" s="28">
        <v>200</v>
      </c>
      <c r="D27" s="28">
        <v>0</v>
      </c>
      <c r="E27" s="28">
        <f t="shared" si="0"/>
        <v>0</v>
      </c>
      <c r="F27" s="28">
        <v>0</v>
      </c>
      <c r="G27" s="28">
        <f t="shared" si="1"/>
        <v>0</v>
      </c>
      <c r="H27" s="28">
        <f t="shared" si="2"/>
        <v>0</v>
      </c>
      <c r="I27" s="22"/>
      <c r="J27" s="22"/>
    </row>
    <row r="28" spans="1:10" x14ac:dyDescent="0.25">
      <c r="A28" s="19" t="s">
        <v>82</v>
      </c>
      <c r="B28" s="20" t="s">
        <v>57</v>
      </c>
      <c r="C28" s="28">
        <v>200</v>
      </c>
      <c r="D28" s="28">
        <v>0</v>
      </c>
      <c r="E28" s="28">
        <f t="shared" si="0"/>
        <v>0</v>
      </c>
      <c r="F28" s="28">
        <v>0</v>
      </c>
      <c r="G28" s="28">
        <f t="shared" si="1"/>
        <v>0</v>
      </c>
      <c r="H28" s="28">
        <f t="shared" si="2"/>
        <v>0</v>
      </c>
      <c r="I28" s="22"/>
      <c r="J28" s="22"/>
    </row>
    <row r="29" spans="1:10" x14ac:dyDescent="0.25">
      <c r="A29" s="18" t="s">
        <v>83</v>
      </c>
      <c r="B29" s="13" t="s">
        <v>11</v>
      </c>
      <c r="C29" s="14"/>
      <c r="D29" s="14"/>
      <c r="E29" s="14"/>
      <c r="F29" s="14"/>
      <c r="G29" s="14"/>
      <c r="H29" s="14"/>
      <c r="I29" s="22"/>
      <c r="J29" s="22"/>
    </row>
    <row r="30" spans="1:10" x14ac:dyDescent="0.25">
      <c r="A30" s="19" t="s">
        <v>84</v>
      </c>
      <c r="B30" s="20" t="s">
        <v>57</v>
      </c>
      <c r="C30" s="28">
        <v>42</v>
      </c>
      <c r="D30" s="28">
        <v>0</v>
      </c>
      <c r="E30" s="28">
        <f>C30*D30</f>
        <v>0</v>
      </c>
      <c r="F30" s="28">
        <v>0</v>
      </c>
      <c r="G30" s="28">
        <f>C30*F30</f>
        <v>0</v>
      </c>
      <c r="H30" s="28">
        <f>E30+G30</f>
        <v>0</v>
      </c>
      <c r="I30" s="22"/>
      <c r="J30" s="22"/>
    </row>
    <row r="31" spans="1:10" x14ac:dyDescent="0.25">
      <c r="A31" s="19" t="s">
        <v>85</v>
      </c>
      <c r="B31" s="20" t="s">
        <v>57</v>
      </c>
      <c r="C31" s="28">
        <v>21</v>
      </c>
      <c r="D31" s="28">
        <v>0</v>
      </c>
      <c r="E31" s="28">
        <f>C31*D31</f>
        <v>0</v>
      </c>
      <c r="F31" s="28">
        <v>0</v>
      </c>
      <c r="G31" s="28">
        <f>C31*F31</f>
        <v>0</v>
      </c>
      <c r="H31" s="28">
        <f>E31+G31</f>
        <v>0</v>
      </c>
      <c r="I31" s="22"/>
      <c r="J31" s="22"/>
    </row>
    <row r="32" spans="1:10" x14ac:dyDescent="0.25">
      <c r="A32" s="18" t="s">
        <v>86</v>
      </c>
      <c r="B32" s="13" t="s">
        <v>11</v>
      </c>
      <c r="C32" s="14"/>
      <c r="D32" s="14"/>
      <c r="E32" s="14"/>
      <c r="F32" s="14"/>
      <c r="G32" s="14"/>
      <c r="H32" s="14"/>
      <c r="I32" s="22"/>
      <c r="J32" s="22"/>
    </row>
    <row r="33" spans="1:10" x14ac:dyDescent="0.25">
      <c r="A33" s="19" t="s">
        <v>87</v>
      </c>
      <c r="B33" s="20" t="s">
        <v>57</v>
      </c>
      <c r="C33" s="28">
        <v>24</v>
      </c>
      <c r="D33" s="28">
        <v>0</v>
      </c>
      <c r="E33" s="28">
        <f>C33*D33</f>
        <v>0</v>
      </c>
      <c r="F33" s="28">
        <v>0</v>
      </c>
      <c r="G33" s="28">
        <f>C33*F33</f>
        <v>0</v>
      </c>
      <c r="H33" s="28">
        <f>E33+G33</f>
        <v>0</v>
      </c>
      <c r="I33" s="22"/>
      <c r="J33" s="22"/>
    </row>
    <row r="34" spans="1:10" x14ac:dyDescent="0.25">
      <c r="A34" s="19" t="s">
        <v>88</v>
      </c>
      <c r="B34" s="20" t="s">
        <v>57</v>
      </c>
      <c r="C34" s="28">
        <v>15</v>
      </c>
      <c r="D34" s="28">
        <v>0</v>
      </c>
      <c r="E34" s="28">
        <f>C34*D34</f>
        <v>0</v>
      </c>
      <c r="F34" s="28">
        <v>0</v>
      </c>
      <c r="G34" s="28">
        <f>C34*F34</f>
        <v>0</v>
      </c>
      <c r="H34" s="28">
        <f>E34+G34</f>
        <v>0</v>
      </c>
      <c r="I34" s="22"/>
      <c r="J34" s="22"/>
    </row>
    <row r="35" spans="1:10" x14ac:dyDescent="0.25">
      <c r="A35" s="19" t="s">
        <v>89</v>
      </c>
      <c r="B35" s="20" t="s">
        <v>57</v>
      </c>
      <c r="C35" s="28">
        <v>8</v>
      </c>
      <c r="D35" s="28">
        <v>0</v>
      </c>
      <c r="E35" s="28">
        <f>C35*D35</f>
        <v>0</v>
      </c>
      <c r="F35" s="28">
        <v>0</v>
      </c>
      <c r="G35" s="28">
        <f>C35*F35</f>
        <v>0</v>
      </c>
      <c r="H35" s="28">
        <f>E35+G35</f>
        <v>0</v>
      </c>
      <c r="I35" s="22"/>
      <c r="J35" s="22"/>
    </row>
    <row r="36" spans="1:10" ht="30" x14ac:dyDescent="0.25">
      <c r="A36" s="18" t="s">
        <v>90</v>
      </c>
      <c r="B36" s="13" t="s">
        <v>11</v>
      </c>
      <c r="C36" s="14"/>
      <c r="D36" s="14"/>
      <c r="E36" s="14"/>
      <c r="F36" s="14"/>
      <c r="G36" s="14"/>
      <c r="H36" s="14"/>
      <c r="I36" s="22"/>
      <c r="J36" s="22"/>
    </row>
    <row r="37" spans="1:10" x14ac:dyDescent="0.25">
      <c r="A37" s="19" t="s">
        <v>91</v>
      </c>
      <c r="B37" s="20" t="s">
        <v>71</v>
      </c>
      <c r="C37" s="28">
        <v>24</v>
      </c>
      <c r="D37" s="28">
        <v>0</v>
      </c>
      <c r="E37" s="28">
        <f>C37*D37</f>
        <v>0</v>
      </c>
      <c r="F37" s="28">
        <v>0</v>
      </c>
      <c r="G37" s="28">
        <f>C37*F37</f>
        <v>0</v>
      </c>
      <c r="H37" s="28">
        <f>E37+G37</f>
        <v>0</v>
      </c>
      <c r="I37" s="22"/>
      <c r="J37" s="22"/>
    </row>
    <row r="38" spans="1:10" x14ac:dyDescent="0.25">
      <c r="A38" s="19" t="s">
        <v>92</v>
      </c>
      <c r="B38" s="20" t="s">
        <v>71</v>
      </c>
      <c r="C38" s="28">
        <v>24</v>
      </c>
      <c r="D38" s="28">
        <v>0</v>
      </c>
      <c r="E38" s="28">
        <f>C38*D38</f>
        <v>0</v>
      </c>
      <c r="F38" s="28">
        <v>0</v>
      </c>
      <c r="G38" s="28">
        <f>C38*F38</f>
        <v>0</v>
      </c>
      <c r="H38" s="28">
        <f>E38+G38</f>
        <v>0</v>
      </c>
      <c r="I38" s="22"/>
      <c r="J38" s="22"/>
    </row>
    <row r="39" spans="1:10" x14ac:dyDescent="0.25">
      <c r="A39" s="19" t="s">
        <v>93</v>
      </c>
      <c r="B39" s="20" t="s">
        <v>71</v>
      </c>
      <c r="C39" s="28">
        <v>30</v>
      </c>
      <c r="D39" s="28">
        <v>0</v>
      </c>
      <c r="E39" s="28">
        <f>C39*D39</f>
        <v>0</v>
      </c>
      <c r="F39" s="28">
        <v>0</v>
      </c>
      <c r="G39" s="28">
        <f>C39*F39</f>
        <v>0</v>
      </c>
      <c r="H39" s="28">
        <f>E39+G39</f>
        <v>0</v>
      </c>
      <c r="I39" s="22"/>
      <c r="J39" s="22"/>
    </row>
    <row r="40" spans="1:10" x14ac:dyDescent="0.25">
      <c r="A40" s="19" t="s">
        <v>94</v>
      </c>
      <c r="B40" s="20" t="s">
        <v>71</v>
      </c>
      <c r="C40" s="28">
        <v>8</v>
      </c>
      <c r="D40" s="28">
        <v>0</v>
      </c>
      <c r="E40" s="28">
        <f>C40*D40</f>
        <v>0</v>
      </c>
      <c r="F40" s="28">
        <v>0</v>
      </c>
      <c r="G40" s="28">
        <f>C40*F40</f>
        <v>0</v>
      </c>
      <c r="H40" s="28">
        <f>E40+G40</f>
        <v>0</v>
      </c>
      <c r="I40" s="22"/>
      <c r="J40" s="22"/>
    </row>
    <row r="41" spans="1:10" x14ac:dyDescent="0.25">
      <c r="A41" s="19" t="s">
        <v>95</v>
      </c>
      <c r="B41" s="20" t="s">
        <v>71</v>
      </c>
      <c r="C41" s="28">
        <v>14</v>
      </c>
      <c r="D41" s="28">
        <v>0</v>
      </c>
      <c r="E41" s="28">
        <f>C41*D41</f>
        <v>0</v>
      </c>
      <c r="F41" s="28">
        <v>0</v>
      </c>
      <c r="G41" s="28">
        <f>C41*F41</f>
        <v>0</v>
      </c>
      <c r="H41" s="28">
        <f>E41+G41</f>
        <v>0</v>
      </c>
      <c r="I41" s="22"/>
      <c r="J41" s="22"/>
    </row>
    <row r="42" spans="1:10" x14ac:dyDescent="0.25">
      <c r="A42" s="18" t="s">
        <v>96</v>
      </c>
      <c r="B42" s="13" t="s">
        <v>11</v>
      </c>
      <c r="C42" s="14"/>
      <c r="D42" s="14"/>
      <c r="E42" s="14"/>
      <c r="F42" s="14"/>
      <c r="G42" s="14"/>
      <c r="H42" s="14"/>
      <c r="I42" s="22"/>
      <c r="J42" s="22"/>
    </row>
    <row r="43" spans="1:10" x14ac:dyDescent="0.25">
      <c r="A43" s="19" t="s">
        <v>97</v>
      </c>
      <c r="B43" s="20" t="s">
        <v>57</v>
      </c>
      <c r="C43" s="28">
        <v>4</v>
      </c>
      <c r="D43" s="28">
        <v>0</v>
      </c>
      <c r="E43" s="28">
        <f>C43*D43</f>
        <v>0</v>
      </c>
      <c r="F43" s="28">
        <v>0</v>
      </c>
      <c r="G43" s="28">
        <f>C43*F43</f>
        <v>0</v>
      </c>
      <c r="H43" s="28">
        <f>E43+G43</f>
        <v>0</v>
      </c>
      <c r="I43" s="22"/>
      <c r="J43" s="22"/>
    </row>
    <row r="44" spans="1:10" x14ac:dyDescent="0.25">
      <c r="A44" s="18" t="s">
        <v>98</v>
      </c>
      <c r="B44" s="13" t="s">
        <v>11</v>
      </c>
      <c r="C44" s="14"/>
      <c r="D44" s="14"/>
      <c r="E44" s="14"/>
      <c r="F44" s="14"/>
      <c r="G44" s="14"/>
      <c r="H44" s="14"/>
      <c r="I44" s="22"/>
      <c r="J44" s="22"/>
    </row>
    <row r="45" spans="1:10" x14ac:dyDescent="0.25">
      <c r="A45" s="19" t="s">
        <v>99</v>
      </c>
      <c r="B45" s="20" t="s">
        <v>57</v>
      </c>
      <c r="C45" s="28">
        <v>1</v>
      </c>
      <c r="D45" s="28">
        <v>0</v>
      </c>
      <c r="E45" s="28">
        <f>C45*D45</f>
        <v>0</v>
      </c>
      <c r="F45" s="28">
        <v>0</v>
      </c>
      <c r="G45" s="28">
        <f>C45*F45</f>
        <v>0</v>
      </c>
      <c r="H45" s="28">
        <f>E45+G45</f>
        <v>0</v>
      </c>
      <c r="I45" s="22"/>
      <c r="J45" s="22"/>
    </row>
    <row r="46" spans="1:10" x14ac:dyDescent="0.25">
      <c r="A46" s="19" t="s">
        <v>100</v>
      </c>
      <c r="B46" s="20" t="s">
        <v>57</v>
      </c>
      <c r="C46" s="28">
        <v>1</v>
      </c>
      <c r="D46" s="28">
        <v>0</v>
      </c>
      <c r="E46" s="28">
        <f>C46*D46</f>
        <v>0</v>
      </c>
      <c r="F46" s="28">
        <v>0</v>
      </c>
      <c r="G46" s="28">
        <f>C46*F46</f>
        <v>0</v>
      </c>
      <c r="H46" s="28">
        <f>E46+G46</f>
        <v>0</v>
      </c>
      <c r="I46" s="22"/>
      <c r="J46" s="22"/>
    </row>
    <row r="47" spans="1:10" x14ac:dyDescent="0.25">
      <c r="A47" s="18" t="s">
        <v>101</v>
      </c>
      <c r="B47" s="13" t="s">
        <v>11</v>
      </c>
      <c r="C47" s="14"/>
      <c r="D47" s="14"/>
      <c r="E47" s="14"/>
      <c r="F47" s="14"/>
      <c r="G47" s="14"/>
      <c r="H47" s="14"/>
      <c r="I47" s="22"/>
      <c r="J47" s="22"/>
    </row>
    <row r="48" spans="1:10" x14ac:dyDescent="0.25">
      <c r="A48" s="19" t="s">
        <v>102</v>
      </c>
      <c r="B48" s="20" t="s">
        <v>57</v>
      </c>
      <c r="C48" s="28">
        <v>2</v>
      </c>
      <c r="D48" s="28">
        <v>0</v>
      </c>
      <c r="E48" s="28">
        <f>C48*D48</f>
        <v>0</v>
      </c>
      <c r="F48" s="28">
        <v>0</v>
      </c>
      <c r="G48" s="28">
        <f>C48*F48</f>
        <v>0</v>
      </c>
      <c r="H48" s="28">
        <f>E48+G48</f>
        <v>0</v>
      </c>
      <c r="I48" s="22"/>
      <c r="J48" s="22"/>
    </row>
    <row r="49" spans="1:10" x14ac:dyDescent="0.25">
      <c r="A49" s="18" t="s">
        <v>103</v>
      </c>
      <c r="B49" s="13" t="s">
        <v>11</v>
      </c>
      <c r="C49" s="14"/>
      <c r="D49" s="14"/>
      <c r="E49" s="14"/>
      <c r="F49" s="14"/>
      <c r="G49" s="14"/>
      <c r="H49" s="14"/>
      <c r="I49" s="22"/>
      <c r="J49" s="22"/>
    </row>
    <row r="50" spans="1:10" x14ac:dyDescent="0.25">
      <c r="A50" s="19" t="s">
        <v>104</v>
      </c>
      <c r="B50" s="20" t="s">
        <v>71</v>
      </c>
      <c r="C50" s="28">
        <v>12</v>
      </c>
      <c r="D50" s="28">
        <v>0</v>
      </c>
      <c r="E50" s="28">
        <f t="shared" ref="E50:E61" si="3">C50*D50</f>
        <v>0</v>
      </c>
      <c r="F50" s="28">
        <v>0</v>
      </c>
      <c r="G50" s="28">
        <f t="shared" ref="G50:G61" si="4">C50*F50</f>
        <v>0</v>
      </c>
      <c r="H50" s="28">
        <f t="shared" ref="H50:H61" si="5">E50+G50</f>
        <v>0</v>
      </c>
      <c r="I50" s="22"/>
      <c r="J50" s="22"/>
    </row>
    <row r="51" spans="1:10" x14ac:dyDescent="0.25">
      <c r="A51" s="19" t="s">
        <v>105</v>
      </c>
      <c r="B51" s="20" t="s">
        <v>71</v>
      </c>
      <c r="C51" s="28">
        <v>25</v>
      </c>
      <c r="D51" s="28">
        <v>0</v>
      </c>
      <c r="E51" s="28">
        <f t="shared" si="3"/>
        <v>0</v>
      </c>
      <c r="F51" s="28">
        <v>0</v>
      </c>
      <c r="G51" s="28">
        <f t="shared" si="4"/>
        <v>0</v>
      </c>
      <c r="H51" s="28">
        <f t="shared" si="5"/>
        <v>0</v>
      </c>
      <c r="I51" s="22"/>
      <c r="J51" s="22"/>
    </row>
    <row r="52" spans="1:10" x14ac:dyDescent="0.25">
      <c r="A52" s="19" t="s">
        <v>106</v>
      </c>
      <c r="B52" s="20" t="s">
        <v>71</v>
      </c>
      <c r="C52" s="28">
        <v>263</v>
      </c>
      <c r="D52" s="28">
        <v>0</v>
      </c>
      <c r="E52" s="28">
        <f t="shared" si="3"/>
        <v>0</v>
      </c>
      <c r="F52" s="28">
        <v>0</v>
      </c>
      <c r="G52" s="28">
        <f t="shared" si="4"/>
        <v>0</v>
      </c>
      <c r="H52" s="28">
        <f t="shared" si="5"/>
        <v>0</v>
      </c>
      <c r="I52" s="22"/>
      <c r="J52" s="22"/>
    </row>
    <row r="53" spans="1:10" x14ac:dyDescent="0.25">
      <c r="A53" s="19" t="s">
        <v>107</v>
      </c>
      <c r="B53" s="20" t="s">
        <v>71</v>
      </c>
      <c r="C53" s="28">
        <v>25</v>
      </c>
      <c r="D53" s="28">
        <v>0</v>
      </c>
      <c r="E53" s="28">
        <f t="shared" si="3"/>
        <v>0</v>
      </c>
      <c r="F53" s="28">
        <v>0</v>
      </c>
      <c r="G53" s="28">
        <f t="shared" si="4"/>
        <v>0</v>
      </c>
      <c r="H53" s="28">
        <f t="shared" si="5"/>
        <v>0</v>
      </c>
      <c r="I53" s="22"/>
      <c r="J53" s="22"/>
    </row>
    <row r="54" spans="1:10" x14ac:dyDescent="0.25">
      <c r="A54" s="19" t="s">
        <v>108</v>
      </c>
      <c r="B54" s="20" t="s">
        <v>71</v>
      </c>
      <c r="C54" s="28">
        <v>74</v>
      </c>
      <c r="D54" s="28">
        <v>0</v>
      </c>
      <c r="E54" s="28">
        <f t="shared" si="3"/>
        <v>0</v>
      </c>
      <c r="F54" s="28">
        <v>0</v>
      </c>
      <c r="G54" s="28">
        <f t="shared" si="4"/>
        <v>0</v>
      </c>
      <c r="H54" s="28">
        <f t="shared" si="5"/>
        <v>0</v>
      </c>
      <c r="I54" s="22"/>
      <c r="J54" s="22"/>
    </row>
    <row r="55" spans="1:10" x14ac:dyDescent="0.25">
      <c r="A55" s="19" t="s">
        <v>109</v>
      </c>
      <c r="B55" s="20" t="s">
        <v>71</v>
      </c>
      <c r="C55" s="28">
        <v>26</v>
      </c>
      <c r="D55" s="28">
        <v>0</v>
      </c>
      <c r="E55" s="28">
        <f t="shared" si="3"/>
        <v>0</v>
      </c>
      <c r="F55" s="28">
        <v>0</v>
      </c>
      <c r="G55" s="28">
        <f t="shared" si="4"/>
        <v>0</v>
      </c>
      <c r="H55" s="28">
        <f t="shared" si="5"/>
        <v>0</v>
      </c>
      <c r="I55" s="22"/>
      <c r="J55" s="22"/>
    </row>
    <row r="56" spans="1:10" x14ac:dyDescent="0.25">
      <c r="A56" s="19" t="s">
        <v>110</v>
      </c>
      <c r="B56" s="20" t="s">
        <v>71</v>
      </c>
      <c r="C56" s="28">
        <v>83</v>
      </c>
      <c r="D56" s="28">
        <v>0</v>
      </c>
      <c r="E56" s="28">
        <f t="shared" si="3"/>
        <v>0</v>
      </c>
      <c r="F56" s="28">
        <v>0</v>
      </c>
      <c r="G56" s="28">
        <f t="shared" si="4"/>
        <v>0</v>
      </c>
      <c r="H56" s="28">
        <f t="shared" si="5"/>
        <v>0</v>
      </c>
      <c r="I56" s="22"/>
      <c r="J56" s="22"/>
    </row>
    <row r="57" spans="1:10" x14ac:dyDescent="0.25">
      <c r="A57" s="19" t="s">
        <v>111</v>
      </c>
      <c r="B57" s="20" t="s">
        <v>71</v>
      </c>
      <c r="C57" s="28">
        <v>52</v>
      </c>
      <c r="D57" s="28">
        <v>0</v>
      </c>
      <c r="E57" s="28">
        <f t="shared" si="3"/>
        <v>0</v>
      </c>
      <c r="F57" s="28">
        <v>0</v>
      </c>
      <c r="G57" s="28">
        <f t="shared" si="4"/>
        <v>0</v>
      </c>
      <c r="H57" s="28">
        <f t="shared" si="5"/>
        <v>0</v>
      </c>
      <c r="I57" s="22"/>
      <c r="J57" s="22"/>
    </row>
    <row r="58" spans="1:10" x14ac:dyDescent="0.25">
      <c r="A58" s="19" t="s">
        <v>112</v>
      </c>
      <c r="B58" s="20" t="s">
        <v>71</v>
      </c>
      <c r="C58" s="28">
        <v>16</v>
      </c>
      <c r="D58" s="28">
        <v>0</v>
      </c>
      <c r="E58" s="28">
        <f t="shared" si="3"/>
        <v>0</v>
      </c>
      <c r="F58" s="28">
        <v>0</v>
      </c>
      <c r="G58" s="28">
        <f t="shared" si="4"/>
        <v>0</v>
      </c>
      <c r="H58" s="28">
        <f t="shared" si="5"/>
        <v>0</v>
      </c>
      <c r="I58" s="22"/>
      <c r="J58" s="22"/>
    </row>
    <row r="59" spans="1:10" x14ac:dyDescent="0.25">
      <c r="A59" s="19" t="s">
        <v>113</v>
      </c>
      <c r="B59" s="20" t="s">
        <v>71</v>
      </c>
      <c r="C59" s="28">
        <v>4</v>
      </c>
      <c r="D59" s="28">
        <v>0</v>
      </c>
      <c r="E59" s="28">
        <f t="shared" si="3"/>
        <v>0</v>
      </c>
      <c r="F59" s="28">
        <v>0</v>
      </c>
      <c r="G59" s="28">
        <f t="shared" si="4"/>
        <v>0</v>
      </c>
      <c r="H59" s="28">
        <f t="shared" si="5"/>
        <v>0</v>
      </c>
      <c r="I59" s="22"/>
      <c r="J59" s="22"/>
    </row>
    <row r="60" spans="1:10" x14ac:dyDescent="0.25">
      <c r="A60" s="19" t="s">
        <v>114</v>
      </c>
      <c r="B60" s="20" t="s">
        <v>71</v>
      </c>
      <c r="C60" s="28">
        <v>25</v>
      </c>
      <c r="D60" s="28">
        <v>0</v>
      </c>
      <c r="E60" s="28">
        <f t="shared" si="3"/>
        <v>0</v>
      </c>
      <c r="F60" s="28">
        <v>0</v>
      </c>
      <c r="G60" s="28">
        <f t="shared" si="4"/>
        <v>0</v>
      </c>
      <c r="H60" s="28">
        <f t="shared" si="5"/>
        <v>0</v>
      </c>
      <c r="I60" s="22"/>
      <c r="J60" s="22"/>
    </row>
    <row r="61" spans="1:10" x14ac:dyDescent="0.25">
      <c r="A61" s="19" t="s">
        <v>115</v>
      </c>
      <c r="B61" s="20" t="s">
        <v>71</v>
      </c>
      <c r="C61" s="28">
        <v>19</v>
      </c>
      <c r="D61" s="28">
        <v>0</v>
      </c>
      <c r="E61" s="28">
        <f t="shared" si="3"/>
        <v>0</v>
      </c>
      <c r="F61" s="28">
        <v>0</v>
      </c>
      <c r="G61" s="28">
        <f t="shared" si="4"/>
        <v>0</v>
      </c>
      <c r="H61" s="28">
        <f t="shared" si="5"/>
        <v>0</v>
      </c>
      <c r="I61" s="22"/>
      <c r="J61" s="22"/>
    </row>
    <row r="62" spans="1:10" x14ac:dyDescent="0.25">
      <c r="A62" s="18" t="s">
        <v>116</v>
      </c>
      <c r="B62" s="13" t="s">
        <v>11</v>
      </c>
      <c r="C62" s="14"/>
      <c r="D62" s="14"/>
      <c r="E62" s="14"/>
      <c r="F62" s="14"/>
      <c r="G62" s="14"/>
      <c r="H62" s="14"/>
      <c r="I62" s="22"/>
      <c r="J62" s="22"/>
    </row>
    <row r="63" spans="1:10" x14ac:dyDescent="0.25">
      <c r="A63" s="19" t="s">
        <v>117</v>
      </c>
      <c r="B63" s="20" t="s">
        <v>71</v>
      </c>
      <c r="C63" s="28">
        <v>6</v>
      </c>
      <c r="D63" s="28">
        <v>0</v>
      </c>
      <c r="E63" s="28">
        <f t="shared" ref="E63:E70" si="6">C63*D63</f>
        <v>0</v>
      </c>
      <c r="F63" s="28">
        <v>0</v>
      </c>
      <c r="G63" s="28">
        <f t="shared" ref="G63:G70" si="7">C63*F63</f>
        <v>0</v>
      </c>
      <c r="H63" s="28">
        <f t="shared" ref="H63:H70" si="8">E63+G63</f>
        <v>0</v>
      </c>
      <c r="I63" s="22"/>
      <c r="J63" s="22"/>
    </row>
    <row r="64" spans="1:10" x14ac:dyDescent="0.25">
      <c r="A64" s="19" t="s">
        <v>118</v>
      </c>
      <c r="B64" s="20" t="s">
        <v>71</v>
      </c>
      <c r="C64" s="28">
        <v>18</v>
      </c>
      <c r="D64" s="28">
        <v>0</v>
      </c>
      <c r="E64" s="28">
        <f t="shared" si="6"/>
        <v>0</v>
      </c>
      <c r="F64" s="28">
        <v>0</v>
      </c>
      <c r="G64" s="28">
        <f t="shared" si="7"/>
        <v>0</v>
      </c>
      <c r="H64" s="28">
        <f t="shared" si="8"/>
        <v>0</v>
      </c>
      <c r="I64" s="22"/>
      <c r="J64" s="22"/>
    </row>
    <row r="65" spans="1:10" x14ac:dyDescent="0.25">
      <c r="A65" s="19" t="s">
        <v>119</v>
      </c>
      <c r="B65" s="20" t="s">
        <v>71</v>
      </c>
      <c r="C65" s="28">
        <v>8</v>
      </c>
      <c r="D65" s="28">
        <v>0</v>
      </c>
      <c r="E65" s="28">
        <f t="shared" si="6"/>
        <v>0</v>
      </c>
      <c r="F65" s="28">
        <v>0</v>
      </c>
      <c r="G65" s="28">
        <f t="shared" si="7"/>
        <v>0</v>
      </c>
      <c r="H65" s="28">
        <f t="shared" si="8"/>
        <v>0</v>
      </c>
      <c r="I65" s="22"/>
      <c r="J65" s="22"/>
    </row>
    <row r="66" spans="1:10" x14ac:dyDescent="0.25">
      <c r="A66" s="19" t="s">
        <v>120</v>
      </c>
      <c r="B66" s="20" t="s">
        <v>71</v>
      </c>
      <c r="C66" s="28">
        <v>19</v>
      </c>
      <c r="D66" s="28">
        <v>0</v>
      </c>
      <c r="E66" s="28">
        <f t="shared" si="6"/>
        <v>0</v>
      </c>
      <c r="F66" s="28">
        <v>0</v>
      </c>
      <c r="G66" s="28">
        <f t="shared" si="7"/>
        <v>0</v>
      </c>
      <c r="H66" s="28">
        <f t="shared" si="8"/>
        <v>0</v>
      </c>
      <c r="I66" s="22"/>
      <c r="J66" s="22"/>
    </row>
    <row r="67" spans="1:10" x14ac:dyDescent="0.25">
      <c r="A67" s="19" t="s">
        <v>121</v>
      </c>
      <c r="B67" s="20" t="s">
        <v>71</v>
      </c>
      <c r="C67" s="28">
        <v>5</v>
      </c>
      <c r="D67" s="28">
        <v>0</v>
      </c>
      <c r="E67" s="28">
        <f t="shared" si="6"/>
        <v>0</v>
      </c>
      <c r="F67" s="28">
        <v>0</v>
      </c>
      <c r="G67" s="28">
        <f t="shared" si="7"/>
        <v>0</v>
      </c>
      <c r="H67" s="28">
        <f t="shared" si="8"/>
        <v>0</v>
      </c>
      <c r="I67" s="22"/>
      <c r="J67" s="22"/>
    </row>
    <row r="68" spans="1:10" x14ac:dyDescent="0.25">
      <c r="A68" s="19" t="s">
        <v>122</v>
      </c>
      <c r="B68" s="20" t="s">
        <v>71</v>
      </c>
      <c r="C68" s="28">
        <v>23</v>
      </c>
      <c r="D68" s="28">
        <v>0</v>
      </c>
      <c r="E68" s="28">
        <f t="shared" si="6"/>
        <v>0</v>
      </c>
      <c r="F68" s="28">
        <v>0</v>
      </c>
      <c r="G68" s="28">
        <f t="shared" si="7"/>
        <v>0</v>
      </c>
      <c r="H68" s="28">
        <f t="shared" si="8"/>
        <v>0</v>
      </c>
      <c r="I68" s="22"/>
      <c r="J68" s="22"/>
    </row>
    <row r="69" spans="1:10" x14ac:dyDescent="0.25">
      <c r="A69" s="19" t="s">
        <v>123</v>
      </c>
      <c r="B69" s="20" t="s">
        <v>71</v>
      </c>
      <c r="C69" s="28">
        <v>15</v>
      </c>
      <c r="D69" s="28">
        <v>0</v>
      </c>
      <c r="E69" s="28">
        <f t="shared" si="6"/>
        <v>0</v>
      </c>
      <c r="F69" s="28">
        <v>0</v>
      </c>
      <c r="G69" s="28">
        <f t="shared" si="7"/>
        <v>0</v>
      </c>
      <c r="H69" s="28">
        <f t="shared" si="8"/>
        <v>0</v>
      </c>
      <c r="I69" s="22"/>
      <c r="J69" s="22"/>
    </row>
    <row r="70" spans="1:10" x14ac:dyDescent="0.25">
      <c r="A70" s="19" t="s">
        <v>124</v>
      </c>
      <c r="B70" s="20" t="s">
        <v>71</v>
      </c>
      <c r="C70" s="28">
        <v>10</v>
      </c>
      <c r="D70" s="28">
        <v>0</v>
      </c>
      <c r="E70" s="28">
        <f t="shared" si="6"/>
        <v>0</v>
      </c>
      <c r="F70" s="28">
        <v>0</v>
      </c>
      <c r="G70" s="28">
        <f t="shared" si="7"/>
        <v>0</v>
      </c>
      <c r="H70" s="28">
        <f t="shared" si="8"/>
        <v>0</v>
      </c>
      <c r="I70" s="22"/>
      <c r="J70" s="22"/>
    </row>
    <row r="71" spans="1:10" x14ac:dyDescent="0.25">
      <c r="A71" s="18" t="s">
        <v>125</v>
      </c>
      <c r="B71" s="13" t="s">
        <v>11</v>
      </c>
      <c r="C71" s="14"/>
      <c r="D71" s="14"/>
      <c r="E71" s="14"/>
      <c r="F71" s="14"/>
      <c r="G71" s="14"/>
      <c r="H71" s="14"/>
      <c r="I71" s="22"/>
      <c r="J71" s="22"/>
    </row>
    <row r="72" spans="1:10" x14ac:dyDescent="0.25">
      <c r="A72" s="18" t="s">
        <v>126</v>
      </c>
      <c r="B72" s="13" t="s">
        <v>11</v>
      </c>
      <c r="C72" s="14"/>
      <c r="D72" s="14"/>
      <c r="E72" s="14"/>
      <c r="F72" s="14"/>
      <c r="G72" s="14"/>
      <c r="H72" s="14"/>
      <c r="I72" s="22"/>
      <c r="J72" s="22"/>
    </row>
    <row r="73" spans="1:10" x14ac:dyDescent="0.25">
      <c r="A73" s="19" t="s">
        <v>127</v>
      </c>
      <c r="B73" s="20" t="s">
        <v>57</v>
      </c>
      <c r="C73" s="28">
        <v>34</v>
      </c>
      <c r="D73" s="28">
        <v>0</v>
      </c>
      <c r="E73" s="28">
        <f t="shared" ref="E73:E79" si="9">C73*D73</f>
        <v>0</v>
      </c>
      <c r="F73" s="28">
        <v>0</v>
      </c>
      <c r="G73" s="28">
        <f t="shared" ref="G73:G79" si="10">C73*F73</f>
        <v>0</v>
      </c>
      <c r="H73" s="28">
        <f t="shared" ref="H73:H79" si="11">E73+G73</f>
        <v>0</v>
      </c>
      <c r="I73" s="22"/>
      <c r="J73" s="22"/>
    </row>
    <row r="74" spans="1:10" x14ac:dyDescent="0.25">
      <c r="A74" s="19" t="s">
        <v>128</v>
      </c>
      <c r="B74" s="20" t="s">
        <v>57</v>
      </c>
      <c r="C74" s="28">
        <v>22</v>
      </c>
      <c r="D74" s="28">
        <v>0</v>
      </c>
      <c r="E74" s="28">
        <f t="shared" si="9"/>
        <v>0</v>
      </c>
      <c r="F74" s="28">
        <v>0</v>
      </c>
      <c r="G74" s="28">
        <f t="shared" si="10"/>
        <v>0</v>
      </c>
      <c r="H74" s="28">
        <f t="shared" si="11"/>
        <v>0</v>
      </c>
      <c r="I74" s="22"/>
      <c r="J74" s="22"/>
    </row>
    <row r="75" spans="1:10" x14ac:dyDescent="0.25">
      <c r="A75" s="19" t="s">
        <v>129</v>
      </c>
      <c r="B75" s="20" t="s">
        <v>57</v>
      </c>
      <c r="C75" s="28">
        <v>14</v>
      </c>
      <c r="D75" s="28">
        <v>0</v>
      </c>
      <c r="E75" s="28">
        <f t="shared" si="9"/>
        <v>0</v>
      </c>
      <c r="F75" s="28">
        <v>0</v>
      </c>
      <c r="G75" s="28">
        <f t="shared" si="10"/>
        <v>0</v>
      </c>
      <c r="H75" s="28">
        <f t="shared" si="11"/>
        <v>0</v>
      </c>
      <c r="I75" s="22"/>
      <c r="J75" s="22"/>
    </row>
    <row r="76" spans="1:10" x14ac:dyDescent="0.25">
      <c r="A76" s="19" t="s">
        <v>130</v>
      </c>
      <c r="B76" s="20" t="s">
        <v>57</v>
      </c>
      <c r="C76" s="28">
        <v>2</v>
      </c>
      <c r="D76" s="28">
        <v>0</v>
      </c>
      <c r="E76" s="28">
        <f t="shared" si="9"/>
        <v>0</v>
      </c>
      <c r="F76" s="28">
        <v>0</v>
      </c>
      <c r="G76" s="28">
        <f t="shared" si="10"/>
        <v>0</v>
      </c>
      <c r="H76" s="28">
        <f t="shared" si="11"/>
        <v>0</v>
      </c>
      <c r="I76" s="22"/>
      <c r="J76" s="22"/>
    </row>
    <row r="77" spans="1:10" x14ac:dyDescent="0.25">
      <c r="A77" s="19" t="s">
        <v>131</v>
      </c>
      <c r="B77" s="20" t="s">
        <v>57</v>
      </c>
      <c r="C77" s="28">
        <v>2</v>
      </c>
      <c r="D77" s="28">
        <v>0</v>
      </c>
      <c r="E77" s="28">
        <f t="shared" si="9"/>
        <v>0</v>
      </c>
      <c r="F77" s="28">
        <v>0</v>
      </c>
      <c r="G77" s="28">
        <f t="shared" si="10"/>
        <v>0</v>
      </c>
      <c r="H77" s="28">
        <f t="shared" si="11"/>
        <v>0</v>
      </c>
      <c r="I77" s="22"/>
      <c r="J77" s="22"/>
    </row>
    <row r="78" spans="1:10" x14ac:dyDescent="0.25">
      <c r="A78" s="19" t="s">
        <v>132</v>
      </c>
      <c r="B78" s="20" t="s">
        <v>57</v>
      </c>
      <c r="C78" s="28">
        <v>2</v>
      </c>
      <c r="D78" s="28">
        <v>0</v>
      </c>
      <c r="E78" s="28">
        <f t="shared" si="9"/>
        <v>0</v>
      </c>
      <c r="F78" s="28">
        <v>0</v>
      </c>
      <c r="G78" s="28">
        <f t="shared" si="10"/>
        <v>0</v>
      </c>
      <c r="H78" s="28">
        <f t="shared" si="11"/>
        <v>0</v>
      </c>
      <c r="I78" s="22"/>
      <c r="J78" s="22"/>
    </row>
    <row r="79" spans="1:10" x14ac:dyDescent="0.25">
      <c r="A79" s="19" t="s">
        <v>133</v>
      </c>
      <c r="B79" s="20" t="s">
        <v>57</v>
      </c>
      <c r="C79" s="28">
        <v>2</v>
      </c>
      <c r="D79" s="28">
        <v>0</v>
      </c>
      <c r="E79" s="28">
        <f t="shared" si="9"/>
        <v>0</v>
      </c>
      <c r="F79" s="28">
        <v>0</v>
      </c>
      <c r="G79" s="28">
        <f t="shared" si="10"/>
        <v>0</v>
      </c>
      <c r="H79" s="28">
        <f t="shared" si="11"/>
        <v>0</v>
      </c>
      <c r="I79" s="22"/>
      <c r="J79" s="22"/>
    </row>
    <row r="80" spans="1:10" x14ac:dyDescent="0.25">
      <c r="A80" s="18" t="s">
        <v>134</v>
      </c>
      <c r="B80" s="13" t="s">
        <v>11</v>
      </c>
      <c r="C80" s="14"/>
      <c r="D80" s="14"/>
      <c r="E80" s="14"/>
      <c r="F80" s="14"/>
      <c r="G80" s="14"/>
      <c r="H80" s="14"/>
      <c r="I80" s="22"/>
      <c r="J80" s="22"/>
    </row>
    <row r="81" spans="1:10" x14ac:dyDescent="0.25">
      <c r="A81" s="19" t="s">
        <v>135</v>
      </c>
      <c r="B81" s="20" t="s">
        <v>57</v>
      </c>
      <c r="C81" s="28">
        <v>3</v>
      </c>
      <c r="D81" s="28">
        <v>0</v>
      </c>
      <c r="E81" s="28">
        <f>C81*D81</f>
        <v>0</v>
      </c>
      <c r="F81" s="28">
        <v>0</v>
      </c>
      <c r="G81" s="28">
        <f>C81*F81</f>
        <v>0</v>
      </c>
      <c r="H81" s="28">
        <f>E81+G81</f>
        <v>0</v>
      </c>
      <c r="I81" s="22"/>
      <c r="J81" s="22"/>
    </row>
    <row r="82" spans="1:10" x14ac:dyDescent="0.25">
      <c r="A82" s="19" t="s">
        <v>136</v>
      </c>
      <c r="B82" s="20" t="s">
        <v>57</v>
      </c>
      <c r="C82" s="28">
        <v>6</v>
      </c>
      <c r="D82" s="28">
        <v>0</v>
      </c>
      <c r="E82" s="28">
        <f>C82*D82</f>
        <v>0</v>
      </c>
      <c r="F82" s="28">
        <v>0</v>
      </c>
      <c r="G82" s="28">
        <f>C82*F82</f>
        <v>0</v>
      </c>
      <c r="H82" s="28">
        <f>E82+G82</f>
        <v>0</v>
      </c>
      <c r="I82" s="22"/>
      <c r="J82" s="22"/>
    </row>
    <row r="83" spans="1:10" x14ac:dyDescent="0.25">
      <c r="A83" s="19" t="s">
        <v>137</v>
      </c>
      <c r="B83" s="20" t="s">
        <v>57</v>
      </c>
      <c r="C83" s="28">
        <v>4</v>
      </c>
      <c r="D83" s="28">
        <v>0</v>
      </c>
      <c r="E83" s="28">
        <f>C83*D83</f>
        <v>0</v>
      </c>
      <c r="F83" s="28">
        <v>0</v>
      </c>
      <c r="G83" s="28">
        <f>C83*F83</f>
        <v>0</v>
      </c>
      <c r="H83" s="28">
        <f>E83+G83</f>
        <v>0</v>
      </c>
      <c r="I83" s="22"/>
      <c r="J83" s="22"/>
    </row>
    <row r="84" spans="1:10" x14ac:dyDescent="0.25">
      <c r="A84" s="19" t="s">
        <v>138</v>
      </c>
      <c r="B84" s="20" t="s">
        <v>57</v>
      </c>
      <c r="C84" s="28">
        <v>2</v>
      </c>
      <c r="D84" s="28">
        <v>0</v>
      </c>
      <c r="E84" s="28">
        <f>C84*D84</f>
        <v>0</v>
      </c>
      <c r="F84" s="28">
        <v>0</v>
      </c>
      <c r="G84" s="28">
        <f>C84*F84</f>
        <v>0</v>
      </c>
      <c r="H84" s="28">
        <f>E84+G84</f>
        <v>0</v>
      </c>
      <c r="I84" s="22"/>
      <c r="J84" s="22"/>
    </row>
    <row r="85" spans="1:10" x14ac:dyDescent="0.25">
      <c r="A85" s="19" t="s">
        <v>139</v>
      </c>
      <c r="B85" s="20" t="s">
        <v>57</v>
      </c>
      <c r="C85" s="28">
        <v>1</v>
      </c>
      <c r="D85" s="28">
        <v>0</v>
      </c>
      <c r="E85" s="28">
        <f>C85*D85</f>
        <v>0</v>
      </c>
      <c r="F85" s="28">
        <v>0</v>
      </c>
      <c r="G85" s="28">
        <f>C85*F85</f>
        <v>0</v>
      </c>
      <c r="H85" s="28">
        <f>E85+G85</f>
        <v>0</v>
      </c>
      <c r="I85" s="22"/>
      <c r="J85" s="22"/>
    </row>
    <row r="86" spans="1:10" ht="45" x14ac:dyDescent="0.25">
      <c r="A86" s="18" t="s">
        <v>140</v>
      </c>
      <c r="B86" s="13" t="s">
        <v>11</v>
      </c>
      <c r="C86" s="14"/>
      <c r="D86" s="14"/>
      <c r="E86" s="14"/>
      <c r="F86" s="14"/>
      <c r="G86" s="14"/>
      <c r="H86" s="14"/>
      <c r="I86" s="22"/>
      <c r="J86" s="22"/>
    </row>
    <row r="87" spans="1:10" x14ac:dyDescent="0.25">
      <c r="A87" s="19" t="s">
        <v>141</v>
      </c>
      <c r="B87" s="20" t="s">
        <v>57</v>
      </c>
      <c r="C87" s="28">
        <v>4</v>
      </c>
      <c r="D87" s="28">
        <v>0</v>
      </c>
      <c r="E87" s="28">
        <f>C87*D87</f>
        <v>0</v>
      </c>
      <c r="F87" s="28">
        <v>0</v>
      </c>
      <c r="G87" s="28">
        <f>C87*F87</f>
        <v>0</v>
      </c>
      <c r="H87" s="28">
        <f>E87+G87</f>
        <v>0</v>
      </c>
      <c r="I87" s="22"/>
      <c r="J87" s="22"/>
    </row>
    <row r="88" spans="1:10" x14ac:dyDescent="0.25">
      <c r="A88" s="18" t="s">
        <v>142</v>
      </c>
      <c r="B88" s="13" t="s">
        <v>11</v>
      </c>
      <c r="C88" s="14"/>
      <c r="D88" s="14"/>
      <c r="E88" s="14"/>
      <c r="F88" s="14"/>
      <c r="G88" s="14"/>
      <c r="H88" s="14"/>
      <c r="I88" s="22"/>
      <c r="J88" s="22"/>
    </row>
    <row r="89" spans="1:10" x14ac:dyDescent="0.25">
      <c r="A89" s="19" t="s">
        <v>143</v>
      </c>
      <c r="B89" s="20" t="s">
        <v>57</v>
      </c>
      <c r="C89" s="28">
        <v>2</v>
      </c>
      <c r="D89" s="28">
        <v>0</v>
      </c>
      <c r="E89" s="28">
        <f>C89*D89</f>
        <v>0</v>
      </c>
      <c r="F89" s="28">
        <v>0</v>
      </c>
      <c r="G89" s="28">
        <f>C89*F89</f>
        <v>0</v>
      </c>
      <c r="H89" s="28">
        <f>E89+G89</f>
        <v>0</v>
      </c>
      <c r="I89" s="22"/>
      <c r="J89" s="22"/>
    </row>
    <row r="90" spans="1:10" ht="30" x14ac:dyDescent="0.25">
      <c r="A90" s="18" t="s">
        <v>144</v>
      </c>
      <c r="B90" s="13" t="s">
        <v>11</v>
      </c>
      <c r="C90" s="14"/>
      <c r="D90" s="14"/>
      <c r="E90" s="14"/>
      <c r="F90" s="14"/>
      <c r="G90" s="14"/>
      <c r="H90" s="14"/>
      <c r="I90" s="22"/>
      <c r="J90" s="22"/>
    </row>
    <row r="91" spans="1:10" ht="30" x14ac:dyDescent="0.25">
      <c r="A91" s="19" t="s">
        <v>145</v>
      </c>
      <c r="B91" s="20" t="s">
        <v>57</v>
      </c>
      <c r="C91" s="28">
        <v>5</v>
      </c>
      <c r="D91" s="28">
        <v>0</v>
      </c>
      <c r="E91" s="28">
        <f>C91*D91</f>
        <v>0</v>
      </c>
      <c r="F91" s="28">
        <v>0</v>
      </c>
      <c r="G91" s="28">
        <f>C91*F91</f>
        <v>0</v>
      </c>
      <c r="H91" s="28">
        <f>E91+G91</f>
        <v>0</v>
      </c>
      <c r="I91" s="22"/>
      <c r="J91" s="22"/>
    </row>
    <row r="92" spans="1:10" x14ac:dyDescent="0.25">
      <c r="A92" s="19" t="s">
        <v>146</v>
      </c>
      <c r="B92" s="20" t="s">
        <v>57</v>
      </c>
      <c r="C92" s="28">
        <v>6</v>
      </c>
      <c r="D92" s="28">
        <v>0</v>
      </c>
      <c r="E92" s="28">
        <f>C92*D92</f>
        <v>0</v>
      </c>
      <c r="F92" s="28">
        <v>0</v>
      </c>
      <c r="G92" s="28">
        <f>C92*F92</f>
        <v>0</v>
      </c>
      <c r="H92" s="28">
        <f>E92+G92</f>
        <v>0</v>
      </c>
      <c r="I92" s="22"/>
      <c r="J92" s="22"/>
    </row>
    <row r="93" spans="1:10" x14ac:dyDescent="0.25">
      <c r="A93" s="18" t="s">
        <v>147</v>
      </c>
      <c r="B93" s="13" t="s">
        <v>11</v>
      </c>
      <c r="C93" s="14"/>
      <c r="D93" s="14"/>
      <c r="E93" s="14"/>
      <c r="F93" s="14"/>
      <c r="G93" s="14"/>
      <c r="H93" s="14"/>
      <c r="I93" s="22"/>
      <c r="J93" s="22"/>
    </row>
    <row r="94" spans="1:10" x14ac:dyDescent="0.25">
      <c r="A94" s="19" t="s">
        <v>148</v>
      </c>
      <c r="B94" s="20" t="s">
        <v>57</v>
      </c>
      <c r="C94" s="28">
        <v>1</v>
      </c>
      <c r="D94" s="28">
        <v>0</v>
      </c>
      <c r="E94" s="28">
        <f>C94*D94</f>
        <v>0</v>
      </c>
      <c r="F94" s="28">
        <v>0</v>
      </c>
      <c r="G94" s="28">
        <f>C94*F94</f>
        <v>0</v>
      </c>
      <c r="H94" s="28">
        <f>E94+G94</f>
        <v>0</v>
      </c>
      <c r="I94" s="22"/>
      <c r="J94" s="22"/>
    </row>
    <row r="95" spans="1:10" x14ac:dyDescent="0.25">
      <c r="A95" s="18" t="s">
        <v>149</v>
      </c>
      <c r="B95" s="13" t="s">
        <v>11</v>
      </c>
      <c r="C95" s="14"/>
      <c r="D95" s="14"/>
      <c r="E95" s="14"/>
      <c r="F95" s="14"/>
      <c r="G95" s="14"/>
      <c r="H95" s="14"/>
      <c r="I95" s="22"/>
      <c r="J95" s="22"/>
    </row>
    <row r="96" spans="1:10" ht="30" x14ac:dyDescent="0.25">
      <c r="A96" s="19" t="s">
        <v>150</v>
      </c>
      <c r="B96" s="20" t="s">
        <v>57</v>
      </c>
      <c r="C96" s="28">
        <v>12</v>
      </c>
      <c r="D96" s="28">
        <v>0</v>
      </c>
      <c r="E96" s="28">
        <f>C96*D96</f>
        <v>0</v>
      </c>
      <c r="F96" s="28">
        <v>0</v>
      </c>
      <c r="G96" s="28">
        <f>C96*F96</f>
        <v>0</v>
      </c>
      <c r="H96" s="28">
        <f>E96+G96</f>
        <v>0</v>
      </c>
      <c r="I96" s="22"/>
      <c r="J96" s="22"/>
    </row>
    <row r="97" spans="1:10" x14ac:dyDescent="0.25">
      <c r="A97" s="18" t="s">
        <v>151</v>
      </c>
      <c r="B97" s="13" t="s">
        <v>11</v>
      </c>
      <c r="C97" s="14"/>
      <c r="D97" s="14"/>
      <c r="E97" s="14"/>
      <c r="F97" s="14"/>
      <c r="G97" s="14"/>
      <c r="H97" s="14"/>
      <c r="I97" s="22"/>
      <c r="J97" s="22"/>
    </row>
    <row r="98" spans="1:10" x14ac:dyDescent="0.25">
      <c r="A98" s="19" t="s">
        <v>152</v>
      </c>
      <c r="B98" s="20" t="s">
        <v>57</v>
      </c>
      <c r="C98" s="28">
        <v>1</v>
      </c>
      <c r="D98" s="28">
        <v>0</v>
      </c>
      <c r="E98" s="28">
        <f>C98*D98</f>
        <v>0</v>
      </c>
      <c r="F98" s="28">
        <v>0</v>
      </c>
      <c r="G98" s="28">
        <f>C98*F98</f>
        <v>0</v>
      </c>
      <c r="H98" s="28">
        <f>E98+G98</f>
        <v>0</v>
      </c>
      <c r="I98" s="22"/>
      <c r="J98" s="22"/>
    </row>
    <row r="99" spans="1:10" x14ac:dyDescent="0.25">
      <c r="A99" s="19" t="s">
        <v>153</v>
      </c>
      <c r="B99" s="20" t="s">
        <v>57</v>
      </c>
      <c r="C99" s="28">
        <v>1</v>
      </c>
      <c r="D99" s="28">
        <v>0</v>
      </c>
      <c r="E99" s="28">
        <f>C99*D99</f>
        <v>0</v>
      </c>
      <c r="F99" s="28">
        <v>0</v>
      </c>
      <c r="G99" s="28">
        <f>C99*F99</f>
        <v>0</v>
      </c>
      <c r="H99" s="28">
        <f>E99+G99</f>
        <v>0</v>
      </c>
      <c r="I99" s="22"/>
      <c r="J99" s="22"/>
    </row>
    <row r="100" spans="1:10" x14ac:dyDescent="0.25">
      <c r="A100" s="19" t="s">
        <v>154</v>
      </c>
      <c r="B100" s="20" t="s">
        <v>57</v>
      </c>
      <c r="C100" s="28">
        <v>1</v>
      </c>
      <c r="D100" s="28">
        <v>0</v>
      </c>
      <c r="E100" s="28">
        <f>C100*D100</f>
        <v>0</v>
      </c>
      <c r="F100" s="28">
        <v>0</v>
      </c>
      <c r="G100" s="28">
        <f>C100*F100</f>
        <v>0</v>
      </c>
      <c r="H100" s="28">
        <f>E100+G100</f>
        <v>0</v>
      </c>
      <c r="I100" s="22"/>
      <c r="J100" s="22"/>
    </row>
    <row r="101" spans="1:10" x14ac:dyDescent="0.25">
      <c r="A101" s="18" t="s">
        <v>155</v>
      </c>
      <c r="B101" s="13" t="s">
        <v>11</v>
      </c>
      <c r="C101" s="14"/>
      <c r="D101" s="14"/>
      <c r="E101" s="14"/>
      <c r="F101" s="14"/>
      <c r="G101" s="14"/>
      <c r="H101" s="14"/>
      <c r="I101" s="22"/>
      <c r="J101" s="22"/>
    </row>
    <row r="102" spans="1:10" ht="30" x14ac:dyDescent="0.25">
      <c r="A102" s="19" t="s">
        <v>156</v>
      </c>
      <c r="B102" s="20" t="s">
        <v>57</v>
      </c>
      <c r="C102" s="28">
        <v>1</v>
      </c>
      <c r="D102" s="28">
        <v>0</v>
      </c>
      <c r="E102" s="28">
        <f>C102*D102</f>
        <v>0</v>
      </c>
      <c r="F102" s="28">
        <v>0</v>
      </c>
      <c r="G102" s="28">
        <f>C102*F102</f>
        <v>0</v>
      </c>
      <c r="H102" s="28">
        <f>E102+G102</f>
        <v>0</v>
      </c>
      <c r="I102" s="22"/>
      <c r="J102" s="22"/>
    </row>
    <row r="103" spans="1:10" x14ac:dyDescent="0.25">
      <c r="A103" s="18" t="s">
        <v>157</v>
      </c>
      <c r="B103" s="13" t="s">
        <v>11</v>
      </c>
      <c r="C103" s="14"/>
      <c r="D103" s="14"/>
      <c r="E103" s="14"/>
      <c r="F103" s="14"/>
      <c r="G103" s="14"/>
      <c r="H103" s="14"/>
      <c r="I103" s="22"/>
      <c r="J103" s="22"/>
    </row>
    <row r="104" spans="1:10" x14ac:dyDescent="0.25">
      <c r="A104" s="18" t="s">
        <v>158</v>
      </c>
      <c r="B104" s="13" t="s">
        <v>11</v>
      </c>
      <c r="C104" s="14"/>
      <c r="D104" s="14"/>
      <c r="E104" s="14"/>
      <c r="F104" s="14"/>
      <c r="G104" s="14"/>
      <c r="H104" s="14"/>
      <c r="I104" s="22"/>
      <c r="J104" s="22"/>
    </row>
    <row r="105" spans="1:10" x14ac:dyDescent="0.25">
      <c r="A105" s="19" t="s">
        <v>159</v>
      </c>
      <c r="B105" s="20" t="s">
        <v>57</v>
      </c>
      <c r="C105" s="28">
        <v>1</v>
      </c>
      <c r="D105" s="28">
        <v>0</v>
      </c>
      <c r="E105" s="28">
        <f>C105*D105</f>
        <v>0</v>
      </c>
      <c r="F105" s="28">
        <v>0</v>
      </c>
      <c r="G105" s="28">
        <f>C105*F105</f>
        <v>0</v>
      </c>
      <c r="H105" s="28">
        <f>E105+G105</f>
        <v>0</v>
      </c>
      <c r="I105" s="22"/>
      <c r="J105" s="22"/>
    </row>
    <row r="106" spans="1:10" x14ac:dyDescent="0.25">
      <c r="A106" s="19" t="s">
        <v>160</v>
      </c>
      <c r="B106" s="20" t="s">
        <v>161</v>
      </c>
      <c r="C106" s="28">
        <v>3</v>
      </c>
      <c r="D106" s="28">
        <v>0</v>
      </c>
      <c r="E106" s="28">
        <f>C106*D106</f>
        <v>0</v>
      </c>
      <c r="F106" s="28">
        <v>0</v>
      </c>
      <c r="G106" s="28">
        <f>C106*F106</f>
        <v>0</v>
      </c>
      <c r="H106" s="28">
        <f>E106+G106</f>
        <v>0</v>
      </c>
      <c r="I106" s="22"/>
      <c r="J106" s="22"/>
    </row>
    <row r="107" spans="1:10" x14ac:dyDescent="0.25">
      <c r="A107" s="19" t="s">
        <v>162</v>
      </c>
      <c r="B107" s="20" t="s">
        <v>161</v>
      </c>
      <c r="C107" s="28">
        <v>3</v>
      </c>
      <c r="D107" s="28">
        <v>0</v>
      </c>
      <c r="E107" s="28">
        <f>C107*D107</f>
        <v>0</v>
      </c>
      <c r="F107" s="28">
        <v>0</v>
      </c>
      <c r="G107" s="28">
        <f>C107*F107</f>
        <v>0</v>
      </c>
      <c r="H107" s="28">
        <f>E107+G107</f>
        <v>0</v>
      </c>
      <c r="I107" s="22"/>
      <c r="J107" s="22"/>
    </row>
    <row r="108" spans="1:10" x14ac:dyDescent="0.25">
      <c r="A108" s="18" t="s">
        <v>163</v>
      </c>
      <c r="B108" s="13" t="s">
        <v>11</v>
      </c>
      <c r="C108" s="14"/>
      <c r="D108" s="14"/>
      <c r="E108" s="14"/>
      <c r="F108" s="14"/>
      <c r="G108" s="14"/>
      <c r="H108" s="14">
        <f>E108+G108</f>
        <v>0</v>
      </c>
      <c r="I108" s="22"/>
      <c r="J108" s="22"/>
    </row>
    <row r="109" spans="1:10" x14ac:dyDescent="0.25">
      <c r="A109" s="18" t="s">
        <v>164</v>
      </c>
      <c r="B109" s="13" t="s">
        <v>11</v>
      </c>
      <c r="C109" s="14"/>
      <c r="D109" s="14"/>
      <c r="E109" s="14"/>
      <c r="F109" s="14"/>
      <c r="G109" s="14"/>
      <c r="H109" s="14"/>
      <c r="I109" s="22"/>
      <c r="J109" s="22"/>
    </row>
    <row r="110" spans="1:10" x14ac:dyDescent="0.25">
      <c r="A110" s="19" t="s">
        <v>165</v>
      </c>
      <c r="B110" s="20" t="s">
        <v>57</v>
      </c>
      <c r="C110" s="28">
        <v>6</v>
      </c>
      <c r="D110" s="28">
        <v>0</v>
      </c>
      <c r="E110" s="28">
        <f>C110*D110</f>
        <v>0</v>
      </c>
      <c r="F110" s="28">
        <v>0</v>
      </c>
      <c r="G110" s="28">
        <f>C110*F110</f>
        <v>0</v>
      </c>
      <c r="H110" s="28">
        <f>E110+G110</f>
        <v>0</v>
      </c>
      <c r="I110" s="22"/>
      <c r="J110" s="22"/>
    </row>
    <row r="111" spans="1:10" x14ac:dyDescent="0.25">
      <c r="A111" s="18" t="s">
        <v>166</v>
      </c>
      <c r="B111" s="13" t="s">
        <v>11</v>
      </c>
      <c r="C111" s="14"/>
      <c r="D111" s="14"/>
      <c r="E111" s="14"/>
      <c r="F111" s="14"/>
      <c r="G111" s="14"/>
      <c r="H111" s="14"/>
      <c r="I111" s="22"/>
      <c r="J111" s="22"/>
    </row>
    <row r="112" spans="1:10" x14ac:dyDescent="0.25">
      <c r="A112" s="19" t="s">
        <v>167</v>
      </c>
      <c r="B112" s="20" t="s">
        <v>57</v>
      </c>
      <c r="C112" s="28">
        <v>8</v>
      </c>
      <c r="D112" s="28">
        <v>0</v>
      </c>
      <c r="E112" s="28">
        <f>C112*D112</f>
        <v>0</v>
      </c>
      <c r="F112" s="28">
        <v>0</v>
      </c>
      <c r="G112" s="28">
        <f>C112*F112</f>
        <v>0</v>
      </c>
      <c r="H112" s="28">
        <f>E112+G112</f>
        <v>0</v>
      </c>
      <c r="I112" s="22"/>
      <c r="J112" s="22"/>
    </row>
    <row r="113" spans="1:10" x14ac:dyDescent="0.25">
      <c r="A113" s="19" t="s">
        <v>168</v>
      </c>
      <c r="B113" s="20" t="s">
        <v>57</v>
      </c>
      <c r="C113" s="28">
        <v>24</v>
      </c>
      <c r="D113" s="28">
        <v>0</v>
      </c>
      <c r="E113" s="28">
        <f>C113*D113</f>
        <v>0</v>
      </c>
      <c r="F113" s="28">
        <v>0</v>
      </c>
      <c r="G113" s="28">
        <f>C113*F113</f>
        <v>0</v>
      </c>
      <c r="H113" s="28">
        <f>E113+G113</f>
        <v>0</v>
      </c>
      <c r="I113" s="22"/>
      <c r="J113" s="22"/>
    </row>
    <row r="114" spans="1:10" x14ac:dyDescent="0.25">
      <c r="A114" s="19" t="s">
        <v>169</v>
      </c>
      <c r="B114" s="20" t="s">
        <v>57</v>
      </c>
      <c r="C114" s="28">
        <v>12</v>
      </c>
      <c r="D114" s="28">
        <v>0</v>
      </c>
      <c r="E114" s="28">
        <f>C114*D114</f>
        <v>0</v>
      </c>
      <c r="F114" s="28">
        <v>0</v>
      </c>
      <c r="G114" s="28">
        <f>C114*F114</f>
        <v>0</v>
      </c>
      <c r="H114" s="28">
        <f>E114+G114</f>
        <v>0</v>
      </c>
      <c r="I114" s="22"/>
      <c r="J114" s="22"/>
    </row>
    <row r="115" spans="1:10" x14ac:dyDescent="0.25">
      <c r="A115" s="18" t="s">
        <v>170</v>
      </c>
      <c r="B115" s="13" t="s">
        <v>11</v>
      </c>
      <c r="C115" s="14"/>
      <c r="D115" s="14"/>
      <c r="E115" s="14"/>
      <c r="F115" s="14"/>
      <c r="G115" s="14"/>
      <c r="H115" s="14"/>
      <c r="I115" s="22"/>
      <c r="J115" s="22"/>
    </row>
    <row r="116" spans="1:10" x14ac:dyDescent="0.25">
      <c r="A116" s="19" t="s">
        <v>171</v>
      </c>
      <c r="B116" s="20" t="s">
        <v>57</v>
      </c>
      <c r="C116" s="28">
        <v>8</v>
      </c>
      <c r="D116" s="28">
        <v>0</v>
      </c>
      <c r="E116" s="28">
        <f>C116*D116</f>
        <v>0</v>
      </c>
      <c r="F116" s="28">
        <v>0</v>
      </c>
      <c r="G116" s="28">
        <f>C116*F116</f>
        <v>0</v>
      </c>
      <c r="H116" s="28">
        <f>E116+G116</f>
        <v>0</v>
      </c>
      <c r="I116" s="22"/>
      <c r="J116" s="22"/>
    </row>
    <row r="117" spans="1:10" x14ac:dyDescent="0.25">
      <c r="A117" s="19" t="s">
        <v>172</v>
      </c>
      <c r="B117" s="20" t="s">
        <v>57</v>
      </c>
      <c r="C117" s="28">
        <v>8</v>
      </c>
      <c r="D117" s="28">
        <v>0</v>
      </c>
      <c r="E117" s="28">
        <f>C117*D117</f>
        <v>0</v>
      </c>
      <c r="F117" s="28">
        <v>0</v>
      </c>
      <c r="G117" s="28">
        <f>C117*F117</f>
        <v>0</v>
      </c>
      <c r="H117" s="28">
        <f>E117+G117</f>
        <v>0</v>
      </c>
      <c r="I117" s="22"/>
      <c r="J117" s="22"/>
    </row>
    <row r="118" spans="1:10" x14ac:dyDescent="0.25">
      <c r="A118" s="18" t="s">
        <v>173</v>
      </c>
      <c r="B118" s="13" t="s">
        <v>11</v>
      </c>
      <c r="C118" s="14"/>
      <c r="D118" s="14"/>
      <c r="E118" s="14"/>
      <c r="F118" s="14"/>
      <c r="G118" s="14"/>
      <c r="H118" s="14"/>
      <c r="I118" s="22"/>
      <c r="J118" s="22"/>
    </row>
    <row r="119" spans="1:10" x14ac:dyDescent="0.25">
      <c r="A119" s="19" t="s">
        <v>174</v>
      </c>
      <c r="B119" s="20" t="s">
        <v>71</v>
      </c>
      <c r="C119" s="28">
        <v>50</v>
      </c>
      <c r="D119" s="28">
        <v>0</v>
      </c>
      <c r="E119" s="28">
        <f>C119*D119</f>
        <v>0</v>
      </c>
      <c r="F119" s="28">
        <v>0</v>
      </c>
      <c r="G119" s="28">
        <f>C119*F119</f>
        <v>0</v>
      </c>
      <c r="H119" s="28">
        <f>E119+G119</f>
        <v>0</v>
      </c>
      <c r="I119" s="22"/>
      <c r="J119" s="22"/>
    </row>
    <row r="120" spans="1:10" x14ac:dyDescent="0.25">
      <c r="A120" s="18" t="s">
        <v>175</v>
      </c>
      <c r="B120" s="13" t="s">
        <v>11</v>
      </c>
      <c r="C120" s="14"/>
      <c r="D120" s="14"/>
      <c r="E120" s="14"/>
      <c r="F120" s="14"/>
      <c r="G120" s="14"/>
      <c r="H120" s="14"/>
      <c r="I120" s="22"/>
      <c r="J120" s="22"/>
    </row>
    <row r="121" spans="1:10" x14ac:dyDescent="0.25">
      <c r="A121" s="19" t="s">
        <v>176</v>
      </c>
      <c r="B121" s="20" t="s">
        <v>71</v>
      </c>
      <c r="C121" s="28">
        <v>156</v>
      </c>
      <c r="D121" s="28">
        <v>0</v>
      </c>
      <c r="E121" s="28">
        <f>C121*D121</f>
        <v>0</v>
      </c>
      <c r="F121" s="28">
        <v>0</v>
      </c>
      <c r="G121" s="28">
        <f>C121*F121</f>
        <v>0</v>
      </c>
      <c r="H121" s="28">
        <f>E121+G121</f>
        <v>0</v>
      </c>
      <c r="I121" s="22"/>
      <c r="J121" s="22"/>
    </row>
    <row r="122" spans="1:10" x14ac:dyDescent="0.25">
      <c r="A122" s="19" t="s">
        <v>177</v>
      </c>
      <c r="B122" s="20" t="s">
        <v>71</v>
      </c>
      <c r="C122" s="28">
        <v>105</v>
      </c>
      <c r="D122" s="28">
        <v>0</v>
      </c>
      <c r="E122" s="28">
        <f>C122*D122</f>
        <v>0</v>
      </c>
      <c r="F122" s="28">
        <v>0</v>
      </c>
      <c r="G122" s="28">
        <f>C122*F122</f>
        <v>0</v>
      </c>
      <c r="H122" s="28">
        <f>E122+G122</f>
        <v>0</v>
      </c>
      <c r="I122" s="22"/>
      <c r="J122" s="22"/>
    </row>
    <row r="123" spans="1:10" x14ac:dyDescent="0.25">
      <c r="A123" s="19" t="s">
        <v>178</v>
      </c>
      <c r="B123" s="20" t="s">
        <v>71</v>
      </c>
      <c r="C123" s="28">
        <v>25</v>
      </c>
      <c r="D123" s="28">
        <v>0</v>
      </c>
      <c r="E123" s="28">
        <f>C123*D123</f>
        <v>0</v>
      </c>
      <c r="F123" s="28">
        <v>0</v>
      </c>
      <c r="G123" s="28">
        <f>C123*F123</f>
        <v>0</v>
      </c>
      <c r="H123" s="28">
        <f>E123+G123</f>
        <v>0</v>
      </c>
      <c r="I123" s="22"/>
      <c r="J123" s="22"/>
    </row>
    <row r="124" spans="1:10" x14ac:dyDescent="0.25">
      <c r="A124" s="19" t="s">
        <v>179</v>
      </c>
      <c r="B124" s="20" t="s">
        <v>71</v>
      </c>
      <c r="C124" s="28">
        <v>20</v>
      </c>
      <c r="D124" s="28">
        <v>0</v>
      </c>
      <c r="E124" s="28">
        <f>C124*D124</f>
        <v>0</v>
      </c>
      <c r="F124" s="28">
        <v>0</v>
      </c>
      <c r="G124" s="28">
        <f>C124*F124</f>
        <v>0</v>
      </c>
      <c r="H124" s="28">
        <f>E124+G124</f>
        <v>0</v>
      </c>
      <c r="I124" s="22"/>
      <c r="J124" s="22"/>
    </row>
    <row r="125" spans="1:10" ht="30" x14ac:dyDescent="0.25">
      <c r="A125" s="18" t="s">
        <v>180</v>
      </c>
      <c r="B125" s="13" t="s">
        <v>11</v>
      </c>
      <c r="C125" s="14"/>
      <c r="D125" s="14"/>
      <c r="E125" s="14"/>
      <c r="F125" s="14"/>
      <c r="G125" s="14"/>
      <c r="H125" s="14"/>
      <c r="I125" s="22"/>
      <c r="J125" s="22"/>
    </row>
    <row r="126" spans="1:10" x14ac:dyDescent="0.25">
      <c r="A126" s="19" t="s">
        <v>181</v>
      </c>
      <c r="B126" s="20" t="s">
        <v>57</v>
      </c>
      <c r="C126" s="28">
        <v>64</v>
      </c>
      <c r="D126" s="28">
        <v>0</v>
      </c>
      <c r="E126" s="28">
        <f>C126*D126</f>
        <v>0</v>
      </c>
      <c r="F126" s="28">
        <v>0</v>
      </c>
      <c r="G126" s="28">
        <f>C126*F126</f>
        <v>0</v>
      </c>
      <c r="H126" s="28">
        <f>E126+G126</f>
        <v>0</v>
      </c>
      <c r="I126" s="22"/>
      <c r="J126" s="22"/>
    </row>
    <row r="127" spans="1:10" x14ac:dyDescent="0.25">
      <c r="A127" s="19" t="s">
        <v>182</v>
      </c>
      <c r="B127" s="20" t="s">
        <v>57</v>
      </c>
      <c r="C127" s="28">
        <v>36</v>
      </c>
      <c r="D127" s="28">
        <v>0</v>
      </c>
      <c r="E127" s="28">
        <f>C127*D127</f>
        <v>0</v>
      </c>
      <c r="F127" s="28">
        <v>0</v>
      </c>
      <c r="G127" s="28">
        <f>C127*F127</f>
        <v>0</v>
      </c>
      <c r="H127" s="28">
        <f>E127+G127</f>
        <v>0</v>
      </c>
      <c r="I127" s="22"/>
      <c r="J127" s="22"/>
    </row>
    <row r="128" spans="1:10" x14ac:dyDescent="0.25">
      <c r="A128" s="19" t="s">
        <v>183</v>
      </c>
      <c r="B128" s="20" t="s">
        <v>57</v>
      </c>
      <c r="C128" s="28">
        <v>2</v>
      </c>
      <c r="D128" s="28">
        <v>0</v>
      </c>
      <c r="E128" s="28">
        <f>C128*D128</f>
        <v>0</v>
      </c>
      <c r="F128" s="28">
        <v>0</v>
      </c>
      <c r="G128" s="28">
        <f>C128*F128</f>
        <v>0</v>
      </c>
      <c r="H128" s="28">
        <f>E128+G128</f>
        <v>0</v>
      </c>
      <c r="I128" s="22"/>
      <c r="J128" s="22"/>
    </row>
    <row r="129" spans="1:10" x14ac:dyDescent="0.25">
      <c r="A129" s="19" t="s">
        <v>184</v>
      </c>
      <c r="B129" s="20" t="s">
        <v>57</v>
      </c>
      <c r="C129" s="28">
        <v>2</v>
      </c>
      <c r="D129" s="28">
        <v>0</v>
      </c>
      <c r="E129" s="28">
        <f>C129*D129</f>
        <v>0</v>
      </c>
      <c r="F129" s="28">
        <v>0</v>
      </c>
      <c r="G129" s="28">
        <f>C129*F129</f>
        <v>0</v>
      </c>
      <c r="H129" s="28">
        <f>E129+G129</f>
        <v>0</v>
      </c>
      <c r="I129" s="22"/>
      <c r="J129" s="22"/>
    </row>
    <row r="130" spans="1:10" x14ac:dyDescent="0.25">
      <c r="A130" s="18" t="s">
        <v>185</v>
      </c>
      <c r="B130" s="13" t="s">
        <v>11</v>
      </c>
      <c r="C130" s="14"/>
      <c r="D130" s="14"/>
      <c r="E130" s="14"/>
      <c r="F130" s="14"/>
      <c r="G130" s="14"/>
      <c r="H130" s="14"/>
      <c r="I130" s="22"/>
      <c r="J130" s="22"/>
    </row>
    <row r="131" spans="1:10" x14ac:dyDescent="0.25">
      <c r="A131" s="19" t="s">
        <v>186</v>
      </c>
      <c r="B131" s="20" t="s">
        <v>71</v>
      </c>
      <c r="C131" s="28">
        <v>8</v>
      </c>
      <c r="D131" s="28">
        <v>0</v>
      </c>
      <c r="E131" s="28">
        <f>C131*D131</f>
        <v>0</v>
      </c>
      <c r="F131" s="28">
        <v>0</v>
      </c>
      <c r="G131" s="28">
        <f>C131*F131</f>
        <v>0</v>
      </c>
      <c r="H131" s="28">
        <f>E131+G131</f>
        <v>0</v>
      </c>
      <c r="I131" s="22"/>
      <c r="J131" s="22"/>
    </row>
    <row r="132" spans="1:10" x14ac:dyDescent="0.25">
      <c r="A132" s="18" t="s">
        <v>170</v>
      </c>
      <c r="B132" s="13" t="s">
        <v>11</v>
      </c>
      <c r="C132" s="14"/>
      <c r="D132" s="14"/>
      <c r="E132" s="14"/>
      <c r="F132" s="14"/>
      <c r="G132" s="14"/>
      <c r="H132" s="14"/>
      <c r="I132" s="22"/>
      <c r="J132" s="22"/>
    </row>
    <row r="133" spans="1:10" x14ac:dyDescent="0.25">
      <c r="A133" s="19" t="s">
        <v>187</v>
      </c>
      <c r="B133" s="20" t="s">
        <v>57</v>
      </c>
      <c r="C133" s="28">
        <v>6</v>
      </c>
      <c r="D133" s="28">
        <v>0</v>
      </c>
      <c r="E133" s="28">
        <f>C133*D133</f>
        <v>0</v>
      </c>
      <c r="F133" s="28">
        <v>0</v>
      </c>
      <c r="G133" s="28">
        <f>C133*F133</f>
        <v>0</v>
      </c>
      <c r="H133" s="28">
        <f>E133+G133</f>
        <v>0</v>
      </c>
      <c r="I133" s="22"/>
      <c r="J133" s="22"/>
    </row>
    <row r="134" spans="1:10" x14ac:dyDescent="0.25">
      <c r="A134" s="19" t="s">
        <v>188</v>
      </c>
      <c r="B134" s="20" t="s">
        <v>57</v>
      </c>
      <c r="C134" s="28">
        <v>6</v>
      </c>
      <c r="D134" s="28">
        <v>0</v>
      </c>
      <c r="E134" s="28">
        <f>C134*D134</f>
        <v>0</v>
      </c>
      <c r="F134" s="28">
        <v>0</v>
      </c>
      <c r="G134" s="28">
        <f>C134*F134</f>
        <v>0</v>
      </c>
      <c r="H134" s="28">
        <f>E134+G134</f>
        <v>0</v>
      </c>
      <c r="I134" s="22"/>
      <c r="J134" s="22"/>
    </row>
    <row r="135" spans="1:10" x14ac:dyDescent="0.25">
      <c r="A135" s="19" t="s">
        <v>189</v>
      </c>
      <c r="B135" s="20" t="s">
        <v>57</v>
      </c>
      <c r="C135" s="28">
        <v>2</v>
      </c>
      <c r="D135" s="28">
        <v>0</v>
      </c>
      <c r="E135" s="28">
        <f>C135*D135</f>
        <v>0</v>
      </c>
      <c r="F135" s="28">
        <v>0</v>
      </c>
      <c r="G135" s="28">
        <f>C135*F135</f>
        <v>0</v>
      </c>
      <c r="H135" s="28">
        <f>E135+G135</f>
        <v>0</v>
      </c>
      <c r="I135" s="22"/>
      <c r="J135" s="22"/>
    </row>
    <row r="136" spans="1:10" x14ac:dyDescent="0.25">
      <c r="A136" s="18" t="s">
        <v>190</v>
      </c>
      <c r="B136" s="13" t="s">
        <v>11</v>
      </c>
      <c r="C136" s="14"/>
      <c r="D136" s="14"/>
      <c r="E136" s="14"/>
      <c r="F136" s="14"/>
      <c r="G136" s="14"/>
      <c r="H136" s="14"/>
      <c r="I136" s="22"/>
      <c r="J136" s="22"/>
    </row>
    <row r="137" spans="1:10" x14ac:dyDescent="0.25">
      <c r="A137" s="19" t="s">
        <v>191</v>
      </c>
      <c r="B137" s="20" t="s">
        <v>57</v>
      </c>
      <c r="C137" s="28">
        <v>2</v>
      </c>
      <c r="D137" s="28">
        <v>0</v>
      </c>
      <c r="E137" s="28">
        <f>C137*D137</f>
        <v>0</v>
      </c>
      <c r="F137" s="28">
        <v>0</v>
      </c>
      <c r="G137" s="28">
        <f>C137*F137</f>
        <v>0</v>
      </c>
      <c r="H137" s="28">
        <f>E137+G137</f>
        <v>0</v>
      </c>
      <c r="I137" s="22"/>
      <c r="J137" s="22"/>
    </row>
    <row r="138" spans="1:10" x14ac:dyDescent="0.25">
      <c r="A138" s="18" t="s">
        <v>192</v>
      </c>
      <c r="B138" s="13" t="s">
        <v>11</v>
      </c>
      <c r="C138" s="14"/>
      <c r="D138" s="14"/>
      <c r="E138" s="14"/>
      <c r="F138" s="14"/>
      <c r="G138" s="14"/>
      <c r="H138" s="14"/>
      <c r="I138" s="22"/>
      <c r="J138" s="22"/>
    </row>
    <row r="139" spans="1:10" x14ac:dyDescent="0.25">
      <c r="A139" s="19" t="s">
        <v>193</v>
      </c>
      <c r="B139" s="20" t="s">
        <v>194</v>
      </c>
      <c r="C139" s="28">
        <v>8</v>
      </c>
      <c r="D139" s="28">
        <v>0</v>
      </c>
      <c r="E139" s="28">
        <f t="shared" ref="E139:E148" si="12">C139*D139</f>
        <v>0</v>
      </c>
      <c r="F139" s="28">
        <v>0</v>
      </c>
      <c r="G139" s="28">
        <f t="shared" ref="G139:G148" si="13">C139*F139</f>
        <v>0</v>
      </c>
      <c r="H139" s="28">
        <f t="shared" ref="H139:H148" si="14">E139+G139</f>
        <v>0</v>
      </c>
      <c r="I139" s="22"/>
      <c r="J139" s="22"/>
    </row>
    <row r="140" spans="1:10" x14ac:dyDescent="0.25">
      <c r="A140" s="19" t="s">
        <v>195</v>
      </c>
      <c r="B140" s="20" t="s">
        <v>194</v>
      </c>
      <c r="C140" s="28">
        <v>48</v>
      </c>
      <c r="D140" s="28">
        <v>0</v>
      </c>
      <c r="E140" s="28">
        <f t="shared" si="12"/>
        <v>0</v>
      </c>
      <c r="F140" s="28">
        <v>0</v>
      </c>
      <c r="G140" s="28">
        <f t="shared" si="13"/>
        <v>0</v>
      </c>
      <c r="H140" s="28">
        <f t="shared" si="14"/>
        <v>0</v>
      </c>
      <c r="I140" s="22"/>
      <c r="J140" s="22"/>
    </row>
    <row r="141" spans="1:10" x14ac:dyDescent="0.25">
      <c r="A141" s="19" t="s">
        <v>196</v>
      </c>
      <c r="B141" s="20" t="s">
        <v>194</v>
      </c>
      <c r="C141" s="28">
        <v>9</v>
      </c>
      <c r="D141" s="28">
        <v>0</v>
      </c>
      <c r="E141" s="28">
        <f t="shared" si="12"/>
        <v>0</v>
      </c>
      <c r="F141" s="28">
        <v>0</v>
      </c>
      <c r="G141" s="28">
        <f t="shared" si="13"/>
        <v>0</v>
      </c>
      <c r="H141" s="28">
        <f t="shared" si="14"/>
        <v>0</v>
      </c>
      <c r="I141" s="22"/>
      <c r="J141" s="22"/>
    </row>
    <row r="142" spans="1:10" x14ac:dyDescent="0.25">
      <c r="A142" s="19" t="s">
        <v>197</v>
      </c>
      <c r="B142" s="20" t="s">
        <v>194</v>
      </c>
      <c r="C142" s="28">
        <v>8</v>
      </c>
      <c r="D142" s="28">
        <v>0</v>
      </c>
      <c r="E142" s="28">
        <f t="shared" si="12"/>
        <v>0</v>
      </c>
      <c r="F142" s="28">
        <v>0</v>
      </c>
      <c r="G142" s="28">
        <f t="shared" si="13"/>
        <v>0</v>
      </c>
      <c r="H142" s="28">
        <f t="shared" si="14"/>
        <v>0</v>
      </c>
      <c r="I142" s="22"/>
      <c r="J142" s="22"/>
    </row>
    <row r="143" spans="1:10" x14ac:dyDescent="0.25">
      <c r="A143" s="19" t="s">
        <v>198</v>
      </c>
      <c r="B143" s="20" t="s">
        <v>194</v>
      </c>
      <c r="C143" s="28">
        <v>15</v>
      </c>
      <c r="D143" s="28">
        <v>0</v>
      </c>
      <c r="E143" s="28">
        <f t="shared" si="12"/>
        <v>0</v>
      </c>
      <c r="F143" s="28">
        <v>0</v>
      </c>
      <c r="G143" s="28">
        <f t="shared" si="13"/>
        <v>0</v>
      </c>
      <c r="H143" s="28">
        <f t="shared" si="14"/>
        <v>0</v>
      </c>
      <c r="I143" s="22"/>
      <c r="J143" s="22"/>
    </row>
    <row r="144" spans="1:10" ht="45" x14ac:dyDescent="0.25">
      <c r="A144" s="19" t="s">
        <v>199</v>
      </c>
      <c r="B144" s="20" t="s">
        <v>194</v>
      </c>
      <c r="C144" s="28">
        <v>4</v>
      </c>
      <c r="D144" s="28">
        <v>0</v>
      </c>
      <c r="E144" s="28">
        <f t="shared" si="12"/>
        <v>0</v>
      </c>
      <c r="F144" s="28">
        <v>0</v>
      </c>
      <c r="G144" s="28">
        <f t="shared" si="13"/>
        <v>0</v>
      </c>
      <c r="H144" s="28">
        <f t="shared" si="14"/>
        <v>0</v>
      </c>
      <c r="I144" s="22"/>
      <c r="J144" s="22"/>
    </row>
    <row r="145" spans="1:10" x14ac:dyDescent="0.25">
      <c r="A145" s="19" t="s">
        <v>200</v>
      </c>
      <c r="B145" s="20" t="s">
        <v>194</v>
      </c>
      <c r="C145" s="28">
        <v>10</v>
      </c>
      <c r="D145" s="28">
        <v>0</v>
      </c>
      <c r="E145" s="28">
        <f t="shared" si="12"/>
        <v>0</v>
      </c>
      <c r="F145" s="28">
        <v>0</v>
      </c>
      <c r="G145" s="28">
        <f t="shared" si="13"/>
        <v>0</v>
      </c>
      <c r="H145" s="28">
        <f t="shared" si="14"/>
        <v>0</v>
      </c>
      <c r="I145" s="22"/>
      <c r="J145" s="22"/>
    </row>
    <row r="146" spans="1:10" x14ac:dyDescent="0.25">
      <c r="A146" s="19" t="s">
        <v>201</v>
      </c>
      <c r="B146" s="20" t="s">
        <v>194</v>
      </c>
      <c r="C146" s="28">
        <v>4</v>
      </c>
      <c r="D146" s="28">
        <v>0</v>
      </c>
      <c r="E146" s="28">
        <f t="shared" si="12"/>
        <v>0</v>
      </c>
      <c r="F146" s="28">
        <v>0</v>
      </c>
      <c r="G146" s="28">
        <f t="shared" si="13"/>
        <v>0</v>
      </c>
      <c r="H146" s="28">
        <f t="shared" si="14"/>
        <v>0</v>
      </c>
      <c r="I146" s="22"/>
      <c r="J146" s="22"/>
    </row>
    <row r="147" spans="1:10" x14ac:dyDescent="0.25">
      <c r="A147" s="19" t="s">
        <v>202</v>
      </c>
      <c r="B147" s="20" t="s">
        <v>194</v>
      </c>
      <c r="C147" s="28">
        <v>4</v>
      </c>
      <c r="D147" s="28">
        <v>0</v>
      </c>
      <c r="E147" s="28">
        <f t="shared" si="12"/>
        <v>0</v>
      </c>
      <c r="F147" s="28">
        <v>0</v>
      </c>
      <c r="G147" s="28">
        <f t="shared" si="13"/>
        <v>0</v>
      </c>
      <c r="H147" s="28">
        <f t="shared" si="14"/>
        <v>0</v>
      </c>
      <c r="I147" s="22"/>
      <c r="J147" s="22"/>
    </row>
    <row r="148" spans="1:10" ht="30" x14ac:dyDescent="0.25">
      <c r="A148" s="19" t="s">
        <v>203</v>
      </c>
      <c r="B148" s="20" t="s">
        <v>204</v>
      </c>
      <c r="C148" s="28">
        <v>1</v>
      </c>
      <c r="D148" s="28">
        <v>0</v>
      </c>
      <c r="E148" s="28">
        <f t="shared" si="12"/>
        <v>0</v>
      </c>
      <c r="F148" s="28">
        <v>0</v>
      </c>
      <c r="G148" s="28">
        <f t="shared" si="13"/>
        <v>0</v>
      </c>
      <c r="H148" s="28">
        <f t="shared" si="14"/>
        <v>0</v>
      </c>
      <c r="I148" s="22"/>
      <c r="J148" s="22"/>
    </row>
    <row r="149" spans="1:10" x14ac:dyDescent="0.25">
      <c r="A149" s="18" t="s">
        <v>205</v>
      </c>
      <c r="B149" s="13" t="s">
        <v>11</v>
      </c>
      <c r="C149" s="14"/>
      <c r="D149" s="14"/>
      <c r="E149" s="14"/>
      <c r="F149" s="14"/>
      <c r="G149" s="14"/>
      <c r="H149" s="14"/>
      <c r="I149" s="22"/>
      <c r="J149" s="22"/>
    </row>
    <row r="150" spans="1:10" x14ac:dyDescent="0.25">
      <c r="A150" s="18" t="s">
        <v>206</v>
      </c>
      <c r="B150" s="13" t="s">
        <v>11</v>
      </c>
      <c r="C150" s="14"/>
      <c r="D150" s="14"/>
      <c r="E150" s="14"/>
      <c r="F150" s="14"/>
      <c r="G150" s="14"/>
      <c r="H150" s="14"/>
      <c r="I150" s="22"/>
      <c r="J150" s="22"/>
    </row>
    <row r="151" spans="1:10" ht="30" x14ac:dyDescent="0.25">
      <c r="A151" s="19" t="s">
        <v>207</v>
      </c>
      <c r="B151" s="20" t="s">
        <v>194</v>
      </c>
      <c r="C151" s="28">
        <v>41</v>
      </c>
      <c r="D151" s="28">
        <v>0</v>
      </c>
      <c r="E151" s="28">
        <f>C151*D151</f>
        <v>0</v>
      </c>
      <c r="F151" s="28">
        <v>0</v>
      </c>
      <c r="G151" s="28">
        <f>C151*F151</f>
        <v>0</v>
      </c>
      <c r="H151" s="28">
        <f>E151+G151</f>
        <v>0</v>
      </c>
      <c r="I151" s="22"/>
      <c r="J151" s="22"/>
    </row>
    <row r="152" spans="1:10" x14ac:dyDescent="0.25">
      <c r="A152" s="19" t="s">
        <v>208</v>
      </c>
      <c r="B152" s="20" t="s">
        <v>194</v>
      </c>
      <c r="C152" s="28">
        <v>6</v>
      </c>
      <c r="D152" s="28">
        <v>0</v>
      </c>
      <c r="E152" s="28">
        <f>C152*D152</f>
        <v>0</v>
      </c>
      <c r="F152" s="28">
        <v>0</v>
      </c>
      <c r="G152" s="28">
        <f>C152*F152</f>
        <v>0</v>
      </c>
      <c r="H152" s="28">
        <f>E152+G152</f>
        <v>0</v>
      </c>
      <c r="I152" s="22"/>
      <c r="J152" s="22"/>
    </row>
    <row r="153" spans="1:10" x14ac:dyDescent="0.25">
      <c r="A153" s="25" t="s">
        <v>209</v>
      </c>
      <c r="B153" s="26" t="s">
        <v>11</v>
      </c>
      <c r="C153" s="27"/>
      <c r="D153" s="27"/>
      <c r="E153" s="27">
        <f>SUM(E10:E152)</f>
        <v>0</v>
      </c>
      <c r="F153" s="27"/>
      <c r="G153" s="27">
        <f>SUM(G10:G152)</f>
        <v>0</v>
      </c>
      <c r="H153" s="27">
        <f>SUM(H10:H152)</f>
        <v>0</v>
      </c>
      <c r="I153" s="22"/>
      <c r="J153" s="22"/>
    </row>
    <row r="154" spans="1:10" x14ac:dyDescent="0.25">
      <c r="A154" s="19" t="s">
        <v>11</v>
      </c>
      <c r="B154" s="20" t="s">
        <v>11</v>
      </c>
      <c r="C154" s="28"/>
      <c r="D154" s="28"/>
      <c r="E154" s="28"/>
      <c r="F154" s="28"/>
      <c r="G154" s="28"/>
      <c r="H154" s="28">
        <f>E154+G154</f>
        <v>0</v>
      </c>
      <c r="I154" s="22"/>
      <c r="J154" s="22"/>
    </row>
    <row r="155" spans="1:10" x14ac:dyDescent="0.25">
      <c r="A155" s="25" t="s">
        <v>210</v>
      </c>
      <c r="B155" s="26" t="s">
        <v>11</v>
      </c>
      <c r="C155" s="27"/>
      <c r="D155" s="27"/>
      <c r="E155" s="27"/>
      <c r="F155" s="27"/>
      <c r="G155" s="27"/>
      <c r="H155" s="27"/>
      <c r="I155" s="22"/>
      <c r="J155" s="22"/>
    </row>
    <row r="156" spans="1:10" x14ac:dyDescent="0.25">
      <c r="A156" s="18" t="s">
        <v>211</v>
      </c>
      <c r="B156" s="13" t="s">
        <v>11</v>
      </c>
      <c r="C156" s="14"/>
      <c r="D156" s="14"/>
      <c r="E156" s="14"/>
      <c r="F156" s="14"/>
      <c r="G156" s="14"/>
      <c r="H156" s="14"/>
      <c r="I156" s="22"/>
      <c r="J156" s="22"/>
    </row>
    <row r="157" spans="1:10" x14ac:dyDescent="0.25">
      <c r="A157" s="18" t="s">
        <v>212</v>
      </c>
      <c r="B157" s="13" t="s">
        <v>11</v>
      </c>
      <c r="C157" s="14"/>
      <c r="D157" s="14"/>
      <c r="E157" s="14"/>
      <c r="F157" s="14"/>
      <c r="G157" s="14"/>
      <c r="H157" s="14"/>
      <c r="I157" s="22"/>
      <c r="J157" s="22"/>
    </row>
    <row r="158" spans="1:10" x14ac:dyDescent="0.25">
      <c r="A158" s="19" t="s">
        <v>213</v>
      </c>
      <c r="B158" s="20" t="s">
        <v>57</v>
      </c>
      <c r="C158" s="28">
        <v>6</v>
      </c>
      <c r="D158" s="28">
        <v>0</v>
      </c>
      <c r="E158" s="28">
        <f>C158*D158</f>
        <v>0</v>
      </c>
      <c r="F158" s="28">
        <v>0</v>
      </c>
      <c r="G158" s="28">
        <f>C158*F158</f>
        <v>0</v>
      </c>
      <c r="H158" s="28">
        <f>E158+G158</f>
        <v>0</v>
      </c>
      <c r="I158" s="22"/>
      <c r="J158" s="22"/>
    </row>
    <row r="159" spans="1:10" x14ac:dyDescent="0.25">
      <c r="A159" s="19" t="s">
        <v>214</v>
      </c>
      <c r="B159" s="20" t="s">
        <v>57</v>
      </c>
      <c r="C159" s="28">
        <v>20</v>
      </c>
      <c r="D159" s="28">
        <v>0</v>
      </c>
      <c r="E159" s="28">
        <f>C159*D159</f>
        <v>0</v>
      </c>
      <c r="F159" s="28">
        <v>0</v>
      </c>
      <c r="G159" s="28">
        <f>C159*F159</f>
        <v>0</v>
      </c>
      <c r="H159" s="28">
        <f>E159+G159</f>
        <v>0</v>
      </c>
      <c r="I159" s="22"/>
      <c r="J159" s="22"/>
    </row>
    <row r="160" spans="1:10" x14ac:dyDescent="0.25">
      <c r="A160" s="18" t="s">
        <v>215</v>
      </c>
      <c r="B160" s="13" t="s">
        <v>11</v>
      </c>
      <c r="C160" s="14"/>
      <c r="D160" s="14"/>
      <c r="E160" s="14"/>
      <c r="F160" s="14"/>
      <c r="G160" s="14"/>
      <c r="H160" s="14"/>
      <c r="I160" s="22"/>
      <c r="J160" s="22"/>
    </row>
    <row r="161" spans="1:10" x14ac:dyDescent="0.25">
      <c r="A161" s="18" t="s">
        <v>216</v>
      </c>
      <c r="B161" s="13" t="s">
        <v>11</v>
      </c>
      <c r="C161" s="14"/>
      <c r="D161" s="14"/>
      <c r="E161" s="14"/>
      <c r="F161" s="14"/>
      <c r="G161" s="14"/>
      <c r="H161" s="14"/>
      <c r="I161" s="22"/>
      <c r="J161" s="22"/>
    </row>
    <row r="162" spans="1:10" x14ac:dyDescent="0.25">
      <c r="A162" s="19" t="s">
        <v>217</v>
      </c>
      <c r="B162" s="20" t="s">
        <v>57</v>
      </c>
      <c r="C162" s="28">
        <v>20</v>
      </c>
      <c r="D162" s="28">
        <v>0</v>
      </c>
      <c r="E162" s="28">
        <f>C162*D162</f>
        <v>0</v>
      </c>
      <c r="F162" s="28">
        <v>0</v>
      </c>
      <c r="G162" s="28">
        <f>C162*F162</f>
        <v>0</v>
      </c>
      <c r="H162" s="28">
        <f>E162+G162</f>
        <v>0</v>
      </c>
      <c r="I162" s="22"/>
      <c r="J162" s="22"/>
    </row>
    <row r="163" spans="1:10" ht="30" x14ac:dyDescent="0.25">
      <c r="A163" s="18" t="s">
        <v>218</v>
      </c>
      <c r="B163" s="13" t="s">
        <v>11</v>
      </c>
      <c r="C163" s="14"/>
      <c r="D163" s="14"/>
      <c r="E163" s="14"/>
      <c r="F163" s="14"/>
      <c r="G163" s="14"/>
      <c r="H163" s="14"/>
      <c r="I163" s="22"/>
      <c r="J163" s="22"/>
    </row>
    <row r="164" spans="1:10" x14ac:dyDescent="0.25">
      <c r="A164" s="19" t="s">
        <v>219</v>
      </c>
      <c r="B164" s="20" t="s">
        <v>57</v>
      </c>
      <c r="C164" s="28">
        <v>16</v>
      </c>
      <c r="D164" s="28">
        <v>0</v>
      </c>
      <c r="E164" s="28">
        <f>C164*D164</f>
        <v>0</v>
      </c>
      <c r="F164" s="28">
        <v>0</v>
      </c>
      <c r="G164" s="28">
        <f>C164*F164</f>
        <v>0</v>
      </c>
      <c r="H164" s="28">
        <f>E164+G164</f>
        <v>0</v>
      </c>
      <c r="I164" s="22"/>
      <c r="J164" s="22"/>
    </row>
    <row r="165" spans="1:10" x14ac:dyDescent="0.25">
      <c r="A165" s="18" t="s">
        <v>220</v>
      </c>
      <c r="B165" s="13" t="s">
        <v>11</v>
      </c>
      <c r="C165" s="14"/>
      <c r="D165" s="14"/>
      <c r="E165" s="14"/>
      <c r="F165" s="14"/>
      <c r="G165" s="14"/>
      <c r="H165" s="14"/>
      <c r="I165" s="22"/>
      <c r="J165" s="22"/>
    </row>
    <row r="166" spans="1:10" x14ac:dyDescent="0.25">
      <c r="A166" s="18" t="s">
        <v>221</v>
      </c>
      <c r="B166" s="13" t="s">
        <v>11</v>
      </c>
      <c r="C166" s="14"/>
      <c r="D166" s="14"/>
      <c r="E166" s="14"/>
      <c r="F166" s="14"/>
      <c r="G166" s="14"/>
      <c r="H166" s="14"/>
      <c r="I166" s="22"/>
      <c r="J166" s="22"/>
    </row>
    <row r="167" spans="1:10" x14ac:dyDescent="0.25">
      <c r="A167" s="19" t="s">
        <v>222</v>
      </c>
      <c r="B167" s="20" t="s">
        <v>71</v>
      </c>
      <c r="C167" s="28">
        <v>12</v>
      </c>
      <c r="D167" s="28">
        <v>0</v>
      </c>
      <c r="E167" s="28">
        <f>C167*D167</f>
        <v>0</v>
      </c>
      <c r="F167" s="28">
        <v>0</v>
      </c>
      <c r="G167" s="28">
        <f>C167*F167</f>
        <v>0</v>
      </c>
      <c r="H167" s="28">
        <f>E167+G167</f>
        <v>0</v>
      </c>
      <c r="I167" s="22"/>
      <c r="J167" s="22"/>
    </row>
    <row r="168" spans="1:10" x14ac:dyDescent="0.25">
      <c r="A168" s="19" t="s">
        <v>223</v>
      </c>
      <c r="B168" s="20" t="s">
        <v>71</v>
      </c>
      <c r="C168" s="28">
        <v>15</v>
      </c>
      <c r="D168" s="28">
        <v>0</v>
      </c>
      <c r="E168" s="28">
        <f>C168*D168</f>
        <v>0</v>
      </c>
      <c r="F168" s="28">
        <v>0</v>
      </c>
      <c r="G168" s="28">
        <f>C168*F168</f>
        <v>0</v>
      </c>
      <c r="H168" s="28">
        <f>E168+G168</f>
        <v>0</v>
      </c>
      <c r="I168" s="22"/>
      <c r="J168" s="22"/>
    </row>
    <row r="169" spans="1:10" x14ac:dyDescent="0.25">
      <c r="A169" s="19" t="s">
        <v>224</v>
      </c>
      <c r="B169" s="20" t="s">
        <v>71</v>
      </c>
      <c r="C169" s="28">
        <v>12</v>
      </c>
      <c r="D169" s="28">
        <v>0</v>
      </c>
      <c r="E169" s="28">
        <f>C169*D169</f>
        <v>0</v>
      </c>
      <c r="F169" s="28">
        <v>0</v>
      </c>
      <c r="G169" s="28">
        <f>C169*F169</f>
        <v>0</v>
      </c>
      <c r="H169" s="28">
        <f>E169+G169</f>
        <v>0</v>
      </c>
      <c r="I169" s="22"/>
      <c r="J169" s="22"/>
    </row>
    <row r="170" spans="1:10" x14ac:dyDescent="0.25">
      <c r="A170" s="18" t="s">
        <v>220</v>
      </c>
      <c r="B170" s="13" t="s">
        <v>11</v>
      </c>
      <c r="C170" s="14"/>
      <c r="D170" s="14"/>
      <c r="E170" s="14"/>
      <c r="F170" s="14"/>
      <c r="G170" s="14"/>
      <c r="H170" s="14"/>
      <c r="I170" s="22"/>
      <c r="J170" s="22"/>
    </row>
    <row r="171" spans="1:10" x14ac:dyDescent="0.25">
      <c r="A171" s="18" t="s">
        <v>225</v>
      </c>
      <c r="B171" s="13" t="s">
        <v>11</v>
      </c>
      <c r="C171" s="14"/>
      <c r="D171" s="14"/>
      <c r="E171" s="14"/>
      <c r="F171" s="14"/>
      <c r="G171" s="14"/>
      <c r="H171" s="14"/>
      <c r="I171" s="22"/>
      <c r="J171" s="22"/>
    </row>
    <row r="172" spans="1:10" x14ac:dyDescent="0.25">
      <c r="A172" s="19" t="s">
        <v>223</v>
      </c>
      <c r="B172" s="20" t="s">
        <v>71</v>
      </c>
      <c r="C172" s="28">
        <v>9</v>
      </c>
      <c r="D172" s="28">
        <v>0</v>
      </c>
      <c r="E172" s="28">
        <f>C172*D172</f>
        <v>0</v>
      </c>
      <c r="F172" s="28">
        <v>0</v>
      </c>
      <c r="G172" s="28">
        <f>C172*F172</f>
        <v>0</v>
      </c>
      <c r="H172" s="28">
        <f>E172+G172</f>
        <v>0</v>
      </c>
      <c r="I172" s="22"/>
      <c r="J172" s="22"/>
    </row>
    <row r="173" spans="1:10" x14ac:dyDescent="0.25">
      <c r="A173" s="19" t="s">
        <v>224</v>
      </c>
      <c r="B173" s="20" t="s">
        <v>71</v>
      </c>
      <c r="C173" s="28">
        <v>9</v>
      </c>
      <c r="D173" s="28">
        <v>0</v>
      </c>
      <c r="E173" s="28">
        <f>C173*D173</f>
        <v>0</v>
      </c>
      <c r="F173" s="28">
        <v>0</v>
      </c>
      <c r="G173" s="28">
        <f>C173*F173</f>
        <v>0</v>
      </c>
      <c r="H173" s="28">
        <f>E173+G173</f>
        <v>0</v>
      </c>
      <c r="I173" s="22"/>
      <c r="J173" s="22"/>
    </row>
    <row r="174" spans="1:10" x14ac:dyDescent="0.25">
      <c r="A174" s="18" t="s">
        <v>226</v>
      </c>
      <c r="B174" s="13" t="s">
        <v>11</v>
      </c>
      <c r="C174" s="14"/>
      <c r="D174" s="14"/>
      <c r="E174" s="14"/>
      <c r="F174" s="14"/>
      <c r="G174" s="14"/>
      <c r="H174" s="14"/>
      <c r="I174" s="22"/>
      <c r="J174" s="22"/>
    </row>
    <row r="175" spans="1:10" x14ac:dyDescent="0.25">
      <c r="A175" s="18" t="s">
        <v>227</v>
      </c>
      <c r="B175" s="13" t="s">
        <v>11</v>
      </c>
      <c r="C175" s="14"/>
      <c r="D175" s="14"/>
      <c r="E175" s="14"/>
      <c r="F175" s="14"/>
      <c r="G175" s="14"/>
      <c r="H175" s="14"/>
      <c r="I175" s="22"/>
      <c r="J175" s="22"/>
    </row>
    <row r="176" spans="1:10" x14ac:dyDescent="0.25">
      <c r="A176" s="19" t="s">
        <v>228</v>
      </c>
      <c r="B176" s="20" t="s">
        <v>71</v>
      </c>
      <c r="C176" s="28">
        <v>6</v>
      </c>
      <c r="D176" s="28">
        <v>0</v>
      </c>
      <c r="E176" s="28">
        <f>C176*D176</f>
        <v>0</v>
      </c>
      <c r="F176" s="28">
        <v>0</v>
      </c>
      <c r="G176" s="28">
        <f>C176*F176</f>
        <v>0</v>
      </c>
      <c r="H176" s="28">
        <f>E176+G176</f>
        <v>0</v>
      </c>
      <c r="I176" s="22"/>
      <c r="J176" s="22"/>
    </row>
    <row r="177" spans="1:10" x14ac:dyDescent="0.25">
      <c r="A177" s="18" t="s">
        <v>229</v>
      </c>
      <c r="B177" s="13" t="s">
        <v>11</v>
      </c>
      <c r="C177" s="14"/>
      <c r="D177" s="14"/>
      <c r="E177" s="14"/>
      <c r="F177" s="14"/>
      <c r="G177" s="14"/>
      <c r="H177" s="14"/>
      <c r="I177" s="22"/>
      <c r="J177" s="22"/>
    </row>
    <row r="178" spans="1:10" x14ac:dyDescent="0.25">
      <c r="A178" s="19" t="s">
        <v>230</v>
      </c>
      <c r="B178" s="20" t="s">
        <v>231</v>
      </c>
      <c r="C178" s="28">
        <v>0.78</v>
      </c>
      <c r="D178" s="28">
        <v>0</v>
      </c>
      <c r="E178" s="28">
        <f>C178*D178</f>
        <v>0</v>
      </c>
      <c r="F178" s="28">
        <v>0</v>
      </c>
      <c r="G178" s="28">
        <f>C178*F178</f>
        <v>0</v>
      </c>
      <c r="H178" s="28">
        <f>E178+G178</f>
        <v>0</v>
      </c>
      <c r="I178" s="22"/>
      <c r="J178" s="22"/>
    </row>
    <row r="179" spans="1:10" x14ac:dyDescent="0.25">
      <c r="A179" s="18" t="s">
        <v>232</v>
      </c>
      <c r="B179" s="13" t="s">
        <v>11</v>
      </c>
      <c r="C179" s="14"/>
      <c r="D179" s="14"/>
      <c r="E179" s="14"/>
      <c r="F179" s="14"/>
      <c r="G179" s="14"/>
      <c r="H179" s="14"/>
      <c r="I179" s="22"/>
      <c r="J179" s="22"/>
    </row>
    <row r="180" spans="1:10" x14ac:dyDescent="0.25">
      <c r="A180" s="19" t="s">
        <v>233</v>
      </c>
      <c r="B180" s="20" t="s">
        <v>57</v>
      </c>
      <c r="C180" s="28">
        <v>16</v>
      </c>
      <c r="D180" s="28">
        <v>0</v>
      </c>
      <c r="E180" s="28">
        <f>C180*D180</f>
        <v>0</v>
      </c>
      <c r="F180" s="28">
        <v>0</v>
      </c>
      <c r="G180" s="28">
        <f>C180*F180</f>
        <v>0</v>
      </c>
      <c r="H180" s="28">
        <f>E180+G180</f>
        <v>0</v>
      </c>
      <c r="I180" s="22"/>
      <c r="J180" s="22"/>
    </row>
    <row r="181" spans="1:10" x14ac:dyDescent="0.25">
      <c r="A181" s="18" t="s">
        <v>234</v>
      </c>
      <c r="B181" s="13" t="s">
        <v>11</v>
      </c>
      <c r="C181" s="14"/>
      <c r="D181" s="14"/>
      <c r="E181" s="14"/>
      <c r="F181" s="14"/>
      <c r="G181" s="14"/>
      <c r="H181" s="14"/>
      <c r="I181" s="22"/>
      <c r="J181" s="22"/>
    </row>
    <row r="182" spans="1:10" x14ac:dyDescent="0.25">
      <c r="A182" s="19" t="s">
        <v>235</v>
      </c>
      <c r="B182" s="20" t="s">
        <v>57</v>
      </c>
      <c r="C182" s="28">
        <v>6</v>
      </c>
      <c r="D182" s="28">
        <v>0</v>
      </c>
      <c r="E182" s="28">
        <f>C182*D182</f>
        <v>0</v>
      </c>
      <c r="F182" s="28">
        <v>0</v>
      </c>
      <c r="G182" s="28">
        <f>C182*F182</f>
        <v>0</v>
      </c>
      <c r="H182" s="28">
        <f>E182+G182</f>
        <v>0</v>
      </c>
      <c r="I182" s="22"/>
      <c r="J182" s="22"/>
    </row>
    <row r="183" spans="1:10" x14ac:dyDescent="0.25">
      <c r="A183" s="18" t="s">
        <v>236</v>
      </c>
      <c r="B183" s="13" t="s">
        <v>11</v>
      </c>
      <c r="C183" s="14"/>
      <c r="D183" s="14"/>
      <c r="E183" s="14"/>
      <c r="F183" s="14"/>
      <c r="G183" s="14"/>
      <c r="H183" s="14"/>
      <c r="I183" s="22"/>
      <c r="J183" s="22"/>
    </row>
    <row r="184" spans="1:10" x14ac:dyDescent="0.25">
      <c r="A184" s="18" t="s">
        <v>237</v>
      </c>
      <c r="B184" s="13" t="s">
        <v>11</v>
      </c>
      <c r="C184" s="14"/>
      <c r="D184" s="14"/>
      <c r="E184" s="14"/>
      <c r="F184" s="14"/>
      <c r="G184" s="14"/>
      <c r="H184" s="14"/>
      <c r="I184" s="22"/>
      <c r="J184" s="22"/>
    </row>
    <row r="185" spans="1:10" x14ac:dyDescent="0.25">
      <c r="A185" s="19" t="s">
        <v>238</v>
      </c>
      <c r="B185" s="20" t="s">
        <v>57</v>
      </c>
      <c r="C185" s="28">
        <v>16</v>
      </c>
      <c r="D185" s="28">
        <v>0</v>
      </c>
      <c r="E185" s="28">
        <f>C185*D185</f>
        <v>0</v>
      </c>
      <c r="F185" s="28">
        <v>0</v>
      </c>
      <c r="G185" s="28">
        <f>C185*F185</f>
        <v>0</v>
      </c>
      <c r="H185" s="28">
        <f>E185+G185</f>
        <v>0</v>
      </c>
      <c r="I185" s="22"/>
      <c r="J185" s="22"/>
    </row>
    <row r="186" spans="1:10" x14ac:dyDescent="0.25">
      <c r="A186" s="18" t="s">
        <v>239</v>
      </c>
      <c r="B186" s="13" t="s">
        <v>11</v>
      </c>
      <c r="C186" s="14"/>
      <c r="D186" s="14"/>
      <c r="E186" s="14"/>
      <c r="F186" s="14"/>
      <c r="G186" s="14"/>
      <c r="H186" s="14"/>
      <c r="I186" s="22"/>
      <c r="J186" s="22"/>
    </row>
    <row r="187" spans="1:10" x14ac:dyDescent="0.25">
      <c r="A187" s="19" t="s">
        <v>240</v>
      </c>
      <c r="B187" s="20" t="s">
        <v>241</v>
      </c>
      <c r="C187" s="28">
        <v>10.5</v>
      </c>
      <c r="D187" s="28">
        <v>0</v>
      </c>
      <c r="E187" s="28">
        <f>C187*D187</f>
        <v>0</v>
      </c>
      <c r="F187" s="28">
        <v>0</v>
      </c>
      <c r="G187" s="28">
        <f>C187*F187</f>
        <v>0</v>
      </c>
      <c r="H187" s="28">
        <f>E187+G187</f>
        <v>0</v>
      </c>
      <c r="I187" s="22"/>
      <c r="J187" s="22"/>
    </row>
    <row r="188" spans="1:10" x14ac:dyDescent="0.25">
      <c r="A188" s="18" t="s">
        <v>242</v>
      </c>
      <c r="B188" s="13" t="s">
        <v>11</v>
      </c>
      <c r="C188" s="14"/>
      <c r="D188" s="14"/>
      <c r="E188" s="14"/>
      <c r="F188" s="14"/>
      <c r="G188" s="14"/>
      <c r="H188" s="14"/>
      <c r="I188" s="22"/>
      <c r="J188" s="22"/>
    </row>
    <row r="189" spans="1:10" x14ac:dyDescent="0.25">
      <c r="A189" s="19" t="s">
        <v>243</v>
      </c>
      <c r="B189" s="20" t="s">
        <v>241</v>
      </c>
      <c r="C189" s="28">
        <v>10.5</v>
      </c>
      <c r="D189" s="28">
        <v>0</v>
      </c>
      <c r="E189" s="28">
        <f>C189*D189</f>
        <v>0</v>
      </c>
      <c r="F189" s="28">
        <v>0</v>
      </c>
      <c r="G189" s="28">
        <f>C189*F189</f>
        <v>0</v>
      </c>
      <c r="H189" s="28">
        <f t="shared" ref="H189:H202" si="15">E189+G189</f>
        <v>0</v>
      </c>
      <c r="I189" s="22"/>
      <c r="J189" s="22"/>
    </row>
    <row r="190" spans="1:10" ht="30" x14ac:dyDescent="0.25">
      <c r="A190" s="18" t="s">
        <v>244</v>
      </c>
      <c r="B190" s="13" t="s">
        <v>11</v>
      </c>
      <c r="C190" s="14"/>
      <c r="D190" s="14"/>
      <c r="E190" s="14"/>
      <c r="F190" s="14"/>
      <c r="G190" s="14"/>
      <c r="H190" s="14">
        <f t="shared" si="15"/>
        <v>0</v>
      </c>
      <c r="I190" s="22"/>
      <c r="J190" s="22"/>
    </row>
    <row r="191" spans="1:10" x14ac:dyDescent="0.25">
      <c r="A191" s="19" t="s">
        <v>245</v>
      </c>
      <c r="B191" s="20" t="s">
        <v>241</v>
      </c>
      <c r="C191" s="28">
        <v>1.4</v>
      </c>
      <c r="D191" s="28">
        <v>0</v>
      </c>
      <c r="E191" s="28">
        <f>C191*D191</f>
        <v>0</v>
      </c>
      <c r="F191" s="28">
        <v>0</v>
      </c>
      <c r="G191" s="28">
        <f>C191*F191</f>
        <v>0</v>
      </c>
      <c r="H191" s="28">
        <f t="shared" si="15"/>
        <v>0</v>
      </c>
      <c r="I191" s="22"/>
      <c r="J191" s="22"/>
    </row>
    <row r="192" spans="1:10" ht="30" x14ac:dyDescent="0.25">
      <c r="A192" s="19" t="s">
        <v>246</v>
      </c>
      <c r="B192" s="20" t="s">
        <v>241</v>
      </c>
      <c r="C192" s="28">
        <v>1.4</v>
      </c>
      <c r="D192" s="28">
        <v>0</v>
      </c>
      <c r="E192" s="28">
        <f>C192*D192</f>
        <v>0</v>
      </c>
      <c r="F192" s="28">
        <v>0</v>
      </c>
      <c r="G192" s="28">
        <f>C192*F192</f>
        <v>0</v>
      </c>
      <c r="H192" s="28">
        <f t="shared" si="15"/>
        <v>0</v>
      </c>
      <c r="I192" s="22"/>
      <c r="J192" s="22"/>
    </row>
    <row r="193" spans="1:10" ht="30" x14ac:dyDescent="0.25">
      <c r="A193" s="19" t="s">
        <v>247</v>
      </c>
      <c r="B193" s="20" t="s">
        <v>241</v>
      </c>
      <c r="C193" s="28">
        <v>1.4</v>
      </c>
      <c r="D193" s="28">
        <v>0</v>
      </c>
      <c r="E193" s="28">
        <f>C193*D193</f>
        <v>0</v>
      </c>
      <c r="F193" s="28">
        <v>0</v>
      </c>
      <c r="G193" s="28">
        <f>C193*F193</f>
        <v>0</v>
      </c>
      <c r="H193" s="28">
        <f t="shared" si="15"/>
        <v>0</v>
      </c>
      <c r="I193" s="22"/>
      <c r="J193" s="22"/>
    </row>
    <row r="194" spans="1:10" x14ac:dyDescent="0.25">
      <c r="A194" s="18" t="s">
        <v>248</v>
      </c>
      <c r="B194" s="13" t="s">
        <v>11</v>
      </c>
      <c r="C194" s="14"/>
      <c r="D194" s="14"/>
      <c r="E194" s="14"/>
      <c r="F194" s="14"/>
      <c r="G194" s="14"/>
      <c r="H194" s="14">
        <f t="shared" si="15"/>
        <v>0</v>
      </c>
      <c r="I194" s="22"/>
      <c r="J194" s="22"/>
    </row>
    <row r="195" spans="1:10" x14ac:dyDescent="0.25">
      <c r="A195" s="19" t="s">
        <v>249</v>
      </c>
      <c r="B195" s="20" t="s">
        <v>241</v>
      </c>
      <c r="C195" s="28">
        <v>6</v>
      </c>
      <c r="D195" s="28">
        <v>0</v>
      </c>
      <c r="E195" s="28">
        <f>C195*D195</f>
        <v>0</v>
      </c>
      <c r="F195" s="28">
        <v>0</v>
      </c>
      <c r="G195" s="28">
        <f>C195*F195</f>
        <v>0</v>
      </c>
      <c r="H195" s="28">
        <f t="shared" si="15"/>
        <v>0</v>
      </c>
      <c r="I195" s="22"/>
      <c r="J195" s="22"/>
    </row>
    <row r="196" spans="1:10" x14ac:dyDescent="0.25">
      <c r="A196" s="18" t="s">
        <v>250</v>
      </c>
      <c r="B196" s="13" t="s">
        <v>11</v>
      </c>
      <c r="C196" s="14"/>
      <c r="D196" s="14"/>
      <c r="E196" s="14"/>
      <c r="F196" s="14"/>
      <c r="G196" s="14"/>
      <c r="H196" s="14">
        <f t="shared" si="15"/>
        <v>0</v>
      </c>
      <c r="I196" s="22"/>
      <c r="J196" s="22"/>
    </row>
    <row r="197" spans="1:10" ht="30" x14ac:dyDescent="0.25">
      <c r="A197" s="19" t="s">
        <v>251</v>
      </c>
      <c r="B197" s="20" t="s">
        <v>241</v>
      </c>
      <c r="C197" s="28">
        <v>4</v>
      </c>
      <c r="D197" s="28">
        <v>0</v>
      </c>
      <c r="E197" s="28">
        <f>C197*D197</f>
        <v>0</v>
      </c>
      <c r="F197" s="28">
        <v>0</v>
      </c>
      <c r="G197" s="28">
        <f>C197*F197</f>
        <v>0</v>
      </c>
      <c r="H197" s="28">
        <f t="shared" si="15"/>
        <v>0</v>
      </c>
      <c r="I197" s="22"/>
      <c r="J197" s="22"/>
    </row>
    <row r="198" spans="1:10" x14ac:dyDescent="0.25">
      <c r="A198" s="18" t="s">
        <v>252</v>
      </c>
      <c r="B198" s="13" t="s">
        <v>11</v>
      </c>
      <c r="C198" s="14"/>
      <c r="D198" s="14"/>
      <c r="E198" s="14"/>
      <c r="F198" s="14"/>
      <c r="G198" s="14"/>
      <c r="H198" s="14">
        <f t="shared" si="15"/>
        <v>0</v>
      </c>
      <c r="I198" s="22"/>
      <c r="J198" s="22"/>
    </row>
    <row r="199" spans="1:10" ht="75" x14ac:dyDescent="0.25">
      <c r="A199" s="29" t="s">
        <v>253</v>
      </c>
      <c r="B199" s="20" t="s">
        <v>241</v>
      </c>
      <c r="C199" s="28">
        <v>20</v>
      </c>
      <c r="D199" s="28">
        <v>0</v>
      </c>
      <c r="E199" s="28">
        <f>C199*D199</f>
        <v>0</v>
      </c>
      <c r="F199" s="28">
        <v>0</v>
      </c>
      <c r="G199" s="28">
        <f>C199*F199</f>
        <v>0</v>
      </c>
      <c r="H199" s="28">
        <f t="shared" si="15"/>
        <v>0</v>
      </c>
      <c r="I199" s="22"/>
      <c r="J199" s="22"/>
    </row>
    <row r="200" spans="1:10" x14ac:dyDescent="0.25">
      <c r="A200" s="19" t="s">
        <v>254</v>
      </c>
      <c r="B200" s="20" t="s">
        <v>241</v>
      </c>
      <c r="C200" s="28">
        <v>77</v>
      </c>
      <c r="D200" s="28">
        <v>0</v>
      </c>
      <c r="E200" s="28">
        <f>C200*D200</f>
        <v>0</v>
      </c>
      <c r="F200" s="28">
        <v>0</v>
      </c>
      <c r="G200" s="28">
        <f>C200*F200</f>
        <v>0</v>
      </c>
      <c r="H200" s="28">
        <f t="shared" si="15"/>
        <v>0</v>
      </c>
      <c r="I200" s="22"/>
      <c r="J200" s="22"/>
    </row>
    <row r="201" spans="1:10" x14ac:dyDescent="0.25">
      <c r="A201" s="19" t="s">
        <v>255</v>
      </c>
      <c r="B201" s="20" t="s">
        <v>241</v>
      </c>
      <c r="C201" s="28">
        <v>77</v>
      </c>
      <c r="D201" s="28">
        <v>0</v>
      </c>
      <c r="E201" s="28">
        <f>C201*D201</f>
        <v>0</v>
      </c>
      <c r="F201" s="28">
        <v>0</v>
      </c>
      <c r="G201" s="28">
        <f>C201*F201</f>
        <v>0</v>
      </c>
      <c r="H201" s="28">
        <f t="shared" si="15"/>
        <v>0</v>
      </c>
      <c r="I201" s="22"/>
      <c r="J201" s="22"/>
    </row>
    <row r="202" spans="1:10" x14ac:dyDescent="0.25">
      <c r="A202" s="19" t="s">
        <v>256</v>
      </c>
      <c r="B202" s="20" t="s">
        <v>257</v>
      </c>
      <c r="C202" s="28">
        <v>1.1200000000000001</v>
      </c>
      <c r="D202" s="28">
        <v>0</v>
      </c>
      <c r="E202" s="28">
        <f>C202*D202</f>
        <v>0</v>
      </c>
      <c r="F202" s="28">
        <v>0</v>
      </c>
      <c r="G202" s="28">
        <f>C202*F202</f>
        <v>0</v>
      </c>
      <c r="H202" s="28">
        <f t="shared" si="15"/>
        <v>0</v>
      </c>
      <c r="I202" s="22"/>
      <c r="J202" s="22"/>
    </row>
    <row r="203" spans="1:10" x14ac:dyDescent="0.25">
      <c r="A203" s="25" t="s">
        <v>258</v>
      </c>
      <c r="B203" s="26" t="s">
        <v>11</v>
      </c>
      <c r="C203" s="27"/>
      <c r="D203" s="27"/>
      <c r="E203" s="27">
        <f>SUM(E156:E202)</f>
        <v>0</v>
      </c>
      <c r="F203" s="27"/>
      <c r="G203" s="27">
        <f>SUM(G156:G202)</f>
        <v>0</v>
      </c>
      <c r="H203" s="27">
        <f>SUM(H156:H202)</f>
        <v>0</v>
      </c>
      <c r="I203" s="22"/>
      <c r="J203" s="22"/>
    </row>
    <row r="204" spans="1:10" x14ac:dyDescent="0.25">
      <c r="A204" s="19" t="s">
        <v>11</v>
      </c>
      <c r="B204" s="20" t="s">
        <v>11</v>
      </c>
      <c r="C204" s="28"/>
      <c r="D204" s="28"/>
      <c r="E204" s="28"/>
      <c r="F204" s="28"/>
      <c r="G204" s="28"/>
      <c r="H204" s="28">
        <f>E204+G204</f>
        <v>0</v>
      </c>
      <c r="I204" s="22"/>
      <c r="J204" s="22"/>
    </row>
    <row r="205" spans="1:10" x14ac:dyDescent="0.25">
      <c r="A205" s="25" t="s">
        <v>259</v>
      </c>
      <c r="B205" s="26" t="s">
        <v>11</v>
      </c>
      <c r="C205" s="27"/>
      <c r="D205" s="27"/>
      <c r="E205" s="27"/>
      <c r="F205" s="27"/>
      <c r="G205" s="27"/>
      <c r="H205" s="27"/>
      <c r="I205" s="22"/>
      <c r="J205" s="22"/>
    </row>
    <row r="206" spans="1:10" x14ac:dyDescent="0.25">
      <c r="A206" s="18" t="s">
        <v>260</v>
      </c>
      <c r="B206" s="13" t="s">
        <v>11</v>
      </c>
      <c r="C206" s="14"/>
      <c r="D206" s="14"/>
      <c r="E206" s="14"/>
      <c r="F206" s="14"/>
      <c r="G206" s="14"/>
      <c r="H206" s="14">
        <f>E206+G206</f>
        <v>0</v>
      </c>
      <c r="I206" s="22"/>
      <c r="J206" s="22"/>
    </row>
    <row r="207" spans="1:10" x14ac:dyDescent="0.25">
      <c r="A207" s="18" t="s">
        <v>261</v>
      </c>
      <c r="B207" s="13" t="s">
        <v>11</v>
      </c>
      <c r="C207" s="14"/>
      <c r="D207" s="14"/>
      <c r="E207" s="14"/>
      <c r="F207" s="14"/>
      <c r="G207" s="14"/>
      <c r="H207" s="14"/>
      <c r="I207" s="22"/>
      <c r="J207" s="22"/>
    </row>
    <row r="208" spans="1:10" x14ac:dyDescent="0.25">
      <c r="A208" s="19" t="s">
        <v>262</v>
      </c>
      <c r="B208" s="20" t="s">
        <v>204</v>
      </c>
      <c r="C208" s="28">
        <v>1</v>
      </c>
      <c r="D208" s="28">
        <v>0</v>
      </c>
      <c r="E208" s="28">
        <f>C208*D208</f>
        <v>0</v>
      </c>
      <c r="F208" s="28">
        <v>0</v>
      </c>
      <c r="G208" s="28">
        <f>C208*F208</f>
        <v>0</v>
      </c>
      <c r="H208" s="28">
        <f>E208+G208</f>
        <v>0</v>
      </c>
      <c r="I208" s="22"/>
      <c r="J208" s="22"/>
    </row>
    <row r="209" spans="1:10" x14ac:dyDescent="0.25">
      <c r="A209" s="18" t="s">
        <v>263</v>
      </c>
      <c r="B209" s="13" t="s">
        <v>11</v>
      </c>
      <c r="C209" s="14"/>
      <c r="D209" s="14"/>
      <c r="E209" s="14"/>
      <c r="F209" s="14"/>
      <c r="G209" s="14"/>
      <c r="H209" s="14"/>
      <c r="I209" s="22"/>
      <c r="J209" s="22"/>
    </row>
    <row r="210" spans="1:10" x14ac:dyDescent="0.25">
      <c r="A210" s="19" t="s">
        <v>264</v>
      </c>
      <c r="B210" s="20" t="s">
        <v>71</v>
      </c>
      <c r="C210" s="28">
        <v>5</v>
      </c>
      <c r="D210" s="28">
        <v>0</v>
      </c>
      <c r="E210" s="28">
        <f>C210*D210</f>
        <v>0</v>
      </c>
      <c r="F210" s="28">
        <v>0</v>
      </c>
      <c r="G210" s="28">
        <f>C210*F210</f>
        <v>0</v>
      </c>
      <c r="H210" s="28">
        <f>E210+G210</f>
        <v>0</v>
      </c>
      <c r="I210" s="22"/>
      <c r="J210" s="22"/>
    </row>
    <row r="211" spans="1:10" x14ac:dyDescent="0.25">
      <c r="A211" s="18" t="s">
        <v>265</v>
      </c>
      <c r="B211" s="13" t="s">
        <v>11</v>
      </c>
      <c r="C211" s="14"/>
      <c r="D211" s="14"/>
      <c r="E211" s="14"/>
      <c r="F211" s="14"/>
      <c r="G211" s="14"/>
      <c r="H211" s="14"/>
      <c r="I211" s="22"/>
      <c r="J211" s="22"/>
    </row>
    <row r="212" spans="1:10" x14ac:dyDescent="0.25">
      <c r="A212" s="19" t="s">
        <v>264</v>
      </c>
      <c r="B212" s="20" t="s">
        <v>71</v>
      </c>
      <c r="C212" s="28">
        <v>5</v>
      </c>
      <c r="D212" s="28">
        <v>0</v>
      </c>
      <c r="E212" s="28">
        <f>C212*D212</f>
        <v>0</v>
      </c>
      <c r="F212" s="28">
        <v>0</v>
      </c>
      <c r="G212" s="28">
        <f>C212*F212</f>
        <v>0</v>
      </c>
      <c r="H212" s="28">
        <f>E212+G212</f>
        <v>0</v>
      </c>
      <c r="I212" s="22"/>
      <c r="J212" s="22"/>
    </row>
    <row r="213" spans="1:10" x14ac:dyDescent="0.25">
      <c r="A213" s="18" t="s">
        <v>266</v>
      </c>
      <c r="B213" s="13" t="s">
        <v>11</v>
      </c>
      <c r="C213" s="14"/>
      <c r="D213" s="14"/>
      <c r="E213" s="14"/>
      <c r="F213" s="14"/>
      <c r="G213" s="14"/>
      <c r="H213" s="14"/>
      <c r="I213" s="22"/>
      <c r="J213" s="22"/>
    </row>
    <row r="214" spans="1:10" x14ac:dyDescent="0.25">
      <c r="A214" s="18" t="s">
        <v>267</v>
      </c>
      <c r="B214" s="13" t="s">
        <v>11</v>
      </c>
      <c r="C214" s="14"/>
      <c r="D214" s="14"/>
      <c r="E214" s="14"/>
      <c r="F214" s="14"/>
      <c r="G214" s="14"/>
      <c r="H214" s="14"/>
      <c r="I214" s="22"/>
      <c r="J214" s="22"/>
    </row>
    <row r="215" spans="1:10" x14ac:dyDescent="0.25">
      <c r="A215" s="19" t="s">
        <v>268</v>
      </c>
      <c r="B215" s="20" t="s">
        <v>241</v>
      </c>
      <c r="C215" s="28">
        <v>2.5</v>
      </c>
      <c r="D215" s="28">
        <v>0</v>
      </c>
      <c r="E215" s="28">
        <f>C215*D215</f>
        <v>0</v>
      </c>
      <c r="F215" s="28">
        <v>0</v>
      </c>
      <c r="G215" s="28">
        <f>C215*F215</f>
        <v>0</v>
      </c>
      <c r="H215" s="28">
        <f>E215+G215</f>
        <v>0</v>
      </c>
      <c r="I215" s="22"/>
      <c r="J215" s="22"/>
    </row>
    <row r="216" spans="1:10" ht="30" x14ac:dyDescent="0.25">
      <c r="A216" s="19" t="s">
        <v>269</v>
      </c>
      <c r="B216" s="20" t="s">
        <v>57</v>
      </c>
      <c r="C216" s="28">
        <v>1</v>
      </c>
      <c r="D216" s="28">
        <v>0</v>
      </c>
      <c r="E216" s="28">
        <f>C216*D216</f>
        <v>0</v>
      </c>
      <c r="F216" s="28">
        <v>0</v>
      </c>
      <c r="G216" s="28">
        <f>C216*F216</f>
        <v>0</v>
      </c>
      <c r="H216" s="28">
        <f>E216+G216</f>
        <v>0</v>
      </c>
      <c r="I216" s="22"/>
      <c r="J216" s="22"/>
    </row>
    <row r="217" spans="1:10" x14ac:dyDescent="0.25">
      <c r="A217" s="25" t="s">
        <v>270</v>
      </c>
      <c r="B217" s="26" t="s">
        <v>11</v>
      </c>
      <c r="C217" s="27"/>
      <c r="D217" s="27"/>
      <c r="E217" s="27">
        <f>SUM(E206:E216)</f>
        <v>0</v>
      </c>
      <c r="F217" s="27"/>
      <c r="G217" s="27">
        <f>SUM(G206:G216)</f>
        <v>0</v>
      </c>
      <c r="H217" s="27">
        <f>SUM(H206:H216)</f>
        <v>0</v>
      </c>
      <c r="I217" s="22"/>
      <c r="J217" s="22"/>
    </row>
    <row r="218" spans="1:10" x14ac:dyDescent="0.25">
      <c r="A218" s="19" t="s">
        <v>11</v>
      </c>
      <c r="B218" s="20" t="s">
        <v>11</v>
      </c>
      <c r="C218" s="28"/>
      <c r="D218" s="28"/>
      <c r="E218" s="28"/>
      <c r="F218" s="28"/>
      <c r="G218" s="28"/>
      <c r="H218" s="28">
        <f>E218+G218</f>
        <v>0</v>
      </c>
      <c r="I218" s="22"/>
      <c r="J218" s="22"/>
    </row>
  </sheetData>
  <printOptions headings="1" gridLines="1"/>
  <pageMargins left="0.70866141732283472" right="0.70866141732283472" top="0.78740157480314965" bottom="0.78740157480314965" header="0.31496062992125984" footer="0.31496062992125984"/>
  <pageSetup paperSize="9" scale="97" firstPageNumber="3" fitToHeight="8" orientation="landscape" useFirstPageNumber="1" r:id="rId1"/>
  <headerFooter>
    <oddHeader>&amp;COprava rozvodů el. silnoproudu pro kuchyň ZŠ v objektu Provaznická 62, Ostrava - Hrabůvka</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Parametry</vt:lpstr>
      <vt:lpstr>Rekapitulace</vt:lpstr>
      <vt:lpstr>Rozpočet</vt:lpstr>
      <vt:lpstr>Parametry!Oblast_tisku</vt:lpstr>
      <vt:lpstr>Rekapitulace!Oblast_tisku</vt:lpstr>
      <vt:lpstr>Rozpočet!Oblast_tisku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NOVEL</dc:creator>
  <cp:lastModifiedBy>Holková Marie</cp:lastModifiedBy>
  <cp:lastPrinted>2021-06-18T07:24:59Z</cp:lastPrinted>
  <dcterms:created xsi:type="dcterms:W3CDTF">2021-06-18T06:56:33Z</dcterms:created>
  <dcterms:modified xsi:type="dcterms:W3CDTF">2021-07-13T09:16:11Z</dcterms:modified>
</cp:coreProperties>
</file>