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\Volgogradská 28,b.11\3. VŘ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1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3" i="12"/>
  <c r="M23" i="12" s="1"/>
  <c r="M22" i="12" s="1"/>
  <c r="I23" i="12"/>
  <c r="I22" i="12" s="1"/>
  <c r="K23" i="12"/>
  <c r="K22" i="12" s="1"/>
  <c r="O23" i="12"/>
  <c r="O22" i="12" s="1"/>
  <c r="Q23" i="12"/>
  <c r="Q22" i="12" s="1"/>
  <c r="V23" i="12"/>
  <c r="V22" i="12" s="1"/>
  <c r="G26" i="12"/>
  <c r="G25" i="12" s="1"/>
  <c r="I51" i="1" s="1"/>
  <c r="I26" i="12"/>
  <c r="I25" i="12" s="1"/>
  <c r="K26" i="12"/>
  <c r="K25" i="12" s="1"/>
  <c r="O26" i="12"/>
  <c r="O25" i="12" s="1"/>
  <c r="Q26" i="12"/>
  <c r="Q25" i="12" s="1"/>
  <c r="V26" i="12"/>
  <c r="V25" i="12" s="1"/>
  <c r="G28" i="12"/>
  <c r="M28" i="12" s="1"/>
  <c r="I28" i="12"/>
  <c r="K28" i="12"/>
  <c r="O28" i="12"/>
  <c r="Q28" i="12"/>
  <c r="V28" i="12"/>
  <c r="G30" i="12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I53" i="1" s="1"/>
  <c r="G40" i="12"/>
  <c r="M40" i="12" s="1"/>
  <c r="M39" i="12" s="1"/>
  <c r="I40" i="12"/>
  <c r="I39" i="12" s="1"/>
  <c r="K40" i="12"/>
  <c r="K39" i="12" s="1"/>
  <c r="O40" i="12"/>
  <c r="O39" i="12" s="1"/>
  <c r="Q40" i="12"/>
  <c r="Q39" i="12" s="1"/>
  <c r="V40" i="12"/>
  <c r="V39" i="12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6" i="12"/>
  <c r="M46" i="12" s="1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5" i="12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8" i="12"/>
  <c r="G87" i="12" s="1"/>
  <c r="I59" i="1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M111" i="12" s="1"/>
  <c r="I112" i="12"/>
  <c r="I111" i="12" s="1"/>
  <c r="K112" i="12"/>
  <c r="K111" i="12" s="1"/>
  <c r="O112" i="12"/>
  <c r="O111" i="12" s="1"/>
  <c r="Q112" i="12"/>
  <c r="Q111" i="12" s="1"/>
  <c r="V112" i="12"/>
  <c r="V111" i="12" s="1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AF125" i="12"/>
  <c r="I20" i="1"/>
  <c r="V64" i="12" l="1"/>
  <c r="V107" i="12"/>
  <c r="K89" i="12"/>
  <c r="Q120" i="12"/>
  <c r="M26" i="12"/>
  <c r="M25" i="12" s="1"/>
  <c r="G45" i="12"/>
  <c r="I55" i="1" s="1"/>
  <c r="K98" i="12"/>
  <c r="K107" i="12"/>
  <c r="Q52" i="12"/>
  <c r="I113" i="12"/>
  <c r="I120" i="12"/>
  <c r="K113" i="12"/>
  <c r="G69" i="12"/>
  <c r="I58" i="1" s="1"/>
  <c r="G64" i="12"/>
  <c r="I57" i="1" s="1"/>
  <c r="G52" i="12"/>
  <c r="I56" i="1" s="1"/>
  <c r="G27" i="12"/>
  <c r="I52" i="1" s="1"/>
  <c r="K8" i="12"/>
  <c r="O45" i="12"/>
  <c r="V27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9" i="12"/>
  <c r="I52" i="12"/>
  <c r="O52" i="12"/>
  <c r="O8" i="12"/>
  <c r="G40" i="1"/>
  <c r="V120" i="12"/>
  <c r="V113" i="12"/>
  <c r="M107" i="12"/>
  <c r="G98" i="12"/>
  <c r="I61" i="1" s="1"/>
  <c r="K69" i="12"/>
  <c r="Q69" i="12"/>
  <c r="I69" i="12"/>
  <c r="Q64" i="12"/>
  <c r="I64" i="12"/>
  <c r="O64" i="12"/>
  <c r="K52" i="12"/>
  <c r="K45" i="12"/>
  <c r="Q45" i="12"/>
  <c r="I45" i="12"/>
  <c r="G41" i="12"/>
  <c r="I54" i="1" s="1"/>
  <c r="O27" i="12"/>
  <c r="G22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9" i="12"/>
  <c r="K64" i="12"/>
  <c r="V52" i="12"/>
  <c r="V45" i="12"/>
  <c r="K27" i="12"/>
  <c r="Q27" i="12"/>
  <c r="I27" i="12"/>
  <c r="G8" i="12"/>
  <c r="Q8" i="12"/>
  <c r="M89" i="12"/>
  <c r="M120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5" i="12"/>
  <c r="M64" i="12" s="1"/>
  <c r="M53" i="12"/>
  <c r="M52" i="12" s="1"/>
  <c r="M30" i="12"/>
  <c r="M27" i="12" s="1"/>
  <c r="M17" i="12"/>
  <c r="M8" i="12" s="1"/>
  <c r="M71" i="12"/>
  <c r="M69" i="12" s="1"/>
  <c r="M47" i="12"/>
  <c r="M45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<sst xmlns="http://schemas.openxmlformats.org/spreadsheetml/2006/main" count="755" uniqueCount="320">
  <si>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</si>
  <si>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</si>
  <si>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</si>
  <si>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</si>
  <si>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</si>
  <si>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</si>
  <si>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</si>
  <si>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</si>
  <si>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</si>
  <si>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</si>
  <si>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</si>
  <si>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</si>
  <si>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</si>
  <si>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</si>
  <si>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</si>
  <si>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</si>
  <si>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</si>
  <si>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</si>
  <si>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</si>
  <si>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</si>
  <si>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</si>
  <si>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</si>
  <si>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</si>
  <si>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</si>
  <si>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</si>
  <si>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</si>
  <si>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</si>
  <si>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</si>
  <si>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</si>
  <si>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</si>
  <si>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</si>
  <si>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</si>
  <si>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</si>
  <si>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</si>
  <si>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</si>
  <si>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</si>
  <si>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</si>
  <si>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</si>
  <si>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</si>
  <si>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</si>
  <si>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</si>
  <si>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</si>
  <si>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</si>
  <si>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</si>
  <si>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</si>
  <si>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</si>
  <si>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</si>
  <si>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</si>
  <si>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</si>
  <si>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</si>
  <si>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</si>
  <si>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</si>
  <si>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</si>
  <si>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</si>
  <si>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</si>
  <si>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</si>
  <si>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</si>
  <si>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</si>
  <si>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</si>
  <si>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</si>
  <si>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</si>
  <si>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</si>
  <si>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</si>
  <si>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</si>
  <si>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</si>
  <si>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</si>
  <si>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</si>
  <si>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</si>
  <si>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</si>
  <si>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</si>
  <si>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</si>
  <si>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</si>
  <si>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</si>
  <si>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</si>
  <si>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</si>
  <si>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</si>
  <si>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</si>
  <si>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</si>
  <si>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</si>
  <si>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</si>
  <si>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</si>
  <si>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</si>
  <si>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</si>
  <si>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</si>
  <si>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</si>
  <si>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</si>
  <si>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</si>
  <si>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</si>
  <si>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</si>
  <si>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</si>
  <si>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</si>
  <si>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</si>
  <si>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</si>
  <si>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</si>
  <si>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</si>
  <si>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</si>
  <si>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</si>
  <si>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</si>
  <si>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</si>
  <si>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</si>
  <si>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</si>
  <si>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</si>
  <si>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</si>
  <si>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</si>
  <si>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</si>
  <si>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</si>
  <si>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</si>
  <si>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</si>
  <si>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</si>
  <si>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</si>
  <si>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</si>
  <si>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</si>
  <si>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</si>
  <si>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</si>
  <si>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</si>
  <si>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</si>
  <si>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</si>
  <si>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</si>
  <si>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</si>
  <si>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</si>
  <si>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</si>
  <si>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</si>
  <si>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</si>
  <si>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</si>
  <si>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</si>
  <si>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</si>
  <si>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</si>
  <si>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</si>
  <si>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</si>
  <si>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</si>
  <si>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</si>
  <si>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</si>
  <si>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</si>
  <si>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</si>
  <si>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</si>
  <si>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</si>
  <si>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</si>
  <si>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</si>
  <si>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</si>
  <si>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</si>
  <si>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</si>
  <si>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</si>
  <si>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</si>
  <si>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</si>
  <si>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</si>
  <si>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</si>
  <si>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</si>
  <si>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</si>
  <si>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</si>
  <si>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</si>
  <si>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</si>
  <si>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</si>
  <si>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</si>
  <si>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</si>
  <si>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</si>
  <si>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</si>
  <si>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</si>
  <si>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</si>
  <si>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</si>
  <si>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</si>
  <si>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</si>
  <si>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</si>
  <si>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</si>
  <si>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</si>
  <si>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</si>
  <si>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</si>
  <si>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</si>
  <si>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</si>
  <si>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</si>
  <si>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</si>
  <si>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</si>
  <si>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</si>
  <si>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</si>
  <si>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</si>
  <si>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</si>
  <si>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</si>
  <si>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</si>
  <si>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</si>
  <si>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</si>
  <si>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</si>
  <si>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</si>
  <si>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</si>
  <si>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</si>
  <si>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</si>
  <si>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</si>
  <si>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</si>
  <si>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</si>
  <si>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</si>
  <si>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</si>
  <si>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</si>
  <si>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</si>
  <si>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</si>
  <si>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</si>
  <si>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</si>
  <si>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</si>
  <si>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</si>
  <si>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</si>
  <si>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</si>
  <si>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</si>
  <si>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</si>
  <si>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</si>
  <si>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</si>
  <si>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</si>
  <si>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</si>
  <si>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</si>
  <si>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</si>
  <si>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</si>
  <si>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</si>
  <si>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</si>
  <si>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</si>
  <si>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</si>
  <si>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</si>
  <si>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</si>
  <si>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</si>
  <si>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</si>
  <si>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</si>
  <si>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</si>
  <si>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</si>
  <si>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</si>
  <si>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</si>
  <si>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</si>
  <si>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</si>
  <si>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</si>
  <si>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</si>
  <si>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</si>
  <si>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</si>
  <si>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</si>
  <si>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</si>
  <si>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</si>
  <si>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</si>
  <si>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</si>
  <si>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</si>
  <si>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</si>
  <si>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</si>
  <si>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</si>
  <si>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</si>
  <si>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</si>
  <si>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</si>
  <si>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</si>
  <si>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</si>
  <si>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</si>
  <si>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</si>
  <si>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</si>
  <si>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</si>
  <si>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</si>
  <si>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</si>
  <si>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</si>
  <si>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</si>
  <si>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</si>
  <si>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</si>
  <si>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</si>
  <si>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</si>
  <si>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</si>
  <si>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</si>
  <si>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</si>
  <si>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</si>
  <si>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</si>
  <si>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</si>
  <si>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</si>
  <si>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</si>
  <si>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</si>
  <si>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</si>
  <si>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</si>
  <si>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</si>
  <si>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</si>
  <si>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</si>
  <si>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</si>
  <si>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</si>
  <si>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</si>
  <si>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</si>
  <si>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</si>
  <si>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</si>
  <si>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</si>
  <si>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</si>
  <si>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</si>
  <si>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</si>
  <si>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</si>
  <si>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</si>
  <si>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</si>
  <si>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</si>
  <si>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</si>
  <si>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</si>
  <si>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</si>
  <si>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</si>
  <si>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</si>
  <si>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</si>
  <si>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</si>
  <si>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</si>
  <si>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</si>
  <si>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</si>
  <si>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</si>
  <si>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</si>
  <si>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</si>
  <si>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</si>
  <si>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</si>
  <si>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</si>
  <si>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</si>
  <si>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</si>
  <si>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</si>
  <si>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</si>
  <si>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</si>
  <si>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</si>
  <si>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</si>
  <si>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</si>
  <si>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</si>
  <si>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</si>
  <si>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</si>
  <si>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</si>
  <si>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</si>
  <si>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</si>
  <si>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</si>
  <si>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</si>
  <si>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</si>
  <si>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94</t>
  </si>
  <si>
    <t>Příčka sádrokarton. ocel.kce, 1x oplášť. tl. 75 mm, desky standard impreg.tl.15 mm, minerál tl. 5 cm</t>
  </si>
  <si>
    <t>parozábrana</t>
  </si>
  <si>
    <t>Rozpočet Volgogradská 28/2458</t>
  </si>
  <si>
    <t>D+M Revizní dvířka  do  SDK příčky, 700x900 mm, lamino, dekor odsouhlasí objednatel</t>
  </si>
  <si>
    <t>2</t>
  </si>
  <si>
    <t>D+M zárubní a dveří, povrchová úprava lakované nebo CPL laminát, odsouhlasí objednatel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</si>
</sst>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51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313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44391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7"/>
      <c r="D39" s="198"/>
      <c r="E39" s="198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53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5" t="s">
        <v>58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5" t="s">
        <v>60</v>
      </c>
      <c r="D50" s="196"/>
      <c r="E50" s="196"/>
      <c r="F50" s="137" t="s">
        <v>26</v>
      </c>
      <c r="G50" s="138"/>
      <c r="H50" s="138"/>
      <c r="I50" s="138">
        <f>'01 02 Pol'!G22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5" t="s">
        <v>62</v>
      </c>
      <c r="D51" s="196"/>
      <c r="E51" s="196"/>
      <c r="F51" s="137" t="s">
        <v>26</v>
      </c>
      <c r="G51" s="138"/>
      <c r="H51" s="138"/>
      <c r="I51" s="138">
        <f>'01 02 Pol'!G25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5" t="s">
        <v>64</v>
      </c>
      <c r="D52" s="196"/>
      <c r="E52" s="196"/>
      <c r="F52" s="137" t="s">
        <v>26</v>
      </c>
      <c r="G52" s="138"/>
      <c r="H52" s="138"/>
      <c r="I52" s="138">
        <f>'01 02 Pol'!G27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5" t="s">
        <v>66</v>
      </c>
      <c r="D53" s="196"/>
      <c r="E53" s="196"/>
      <c r="F53" s="137" t="s">
        <v>26</v>
      </c>
      <c r="G53" s="138"/>
      <c r="H53" s="138"/>
      <c r="I53" s="138">
        <f>'01 02 Pol'!G39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5" t="s">
        <v>68</v>
      </c>
      <c r="D54" s="196"/>
      <c r="E54" s="196"/>
      <c r="F54" s="137" t="s">
        <v>27</v>
      </c>
      <c r="G54" s="138"/>
      <c r="H54" s="138"/>
      <c r="I54" s="138">
        <f>'01 02 Pol'!G41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5" t="s">
        <v>70</v>
      </c>
      <c r="D55" s="196"/>
      <c r="E55" s="196"/>
      <c r="F55" s="137" t="s">
        <v>27</v>
      </c>
      <c r="G55" s="138"/>
      <c r="H55" s="138"/>
      <c r="I55" s="138">
        <f>'01 02 Pol'!G45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5" t="s">
        <v>72</v>
      </c>
      <c r="D56" s="196"/>
      <c r="E56" s="196"/>
      <c r="F56" s="137" t="s">
        <v>27</v>
      </c>
      <c r="G56" s="138"/>
      <c r="H56" s="138"/>
      <c r="I56" s="138">
        <f>'01 02 Pol'!G52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5" t="s">
        <v>74</v>
      </c>
      <c r="D57" s="196"/>
      <c r="E57" s="196"/>
      <c r="F57" s="137" t="s">
        <v>27</v>
      </c>
      <c r="G57" s="138"/>
      <c r="H57" s="138"/>
      <c r="I57" s="138">
        <f>'01 02 Pol'!G64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5" t="s">
        <v>76</v>
      </c>
      <c r="D58" s="196"/>
      <c r="E58" s="196"/>
      <c r="F58" s="137" t="s">
        <v>27</v>
      </c>
      <c r="G58" s="138"/>
      <c r="H58" s="138"/>
      <c r="I58" s="138">
        <f>'01 02 Pol'!G69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5" t="s">
        <v>78</v>
      </c>
      <c r="D59" s="196"/>
      <c r="E59" s="196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5" t="s">
        <v>80</v>
      </c>
      <c r="D60" s="196"/>
      <c r="E60" s="196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5" t="s">
        <v>82</v>
      </c>
      <c r="D61" s="196"/>
      <c r="E61" s="196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5" t="s">
        <v>84</v>
      </c>
      <c r="D62" s="196"/>
      <c r="E62" s="196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5" t="s">
        <v>86</v>
      </c>
      <c r="D63" s="196"/>
      <c r="E63" s="196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5" t="s">
        <v>88</v>
      </c>
      <c r="D64" s="196"/>
      <c r="E64" s="196"/>
      <c r="F64" s="137" t="s">
        <v>89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5" t="s">
        <v>29</v>
      </c>
      <c r="D65" s="196"/>
      <c r="E65" s="196"/>
      <c r="F65" s="137" t="s">
        <v>90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74" activePane="bottomLeft" state="frozen"/>
      <selection pane="bottomLeft" activeCell="AQ63" sqref="AQ63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316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29.620000000000005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314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126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128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129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130</v>
      </c>
      <c r="C15" s="187" t="s">
        <v>131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132</v>
      </c>
      <c r="T15" s="161" t="s">
        <v>133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134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135</v>
      </c>
      <c r="C17" s="187" t="s">
        <v>136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137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138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135</v>
      </c>
      <c r="C20" s="189" t="s">
        <v>315</v>
      </c>
      <c r="D20" s="180" t="s">
        <v>119</v>
      </c>
      <c r="E20" s="181">
        <v>3.1960000000000002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5.39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8">
        <v>6</v>
      </c>
      <c r="B21" s="179" t="s">
        <v>139</v>
      </c>
      <c r="C21" s="189" t="s">
        <v>140</v>
      </c>
      <c r="D21" s="180" t="s">
        <v>141</v>
      </c>
      <c r="E21" s="181">
        <v>1</v>
      </c>
      <c r="F21" s="182"/>
      <c r="G21" s="183">
        <f>ROUND(E21*F21,2)</f>
        <v>0</v>
      </c>
      <c r="H21" s="162"/>
      <c r="I21" s="161"/>
      <c r="J21" s="162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6" t="s">
        <v>116</v>
      </c>
      <c r="B22" s="167" t="s">
        <v>59</v>
      </c>
      <c r="C22" s="186" t="s">
        <v>60</v>
      </c>
      <c r="D22" s="168"/>
      <c r="E22" s="169"/>
      <c r="F22" s="170"/>
      <c r="G22" s="171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5"/>
      <c r="O22" s="165">
        <f>SUM(O23:O24)</f>
        <v>0</v>
      </c>
      <c r="P22" s="165"/>
      <c r="Q22" s="165">
        <f>SUM(Q23:Q24)</f>
        <v>0</v>
      </c>
      <c r="R22" s="165"/>
      <c r="S22" s="165"/>
      <c r="T22" s="165"/>
      <c r="U22" s="165"/>
      <c r="V22" s="165">
        <f>SUM(V23:V24)</f>
        <v>0.33</v>
      </c>
      <c r="W22" s="165"/>
      <c r="AG22" t="s">
        <v>117</v>
      </c>
    </row>
    <row r="23" spans="1:60" outlineLevel="1" x14ac:dyDescent="0.2">
      <c r="A23" s="172">
        <v>6</v>
      </c>
      <c r="B23" s="173" t="s">
        <v>142</v>
      </c>
      <c r="C23" s="187" t="s">
        <v>143</v>
      </c>
      <c r="D23" s="174" t="s">
        <v>119</v>
      </c>
      <c r="E23" s="175">
        <v>0.9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15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120</v>
      </c>
      <c r="T23" s="161" t="s">
        <v>120</v>
      </c>
      <c r="U23" s="161">
        <v>0.36199999999999999</v>
      </c>
      <c r="V23" s="161">
        <f>ROUND(E23*U23,2)</f>
        <v>0.33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144</v>
      </c>
      <c r="D24" s="163"/>
      <c r="E24" s="164">
        <v>0.9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116</v>
      </c>
      <c r="B25" s="167" t="s">
        <v>61</v>
      </c>
      <c r="C25" s="186" t="s">
        <v>62</v>
      </c>
      <c r="D25" s="168"/>
      <c r="E25" s="169"/>
      <c r="F25" s="170"/>
      <c r="G25" s="171">
        <f>SUMIF(AG26:AG26,"&lt;&gt;NOR",G26:G26)</f>
        <v>0</v>
      </c>
      <c r="H25" s="165"/>
      <c r="I25" s="165">
        <f>SUM(I26:I26)</f>
        <v>0</v>
      </c>
      <c r="J25" s="165"/>
      <c r="K25" s="165">
        <f>SUM(K26:K26)</f>
        <v>0</v>
      </c>
      <c r="L25" s="165"/>
      <c r="M25" s="165">
        <f>SUM(M26:M26)</f>
        <v>0</v>
      </c>
      <c r="N25" s="165"/>
      <c r="O25" s="165">
        <f>SUM(O26:O26)</f>
        <v>0</v>
      </c>
      <c r="P25" s="165"/>
      <c r="Q25" s="165">
        <f>SUM(Q26:Q26)</f>
        <v>0</v>
      </c>
      <c r="R25" s="165"/>
      <c r="S25" s="165"/>
      <c r="T25" s="165"/>
      <c r="U25" s="165"/>
      <c r="V25" s="165">
        <f>SUM(V26:V26)</f>
        <v>0.56999999999999995</v>
      </c>
      <c r="W25" s="165"/>
      <c r="AG25" t="s">
        <v>117</v>
      </c>
    </row>
    <row r="26" spans="1:60" outlineLevel="1" x14ac:dyDescent="0.2">
      <c r="A26" s="178">
        <v>7</v>
      </c>
      <c r="B26" s="179" t="s">
        <v>145</v>
      </c>
      <c r="C26" s="189" t="s">
        <v>146</v>
      </c>
      <c r="D26" s="180" t="s">
        <v>119</v>
      </c>
      <c r="E26" s="181">
        <v>3.1960000000000002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1.2099999999999999E-3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120</v>
      </c>
      <c r="T26" s="161" t="s">
        <v>120</v>
      </c>
      <c r="U26" s="161">
        <v>0.17699999999999999</v>
      </c>
      <c r="V26" s="161">
        <f>ROUND(E26*U26,2)</f>
        <v>0.56999999999999995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6" t="s">
        <v>116</v>
      </c>
      <c r="B27" s="167" t="s">
        <v>63</v>
      </c>
      <c r="C27" s="186" t="s">
        <v>64</v>
      </c>
      <c r="D27" s="168"/>
      <c r="E27" s="169"/>
      <c r="F27" s="170"/>
      <c r="G27" s="171">
        <f>SUMIF(AG28:AG38,"&lt;&gt;NOR",G28:G38)</f>
        <v>0</v>
      </c>
      <c r="H27" s="165"/>
      <c r="I27" s="165">
        <f>SUM(I28:I38)</f>
        <v>0</v>
      </c>
      <c r="J27" s="165"/>
      <c r="K27" s="165">
        <f>SUM(K28:K38)</f>
        <v>0</v>
      </c>
      <c r="L27" s="165"/>
      <c r="M27" s="165">
        <f>SUM(M28:M38)</f>
        <v>0</v>
      </c>
      <c r="N27" s="165"/>
      <c r="O27" s="165">
        <f>SUM(O28:O38)</f>
        <v>0.02</v>
      </c>
      <c r="P27" s="165"/>
      <c r="Q27" s="165">
        <f>SUM(Q28:Q38)</f>
        <v>0.28000000000000003</v>
      </c>
      <c r="R27" s="165"/>
      <c r="S27" s="165"/>
      <c r="T27" s="165"/>
      <c r="U27" s="165"/>
      <c r="V27" s="165">
        <f>SUM(V28:V38)</f>
        <v>9.26</v>
      </c>
      <c r="W27" s="165"/>
      <c r="AG27" t="s">
        <v>117</v>
      </c>
    </row>
    <row r="28" spans="1:60" outlineLevel="1" x14ac:dyDescent="0.2">
      <c r="A28" s="172">
        <v>8</v>
      </c>
      <c r="B28" s="173" t="s">
        <v>147</v>
      </c>
      <c r="C28" s="187" t="s">
        <v>148</v>
      </c>
      <c r="D28" s="174" t="s">
        <v>119</v>
      </c>
      <c r="E28" s="175">
        <v>2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4.0000000000000003E-5</v>
      </c>
      <c r="O28" s="161">
        <f>ROUND(E28*N28,2)</f>
        <v>0</v>
      </c>
      <c r="P28" s="161">
        <v>0</v>
      </c>
      <c r="Q28" s="161">
        <f>ROUND(E28*P28,2)</f>
        <v>0</v>
      </c>
      <c r="R28" s="161"/>
      <c r="S28" s="161" t="s">
        <v>120</v>
      </c>
      <c r="T28" s="161" t="s">
        <v>120</v>
      </c>
      <c r="U28" s="161">
        <v>0.308</v>
      </c>
      <c r="V28" s="161">
        <f>ROUND(E28*U28,2)</f>
        <v>0.62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 t="s">
        <v>318</v>
      </c>
      <c r="D29" s="163"/>
      <c r="E29" s="164">
        <v>2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8">
        <v>9</v>
      </c>
      <c r="B30" s="179" t="s">
        <v>149</v>
      </c>
      <c r="C30" s="189" t="s">
        <v>150</v>
      </c>
      <c r="D30" s="180" t="s">
        <v>119</v>
      </c>
      <c r="E30" s="181">
        <v>2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6.6000000000000003E-2</v>
      </c>
      <c r="Q30" s="161">
        <f>ROUND(E30*P30,2)</f>
        <v>0.13</v>
      </c>
      <c r="R30" s="161"/>
      <c r="S30" s="161" t="s">
        <v>120</v>
      </c>
      <c r="T30" s="161" t="s">
        <v>120</v>
      </c>
      <c r="U30" s="161">
        <v>2.3519999999999999</v>
      </c>
      <c r="V30" s="161">
        <f>ROUND(E30*U30,2)</f>
        <v>4.7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10</v>
      </c>
      <c r="B31" s="179" t="s">
        <v>151</v>
      </c>
      <c r="C31" s="189" t="s">
        <v>152</v>
      </c>
      <c r="D31" s="180" t="s">
        <v>153</v>
      </c>
      <c r="E31" s="181">
        <v>5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4.8999999999999998E-4</v>
      </c>
      <c r="O31" s="161">
        <f>ROUND(E31*N31,2)</f>
        <v>0</v>
      </c>
      <c r="P31" s="161">
        <v>2E-3</v>
      </c>
      <c r="Q31" s="161">
        <f>ROUND(E31*P31,2)</f>
        <v>0.01</v>
      </c>
      <c r="R31" s="161"/>
      <c r="S31" s="161" t="s">
        <v>120</v>
      </c>
      <c r="T31" s="161" t="s">
        <v>120</v>
      </c>
      <c r="U31" s="161">
        <v>0.40899999999999997</v>
      </c>
      <c r="V31" s="161">
        <f>ROUND(E31*U31,2)</f>
        <v>2.0499999999999998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2">
        <v>11</v>
      </c>
      <c r="B32" s="173" t="s">
        <v>154</v>
      </c>
      <c r="C32" s="187" t="s">
        <v>155</v>
      </c>
      <c r="D32" s="174" t="s">
        <v>119</v>
      </c>
      <c r="E32" s="175">
        <v>2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6.8000000000000005E-2</v>
      </c>
      <c r="Q32" s="161">
        <f>ROUND(E32*P32,2)</f>
        <v>0.14000000000000001</v>
      </c>
      <c r="R32" s="161"/>
      <c r="S32" s="161" t="s">
        <v>120</v>
      </c>
      <c r="T32" s="161" t="s">
        <v>120</v>
      </c>
      <c r="U32" s="161">
        <v>0.3</v>
      </c>
      <c r="V32" s="161">
        <f>ROUND(E32*U32,2)</f>
        <v>0.6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318</v>
      </c>
      <c r="D33" s="163"/>
      <c r="E33" s="164">
        <v>2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123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12</v>
      </c>
      <c r="B34" s="179" t="s">
        <v>156</v>
      </c>
      <c r="C34" s="189" t="s">
        <v>157</v>
      </c>
      <c r="D34" s="180" t="s">
        <v>141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158</v>
      </c>
      <c r="T34" s="161" t="s">
        <v>159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13</v>
      </c>
      <c r="B35" s="179" t="s">
        <v>160</v>
      </c>
      <c r="C35" s="189" t="s">
        <v>161</v>
      </c>
      <c r="D35" s="180" t="s">
        <v>162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158</v>
      </c>
      <c r="T35" s="161" t="s">
        <v>159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14</v>
      </c>
      <c r="B36" s="179" t="s">
        <v>163</v>
      </c>
      <c r="C36" s="189" t="s">
        <v>164</v>
      </c>
      <c r="D36" s="180" t="s">
        <v>162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158</v>
      </c>
      <c r="T36" s="161" t="s">
        <v>165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8">
        <v>15</v>
      </c>
      <c r="B37" s="179" t="s">
        <v>166</v>
      </c>
      <c r="C37" s="189" t="s">
        <v>317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2.1250000000000002E-2</v>
      </c>
      <c r="O37" s="161">
        <f>ROUND(E37*N37,2)</f>
        <v>0.02</v>
      </c>
      <c r="P37" s="161">
        <v>0</v>
      </c>
      <c r="Q37" s="161">
        <f>ROUND(E37*P37,2)</f>
        <v>0</v>
      </c>
      <c r="R37" s="161"/>
      <c r="S37" s="161" t="s">
        <v>158</v>
      </c>
      <c r="T37" s="161" t="s">
        <v>159</v>
      </c>
      <c r="U37" s="161">
        <v>1.29</v>
      </c>
      <c r="V37" s="161">
        <f>ROUND(E37*U37,2)</f>
        <v>1.29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8">
        <v>16</v>
      </c>
      <c r="B38" s="179" t="s">
        <v>167</v>
      </c>
      <c r="C38" s="189" t="s">
        <v>168</v>
      </c>
      <c r="D38" s="180" t="s">
        <v>141</v>
      </c>
      <c r="E38" s="181">
        <v>1</v>
      </c>
      <c r="F38" s="182"/>
      <c r="G38" s="183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158</v>
      </c>
      <c r="T38" s="161" t="s">
        <v>165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6" t="s">
        <v>116</v>
      </c>
      <c r="B39" s="167" t="s">
        <v>65</v>
      </c>
      <c r="C39" s="186" t="s">
        <v>66</v>
      </c>
      <c r="D39" s="168"/>
      <c r="E39" s="169"/>
      <c r="F39" s="170"/>
      <c r="G39" s="171">
        <f>SUMIF(AG40:AG40,"&lt;&gt;NOR",G40:G40)</f>
        <v>0</v>
      </c>
      <c r="H39" s="165"/>
      <c r="I39" s="165">
        <f>SUM(I40:I40)</f>
        <v>0</v>
      </c>
      <c r="J39" s="165"/>
      <c r="K39" s="165">
        <f>SUM(K40:K40)</f>
        <v>0</v>
      </c>
      <c r="L39" s="165"/>
      <c r="M39" s="165">
        <f>SUM(M40:M40)</f>
        <v>0</v>
      </c>
      <c r="N39" s="165"/>
      <c r="O39" s="165">
        <f>SUM(O40:O40)</f>
        <v>0</v>
      </c>
      <c r="P39" s="165"/>
      <c r="Q39" s="165">
        <f>SUM(Q40:Q40)</f>
        <v>0</v>
      </c>
      <c r="R39" s="165"/>
      <c r="S39" s="165"/>
      <c r="T39" s="165"/>
      <c r="U39" s="165"/>
      <c r="V39" s="165">
        <f>SUM(V40:V40)</f>
        <v>1.3</v>
      </c>
      <c r="W39" s="165"/>
      <c r="AG39" t="s">
        <v>117</v>
      </c>
    </row>
    <row r="40" spans="1:60" outlineLevel="1" x14ac:dyDescent="0.2">
      <c r="A40" s="178">
        <v>17</v>
      </c>
      <c r="B40" s="179" t="s">
        <v>169</v>
      </c>
      <c r="C40" s="189" t="s">
        <v>170</v>
      </c>
      <c r="D40" s="180" t="s">
        <v>171</v>
      </c>
      <c r="E40" s="181">
        <v>0.50178</v>
      </c>
      <c r="F40" s="182"/>
      <c r="G40" s="183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15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 t="s">
        <v>120</v>
      </c>
      <c r="T40" s="161" t="s">
        <v>120</v>
      </c>
      <c r="U40" s="161">
        <v>2.5979999999999999</v>
      </c>
      <c r="V40" s="161">
        <f>ROUND(E40*U40,2)</f>
        <v>1.3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172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6" t="s">
        <v>116</v>
      </c>
      <c r="B41" s="167" t="s">
        <v>67</v>
      </c>
      <c r="C41" s="186" t="s">
        <v>68</v>
      </c>
      <c r="D41" s="168"/>
      <c r="E41" s="169"/>
      <c r="F41" s="170"/>
      <c r="G41" s="171">
        <f>SUMIF(AG42:AG44,"&lt;&gt;NOR",G42:G44)</f>
        <v>0</v>
      </c>
      <c r="H41" s="165"/>
      <c r="I41" s="165">
        <f>SUM(I42:I44)</f>
        <v>0</v>
      </c>
      <c r="J41" s="165"/>
      <c r="K41" s="165">
        <f>SUM(K42:K44)</f>
        <v>0</v>
      </c>
      <c r="L41" s="165"/>
      <c r="M41" s="165">
        <f>SUM(M42:M44)</f>
        <v>0</v>
      </c>
      <c r="N41" s="165"/>
      <c r="O41" s="165">
        <f>SUM(O42:O44)</f>
        <v>0.02</v>
      </c>
      <c r="P41" s="165"/>
      <c r="Q41" s="165">
        <f>SUM(Q42:Q44)</f>
        <v>0</v>
      </c>
      <c r="R41" s="165"/>
      <c r="S41" s="165"/>
      <c r="T41" s="165"/>
      <c r="U41" s="165"/>
      <c r="V41" s="165">
        <f>SUM(V42:V44)</f>
        <v>1.97</v>
      </c>
      <c r="W41" s="165"/>
      <c r="AG41" t="s">
        <v>117</v>
      </c>
    </row>
    <row r="42" spans="1:60" ht="22.5" outlineLevel="1" x14ac:dyDescent="0.2">
      <c r="A42" s="172">
        <v>18</v>
      </c>
      <c r="B42" s="173" t="s">
        <v>173</v>
      </c>
      <c r="C42" s="187" t="s">
        <v>174</v>
      </c>
      <c r="D42" s="174" t="s">
        <v>119</v>
      </c>
      <c r="E42" s="175">
        <v>4.702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15</v>
      </c>
      <c r="M42" s="161">
        <f>G42*(1+L42/100)</f>
        <v>0</v>
      </c>
      <c r="N42" s="161">
        <v>3.7799999999999999E-3</v>
      </c>
      <c r="O42" s="161">
        <f>ROUND(E42*N42,2)</f>
        <v>0.02</v>
      </c>
      <c r="P42" s="161">
        <v>0</v>
      </c>
      <c r="Q42" s="161">
        <f>ROUND(E42*P42,2)</f>
        <v>0</v>
      </c>
      <c r="R42" s="161"/>
      <c r="S42" s="161" t="s">
        <v>120</v>
      </c>
      <c r="T42" s="161" t="s">
        <v>120</v>
      </c>
      <c r="U42" s="161">
        <v>0.41865000000000002</v>
      </c>
      <c r="V42" s="161">
        <f>ROUND(E42*U42,2)</f>
        <v>1.97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176</v>
      </c>
      <c r="D43" s="163"/>
      <c r="E43" s="164">
        <v>2.1459999999999999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177</v>
      </c>
      <c r="D44" s="163"/>
      <c r="E44" s="164">
        <v>2.556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6" t="s">
        <v>116</v>
      </c>
      <c r="B45" s="167" t="s">
        <v>69</v>
      </c>
      <c r="C45" s="186" t="s">
        <v>70</v>
      </c>
      <c r="D45" s="168"/>
      <c r="E45" s="169"/>
      <c r="F45" s="170"/>
      <c r="G45" s="171">
        <f>SUMIF(AG46:AG51,"&lt;&gt;NOR",G46:G51)</f>
        <v>0</v>
      </c>
      <c r="H45" s="165"/>
      <c r="I45" s="165">
        <f>SUM(I46:I51)</f>
        <v>0</v>
      </c>
      <c r="J45" s="165"/>
      <c r="K45" s="165">
        <f>SUM(K46:K51)</f>
        <v>0</v>
      </c>
      <c r="L45" s="165"/>
      <c r="M45" s="165">
        <f>SUM(M46:M51)</f>
        <v>0</v>
      </c>
      <c r="N45" s="165"/>
      <c r="O45" s="165">
        <f>SUM(O46:O51)</f>
        <v>0</v>
      </c>
      <c r="P45" s="165"/>
      <c r="Q45" s="165">
        <f>SUM(Q46:Q51)</f>
        <v>0</v>
      </c>
      <c r="R45" s="165"/>
      <c r="S45" s="165"/>
      <c r="T45" s="165"/>
      <c r="U45" s="165"/>
      <c r="V45" s="165">
        <f>SUM(V46:V51)</f>
        <v>2.0099999999999998</v>
      </c>
      <c r="W45" s="165"/>
      <c r="AG45" t="s">
        <v>117</v>
      </c>
    </row>
    <row r="46" spans="1:60" outlineLevel="1" x14ac:dyDescent="0.2">
      <c r="A46" s="178">
        <v>19</v>
      </c>
      <c r="B46" s="179" t="s">
        <v>178</v>
      </c>
      <c r="C46" s="189" t="s">
        <v>179</v>
      </c>
      <c r="D46" s="180" t="s">
        <v>153</v>
      </c>
      <c r="E46" s="181">
        <v>1</v>
      </c>
      <c r="F46" s="182"/>
      <c r="G46" s="183">
        <f t="shared" ref="G46:G51" si="0">ROUND(E46*F46,2)</f>
        <v>0</v>
      </c>
      <c r="H46" s="162"/>
      <c r="I46" s="161">
        <f t="shared" ref="I46:I51" si="1">ROUND(E46*H46,2)</f>
        <v>0</v>
      </c>
      <c r="J46" s="162"/>
      <c r="K46" s="161">
        <f t="shared" ref="K46:K51" si="2">ROUND(E46*J46,2)</f>
        <v>0</v>
      </c>
      <c r="L46" s="161">
        <v>15</v>
      </c>
      <c r="M46" s="161">
        <f t="shared" ref="M46:M51" si="3">G46*(1+L46/100)</f>
        <v>0</v>
      </c>
      <c r="N46" s="161">
        <v>3.8000000000000002E-4</v>
      </c>
      <c r="O46" s="161">
        <f t="shared" ref="O46:O51" si="4">ROUND(E46*N46,2)</f>
        <v>0</v>
      </c>
      <c r="P46" s="161">
        <v>0</v>
      </c>
      <c r="Q46" s="161">
        <f t="shared" ref="Q46:Q51" si="5">ROUND(E46*P46,2)</f>
        <v>0</v>
      </c>
      <c r="R46" s="161"/>
      <c r="S46" s="161" t="s">
        <v>120</v>
      </c>
      <c r="T46" s="161" t="s">
        <v>120</v>
      </c>
      <c r="U46" s="161">
        <v>0.32</v>
      </c>
      <c r="V46" s="161">
        <f t="shared" ref="V46:V51" si="6">ROUND(E46*U46,2)</f>
        <v>0.32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20</v>
      </c>
      <c r="B47" s="179" t="s">
        <v>181</v>
      </c>
      <c r="C47" s="189" t="s">
        <v>182</v>
      </c>
      <c r="D47" s="180" t="s">
        <v>153</v>
      </c>
      <c r="E47" s="181">
        <v>2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4.6999999999999999E-4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0.35899999999999999</v>
      </c>
      <c r="V47" s="161">
        <f t="shared" si="6"/>
        <v>0.72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180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21</v>
      </c>
      <c r="B48" s="179" t="s">
        <v>183</v>
      </c>
      <c r="C48" s="189" t="s">
        <v>184</v>
      </c>
      <c r="D48" s="180" t="s">
        <v>153</v>
      </c>
      <c r="E48" s="181">
        <v>1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6.9999999999999999E-4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0.45200000000000001</v>
      </c>
      <c r="V48" s="161">
        <f t="shared" si="6"/>
        <v>0.45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8">
        <v>22</v>
      </c>
      <c r="B49" s="179" t="s">
        <v>185</v>
      </c>
      <c r="C49" s="189" t="s">
        <v>186</v>
      </c>
      <c r="D49" s="180" t="s">
        <v>141</v>
      </c>
      <c r="E49" s="181">
        <v>3</v>
      </c>
      <c r="F49" s="182"/>
      <c r="G49" s="183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120</v>
      </c>
      <c r="T49" s="161" t="s">
        <v>120</v>
      </c>
      <c r="U49" s="161">
        <v>0.17399999999999999</v>
      </c>
      <c r="V49" s="161">
        <f t="shared" si="6"/>
        <v>0.52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180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23</v>
      </c>
      <c r="B50" s="173" t="s">
        <v>187</v>
      </c>
      <c r="C50" s="187" t="s">
        <v>188</v>
      </c>
      <c r="D50" s="174" t="s">
        <v>141</v>
      </c>
      <c r="E50" s="175">
        <v>1</v>
      </c>
      <c r="F50" s="176"/>
      <c r="G50" s="177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158</v>
      </c>
      <c r="T50" s="161" t="s">
        <v>159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>
        <v>24</v>
      </c>
      <c r="B51" s="159" t="s">
        <v>189</v>
      </c>
      <c r="C51" s="190" t="s">
        <v>190</v>
      </c>
      <c r="D51" s="160" t="s">
        <v>0</v>
      </c>
      <c r="E51" s="184"/>
      <c r="F51" s="162"/>
      <c r="G51" s="161">
        <f t="shared" si="0"/>
        <v>0</v>
      </c>
      <c r="H51" s="162"/>
      <c r="I51" s="161">
        <f t="shared" si="1"/>
        <v>0</v>
      </c>
      <c r="J51" s="162"/>
      <c r="K51" s="161">
        <f t="shared" si="2"/>
        <v>0</v>
      </c>
      <c r="L51" s="161">
        <v>15</v>
      </c>
      <c r="M51" s="161">
        <f t="shared" si="3"/>
        <v>0</v>
      </c>
      <c r="N51" s="161">
        <v>0</v>
      </c>
      <c r="O51" s="161">
        <f t="shared" si="4"/>
        <v>0</v>
      </c>
      <c r="P51" s="161">
        <v>0</v>
      </c>
      <c r="Q51" s="161">
        <f t="shared" si="5"/>
        <v>0</v>
      </c>
      <c r="R51" s="161"/>
      <c r="S51" s="161" t="s">
        <v>120</v>
      </c>
      <c r="T51" s="161" t="s">
        <v>120</v>
      </c>
      <c r="U51" s="161">
        <v>0</v>
      </c>
      <c r="V51" s="161">
        <f t="shared" si="6"/>
        <v>0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191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6" t="s">
        <v>116</v>
      </c>
      <c r="B52" s="167" t="s">
        <v>71</v>
      </c>
      <c r="C52" s="186" t="s">
        <v>72</v>
      </c>
      <c r="D52" s="168"/>
      <c r="E52" s="169"/>
      <c r="F52" s="170"/>
      <c r="G52" s="171">
        <f>SUMIF(AG53:AG63,"&lt;&gt;NOR",G53:G63)</f>
        <v>0</v>
      </c>
      <c r="H52" s="165"/>
      <c r="I52" s="165">
        <f>SUM(I53:I63)</f>
        <v>0</v>
      </c>
      <c r="J52" s="165"/>
      <c r="K52" s="165">
        <f>SUM(K53:K63)</f>
        <v>0</v>
      </c>
      <c r="L52" s="165"/>
      <c r="M52" s="165">
        <f>SUM(M53:M63)</f>
        <v>0</v>
      </c>
      <c r="N52" s="165"/>
      <c r="O52" s="165">
        <f>SUM(O53:O63)</f>
        <v>0.02</v>
      </c>
      <c r="P52" s="165"/>
      <c r="Q52" s="165">
        <f>SUM(Q53:Q63)</f>
        <v>0</v>
      </c>
      <c r="R52" s="165"/>
      <c r="S52" s="165"/>
      <c r="T52" s="165"/>
      <c r="U52" s="165"/>
      <c r="V52" s="165">
        <f>SUM(V53:V63)</f>
        <v>8.36</v>
      </c>
      <c r="W52" s="165"/>
      <c r="AG52" t="s">
        <v>117</v>
      </c>
    </row>
    <row r="53" spans="1:60" outlineLevel="1" x14ac:dyDescent="0.2">
      <c r="A53" s="178">
        <v>25</v>
      </c>
      <c r="B53" s="179" t="s">
        <v>192</v>
      </c>
      <c r="C53" s="189" t="s">
        <v>193</v>
      </c>
      <c r="D53" s="180" t="s">
        <v>141</v>
      </c>
      <c r="E53" s="181">
        <v>10</v>
      </c>
      <c r="F53" s="182"/>
      <c r="G53" s="183">
        <f t="shared" ref="G53:G63" si="7">ROUND(E53*F53,2)</f>
        <v>0</v>
      </c>
      <c r="H53" s="162"/>
      <c r="I53" s="161">
        <f t="shared" ref="I53:I63" si="8">ROUND(E53*H53,2)</f>
        <v>0</v>
      </c>
      <c r="J53" s="162"/>
      <c r="K53" s="161">
        <f t="shared" ref="K53:K63" si="9">ROUND(E53*J53,2)</f>
        <v>0</v>
      </c>
      <c r="L53" s="161">
        <v>15</v>
      </c>
      <c r="M53" s="161">
        <f t="shared" ref="M53:M63" si="10">G53*(1+L53/100)</f>
        <v>0</v>
      </c>
      <c r="N53" s="161">
        <v>0</v>
      </c>
      <c r="O53" s="161">
        <f t="shared" ref="O53:O63" si="11">ROUND(E53*N53,2)</f>
        <v>0</v>
      </c>
      <c r="P53" s="161">
        <v>0</v>
      </c>
      <c r="Q53" s="161">
        <f t="shared" ref="Q53:Q63" si="12">ROUND(E53*P53,2)</f>
        <v>0</v>
      </c>
      <c r="R53" s="161"/>
      <c r="S53" s="161" t="s">
        <v>120</v>
      </c>
      <c r="T53" s="161" t="s">
        <v>120</v>
      </c>
      <c r="U53" s="161">
        <v>1.7899999999999999E-2</v>
      </c>
      <c r="V53" s="161">
        <f t="shared" ref="V53:V63" si="13">ROUND(E53*U53,2)</f>
        <v>0.18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26</v>
      </c>
      <c r="B54" s="179" t="s">
        <v>194</v>
      </c>
      <c r="C54" s="189" t="s">
        <v>195</v>
      </c>
      <c r="D54" s="180" t="s">
        <v>141</v>
      </c>
      <c r="E54" s="181">
        <v>10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0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7.6880000000000004E-2</v>
      </c>
      <c r="V54" s="161">
        <f t="shared" si="13"/>
        <v>0.77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27</v>
      </c>
      <c r="B55" s="179" t="s">
        <v>196</v>
      </c>
      <c r="C55" s="189" t="s">
        <v>197</v>
      </c>
      <c r="D55" s="180" t="s">
        <v>153</v>
      </c>
      <c r="E55" s="181">
        <v>3.5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4.0099999999999997E-3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0.54290000000000005</v>
      </c>
      <c r="V55" s="161">
        <f t="shared" si="13"/>
        <v>1.9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180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28</v>
      </c>
      <c r="B56" s="179" t="s">
        <v>198</v>
      </c>
      <c r="C56" s="189" t="s">
        <v>199</v>
      </c>
      <c r="D56" s="180" t="s">
        <v>153</v>
      </c>
      <c r="E56" s="181">
        <v>2.5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5.2199999999999998E-3</v>
      </c>
      <c r="O56" s="161">
        <f t="shared" si="11"/>
        <v>0.01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0.63429999999999997</v>
      </c>
      <c r="V56" s="161">
        <f t="shared" si="13"/>
        <v>1.59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29</v>
      </c>
      <c r="B57" s="179" t="s">
        <v>200</v>
      </c>
      <c r="C57" s="189" t="s">
        <v>201</v>
      </c>
      <c r="D57" s="180" t="s">
        <v>141</v>
      </c>
      <c r="E57" s="181">
        <v>2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6.3000000000000003E-4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0.27200000000000002</v>
      </c>
      <c r="V57" s="161">
        <f t="shared" si="13"/>
        <v>0.54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30</v>
      </c>
      <c r="B58" s="179" t="s">
        <v>202</v>
      </c>
      <c r="C58" s="189" t="s">
        <v>203</v>
      </c>
      <c r="D58" s="180" t="s">
        <v>204</v>
      </c>
      <c r="E58" s="181">
        <v>3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1.48E-3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0.54</v>
      </c>
      <c r="V58" s="161">
        <f t="shared" si="13"/>
        <v>1.62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31</v>
      </c>
      <c r="B59" s="179" t="s">
        <v>205</v>
      </c>
      <c r="C59" s="189" t="s">
        <v>206</v>
      </c>
      <c r="D59" s="180" t="s">
        <v>141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0.16500000000000001</v>
      </c>
      <c r="V59" s="161">
        <f t="shared" si="13"/>
        <v>0.99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32</v>
      </c>
      <c r="B60" s="179" t="s">
        <v>207</v>
      </c>
      <c r="C60" s="189" t="s">
        <v>208</v>
      </c>
      <c r="D60" s="180" t="s">
        <v>153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1.8000000000000001E-4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6.7000000000000004E-2</v>
      </c>
      <c r="V60" s="161">
        <f t="shared" si="13"/>
        <v>0.4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8">
        <v>33</v>
      </c>
      <c r="B61" s="179" t="s">
        <v>209</v>
      </c>
      <c r="C61" s="189" t="s">
        <v>210</v>
      </c>
      <c r="D61" s="180" t="s">
        <v>153</v>
      </c>
      <c r="E61" s="181">
        <v>6</v>
      </c>
      <c r="F61" s="182"/>
      <c r="G61" s="183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1.0000000000000001E-5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120</v>
      </c>
      <c r="T61" s="161" t="s">
        <v>120</v>
      </c>
      <c r="U61" s="161">
        <v>6.2E-2</v>
      </c>
      <c r="V61" s="161">
        <f t="shared" si="13"/>
        <v>0.37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180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34</v>
      </c>
      <c r="B62" s="173" t="s">
        <v>71</v>
      </c>
      <c r="C62" s="187" t="s">
        <v>211</v>
      </c>
      <c r="D62" s="174" t="s">
        <v>153</v>
      </c>
      <c r="E62" s="175">
        <v>6</v>
      </c>
      <c r="F62" s="176"/>
      <c r="G62" s="177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158</v>
      </c>
      <c r="T62" s="161" t="s">
        <v>165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>
        <v>35</v>
      </c>
      <c r="B63" s="159" t="s">
        <v>212</v>
      </c>
      <c r="C63" s="190" t="s">
        <v>213</v>
      </c>
      <c r="D63" s="160" t="s">
        <v>0</v>
      </c>
      <c r="E63" s="184"/>
      <c r="F63" s="162"/>
      <c r="G63" s="161">
        <f t="shared" si="7"/>
        <v>0</v>
      </c>
      <c r="H63" s="162"/>
      <c r="I63" s="161">
        <f t="shared" si="8"/>
        <v>0</v>
      </c>
      <c r="J63" s="162"/>
      <c r="K63" s="161">
        <f t="shared" si="9"/>
        <v>0</v>
      </c>
      <c r="L63" s="161">
        <v>15</v>
      </c>
      <c r="M63" s="161">
        <f t="shared" si="10"/>
        <v>0</v>
      </c>
      <c r="N63" s="161">
        <v>0</v>
      </c>
      <c r="O63" s="161">
        <f t="shared" si="11"/>
        <v>0</v>
      </c>
      <c r="P63" s="161">
        <v>0</v>
      </c>
      <c r="Q63" s="161">
        <f t="shared" si="12"/>
        <v>0</v>
      </c>
      <c r="R63" s="161"/>
      <c r="S63" s="161" t="s">
        <v>120</v>
      </c>
      <c r="T63" s="161" t="s">
        <v>120</v>
      </c>
      <c r="U63" s="161">
        <v>0</v>
      </c>
      <c r="V63" s="161">
        <f t="shared" si="13"/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191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6" t="s">
        <v>116</v>
      </c>
      <c r="B64" s="167" t="s">
        <v>73</v>
      </c>
      <c r="C64" s="186" t="s">
        <v>74</v>
      </c>
      <c r="D64" s="168"/>
      <c r="E64" s="169"/>
      <c r="F64" s="170"/>
      <c r="G64" s="171">
        <f>SUMIF(AG65:AG68,"&lt;&gt;NOR",G65:G68)</f>
        <v>0</v>
      </c>
      <c r="H64" s="165"/>
      <c r="I64" s="165">
        <f>SUM(I65:I68)</f>
        <v>0</v>
      </c>
      <c r="J64" s="165"/>
      <c r="K64" s="165">
        <f>SUM(K65:K68)</f>
        <v>0</v>
      </c>
      <c r="L64" s="165"/>
      <c r="M64" s="165">
        <f>SUM(M65:M68)</f>
        <v>0</v>
      </c>
      <c r="N64" s="165"/>
      <c r="O64" s="165">
        <f>SUM(O65:O68)</f>
        <v>0</v>
      </c>
      <c r="P64" s="165"/>
      <c r="Q64" s="165">
        <f>SUM(Q65:Q68)</f>
        <v>0</v>
      </c>
      <c r="R64" s="165"/>
      <c r="S64" s="165"/>
      <c r="T64" s="165"/>
      <c r="U64" s="165"/>
      <c r="V64" s="165">
        <f>SUM(V65:V68)</f>
        <v>0.2</v>
      </c>
      <c r="W64" s="165"/>
      <c r="AG64" t="s">
        <v>117</v>
      </c>
    </row>
    <row r="65" spans="1:60" outlineLevel="1" x14ac:dyDescent="0.2">
      <c r="A65" s="178">
        <v>36</v>
      </c>
      <c r="B65" s="179" t="s">
        <v>214</v>
      </c>
      <c r="C65" s="189" t="s">
        <v>215</v>
      </c>
      <c r="D65" s="180" t="s">
        <v>153</v>
      </c>
      <c r="E65" s="181">
        <v>1.5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120</v>
      </c>
      <c r="T65" s="161" t="s">
        <v>159</v>
      </c>
      <c r="U65" s="161">
        <v>0.13300000000000001</v>
      </c>
      <c r="V65" s="161">
        <f>ROUND(E65*U65,2)</f>
        <v>0.2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37</v>
      </c>
      <c r="B66" s="179" t="s">
        <v>73</v>
      </c>
      <c r="C66" s="189" t="s">
        <v>312</v>
      </c>
      <c r="D66" s="180" t="s">
        <v>162</v>
      </c>
      <c r="E66" s="181">
        <v>1</v>
      </c>
      <c r="F66" s="182"/>
      <c r="G66" s="183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158</v>
      </c>
      <c r="T66" s="161" t="s">
        <v>165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38</v>
      </c>
      <c r="B67" s="173" t="s">
        <v>216</v>
      </c>
      <c r="C67" s="187" t="s">
        <v>217</v>
      </c>
      <c r="D67" s="174" t="s">
        <v>162</v>
      </c>
      <c r="E67" s="175">
        <v>1</v>
      </c>
      <c r="F67" s="176"/>
      <c r="G67" s="177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158</v>
      </c>
      <c r="T67" s="161" t="s">
        <v>165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>
        <v>39</v>
      </c>
      <c r="B68" s="159" t="s">
        <v>218</v>
      </c>
      <c r="C68" s="190" t="s">
        <v>219</v>
      </c>
      <c r="D68" s="160" t="s">
        <v>0</v>
      </c>
      <c r="E68" s="184"/>
      <c r="F68" s="162"/>
      <c r="G68" s="16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15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120</v>
      </c>
      <c r="T68" s="161" t="s">
        <v>120</v>
      </c>
      <c r="U68" s="161">
        <v>0</v>
      </c>
      <c r="V68" s="161">
        <f>ROUND(E68*U68,2)</f>
        <v>0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191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6" t="s">
        <v>116</v>
      </c>
      <c r="B69" s="167" t="s">
        <v>75</v>
      </c>
      <c r="C69" s="186" t="s">
        <v>76</v>
      </c>
      <c r="D69" s="168"/>
      <c r="E69" s="169"/>
      <c r="F69" s="170"/>
      <c r="G69" s="171">
        <f>SUMIF(AG70:AG86,"&lt;&gt;NOR",G70:G86)</f>
        <v>0</v>
      </c>
      <c r="H69" s="165"/>
      <c r="I69" s="165">
        <f>SUM(I70:I86)</f>
        <v>0</v>
      </c>
      <c r="J69" s="165"/>
      <c r="K69" s="165">
        <f>SUM(K70:K86)</f>
        <v>0</v>
      </c>
      <c r="L69" s="165"/>
      <c r="M69" s="165">
        <f>SUM(M70:M86)</f>
        <v>0</v>
      </c>
      <c r="N69" s="165"/>
      <c r="O69" s="165">
        <f>SUM(O70:O86)</f>
        <v>0</v>
      </c>
      <c r="P69" s="165"/>
      <c r="Q69" s="165">
        <f>SUM(Q70:Q86)</f>
        <v>0</v>
      </c>
      <c r="R69" s="165"/>
      <c r="S69" s="165"/>
      <c r="T69" s="165"/>
      <c r="U69" s="165"/>
      <c r="V69" s="165">
        <f>SUM(V70:V86)</f>
        <v>8.6</v>
      </c>
      <c r="W69" s="165"/>
      <c r="AG69" t="s">
        <v>117</v>
      </c>
    </row>
    <row r="70" spans="1:60" outlineLevel="1" x14ac:dyDescent="0.2">
      <c r="A70" s="178">
        <v>40</v>
      </c>
      <c r="B70" s="179" t="s">
        <v>220</v>
      </c>
      <c r="C70" s="189" t="s">
        <v>221</v>
      </c>
      <c r="D70" s="180" t="s">
        <v>222</v>
      </c>
      <c r="E70" s="181">
        <v>1</v>
      </c>
      <c r="F70" s="182"/>
      <c r="G70" s="183">
        <f t="shared" ref="G70:G86" si="14">ROUND(E70*F70,2)</f>
        <v>0</v>
      </c>
      <c r="H70" s="162"/>
      <c r="I70" s="161">
        <f t="shared" ref="I70:I86" si="15">ROUND(E70*H70,2)</f>
        <v>0</v>
      </c>
      <c r="J70" s="162"/>
      <c r="K70" s="161">
        <f t="shared" ref="K70:K86" si="16">ROUND(E70*J70,2)</f>
        <v>0</v>
      </c>
      <c r="L70" s="161">
        <v>15</v>
      </c>
      <c r="M70" s="161">
        <f t="shared" ref="M70:M86" si="17">G70*(1+L70/100)</f>
        <v>0</v>
      </c>
      <c r="N70" s="161">
        <v>1.41E-3</v>
      </c>
      <c r="O70" s="161">
        <f t="shared" ref="O70:O86" si="18">ROUND(E70*N70,2)</f>
        <v>0</v>
      </c>
      <c r="P70" s="161">
        <v>0</v>
      </c>
      <c r="Q70" s="161">
        <f t="shared" ref="Q70:Q86" si="19">ROUND(E70*P70,2)</f>
        <v>0</v>
      </c>
      <c r="R70" s="161"/>
      <c r="S70" s="161" t="s">
        <v>120</v>
      </c>
      <c r="T70" s="161" t="s">
        <v>120</v>
      </c>
      <c r="U70" s="161">
        <v>1.575</v>
      </c>
      <c r="V70" s="161">
        <f t="shared" ref="V70:V86" si="20">ROUND(E70*U70,2)</f>
        <v>1.58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41</v>
      </c>
      <c r="B71" s="179" t="s">
        <v>223</v>
      </c>
      <c r="C71" s="189" t="s">
        <v>224</v>
      </c>
      <c r="D71" s="180" t="s">
        <v>222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4.8999999999999998E-4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3.6</v>
      </c>
      <c r="V71" s="161">
        <f t="shared" si="20"/>
        <v>3.6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42</v>
      </c>
      <c r="B72" s="179" t="s">
        <v>225</v>
      </c>
      <c r="C72" s="189" t="s">
        <v>226</v>
      </c>
      <c r="D72" s="180" t="s">
        <v>222</v>
      </c>
      <c r="E72" s="181">
        <v>3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8.0000000000000007E-5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0.28999999999999998</v>
      </c>
      <c r="V72" s="161">
        <f t="shared" si="20"/>
        <v>0.87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43</v>
      </c>
      <c r="B73" s="179" t="s">
        <v>227</v>
      </c>
      <c r="C73" s="189" t="s">
        <v>228</v>
      </c>
      <c r="D73" s="180" t="s">
        <v>222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1.2E-4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0.51700000000000002</v>
      </c>
      <c r="V73" s="161">
        <f t="shared" si="20"/>
        <v>0.52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180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44</v>
      </c>
      <c r="B74" s="179" t="s">
        <v>229</v>
      </c>
      <c r="C74" s="189" t="s">
        <v>230</v>
      </c>
      <c r="D74" s="180" t="s">
        <v>141</v>
      </c>
      <c r="E74" s="181">
        <v>2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1.8000000000000001E-4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0.52200000000000002</v>
      </c>
      <c r="V74" s="161">
        <f t="shared" si="20"/>
        <v>1.04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45</v>
      </c>
      <c r="B75" s="179" t="s">
        <v>231</v>
      </c>
      <c r="C75" s="189" t="s">
        <v>232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4.0999999999999999E-4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46</v>
      </c>
      <c r="B76" s="179" t="s">
        <v>233</v>
      </c>
      <c r="C76" s="189" t="s">
        <v>234</v>
      </c>
      <c r="D76" s="180" t="s">
        <v>141</v>
      </c>
      <c r="E76" s="181">
        <v>1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2.7999999999999998E-4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0.25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47</v>
      </c>
      <c r="B77" s="179" t="s">
        <v>235</v>
      </c>
      <c r="C77" s="189" t="s">
        <v>236</v>
      </c>
      <c r="D77" s="180" t="s">
        <v>141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2.0000000000000001E-4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120</v>
      </c>
      <c r="T77" s="161" t="s">
        <v>120</v>
      </c>
      <c r="U77" s="161">
        <v>0.246</v>
      </c>
      <c r="V77" s="161">
        <f t="shared" si="20"/>
        <v>0.49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180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48</v>
      </c>
      <c r="B78" s="179" t="s">
        <v>237</v>
      </c>
      <c r="C78" s="189" t="s">
        <v>298</v>
      </c>
      <c r="D78" s="180" t="s">
        <v>162</v>
      </c>
      <c r="E78" s="181">
        <v>2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158</v>
      </c>
      <c r="T78" s="161" t="s">
        <v>165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49</v>
      </c>
      <c r="B79" s="179" t="s">
        <v>238</v>
      </c>
      <c r="C79" s="189" t="s">
        <v>299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158</v>
      </c>
      <c r="T79" s="161" t="s">
        <v>159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239</v>
      </c>
      <c r="C80" s="189" t="s">
        <v>300</v>
      </c>
      <c r="D80" s="180" t="s">
        <v>141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158</v>
      </c>
      <c r="T80" s="161" t="s">
        <v>165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240</v>
      </c>
      <c r="C81" s="189" t="s">
        <v>241</v>
      </c>
      <c r="D81" s="180" t="s">
        <v>141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158</v>
      </c>
      <c r="T81" s="161" t="s">
        <v>165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242</v>
      </c>
      <c r="C82" s="189" t="s">
        <v>307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158</v>
      </c>
      <c r="T82" s="161" t="s">
        <v>159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239</v>
      </c>
      <c r="C83" s="189" t="s">
        <v>243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158</v>
      </c>
      <c r="T83" s="161" t="s">
        <v>159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239</v>
      </c>
      <c r="C84" s="189" t="s">
        <v>301</v>
      </c>
      <c r="D84" s="180" t="s">
        <v>141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158</v>
      </c>
      <c r="T84" s="161" t="s">
        <v>159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239</v>
      </c>
      <c r="C85" s="187" t="s">
        <v>306</v>
      </c>
      <c r="D85" s="174" t="s">
        <v>141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158</v>
      </c>
      <c r="T85" s="161" t="s">
        <v>159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244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245</v>
      </c>
      <c r="C86" s="190" t="s">
        <v>246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77</v>
      </c>
      <c r="C87" s="186" t="s">
        <v>78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117</v>
      </c>
    </row>
    <row r="88" spans="1:60" ht="22.5" outlineLevel="1" x14ac:dyDescent="0.2">
      <c r="A88" s="178">
        <v>58</v>
      </c>
      <c r="B88" s="179" t="s">
        <v>247</v>
      </c>
      <c r="C88" s="189" t="s">
        <v>319</v>
      </c>
      <c r="D88" s="180" t="s">
        <v>141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158</v>
      </c>
      <c r="T88" s="161" t="s">
        <v>159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248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116</v>
      </c>
      <c r="B89" s="167" t="s">
        <v>79</v>
      </c>
      <c r="C89" s="186" t="s">
        <v>80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117</v>
      </c>
    </row>
    <row r="90" spans="1:60" outlineLevel="1" x14ac:dyDescent="0.2">
      <c r="A90" s="172">
        <v>59</v>
      </c>
      <c r="B90" s="173" t="s">
        <v>249</v>
      </c>
      <c r="C90" s="187" t="s">
        <v>250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251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252</v>
      </c>
      <c r="C92" s="189" t="s">
        <v>253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254</v>
      </c>
      <c r="T92" s="161" t="s">
        <v>254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255</v>
      </c>
      <c r="C93" s="187" t="s">
        <v>302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180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251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62</v>
      </c>
      <c r="B95" s="173" t="s">
        <v>256</v>
      </c>
      <c r="C95" s="187" t="s">
        <v>303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158</v>
      </c>
      <c r="T95" s="161" t="s">
        <v>165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257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258</v>
      </c>
      <c r="C97" s="190" t="s">
        <v>259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116</v>
      </c>
      <c r="B98" s="167" t="s">
        <v>81</v>
      </c>
      <c r="C98" s="186" t="s">
        <v>82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1.8800000000000001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39.54</v>
      </c>
      <c r="W98" s="165"/>
      <c r="AG98" t="s">
        <v>117</v>
      </c>
    </row>
    <row r="99" spans="1:60" ht="22.5" outlineLevel="1" x14ac:dyDescent="0.2">
      <c r="A99" s="172">
        <v>64</v>
      </c>
      <c r="B99" s="173" t="s">
        <v>260</v>
      </c>
      <c r="C99" s="187" t="s">
        <v>304</v>
      </c>
      <c r="D99" s="174" t="s">
        <v>119</v>
      </c>
      <c r="E99" s="175">
        <v>28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308</v>
      </c>
      <c r="D100" s="163"/>
      <c r="E100" s="164">
        <v>28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261</v>
      </c>
      <c r="C101" s="187" t="s">
        <v>310</v>
      </c>
      <c r="D101" s="174" t="s">
        <v>119</v>
      </c>
      <c r="E101" s="175">
        <v>28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1.56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37.74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308</v>
      </c>
      <c r="D102" s="163"/>
      <c r="E102" s="164">
        <v>28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262</v>
      </c>
      <c r="C103" s="189" t="s">
        <v>263</v>
      </c>
      <c r="D103" s="180" t="s">
        <v>153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180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67</v>
      </c>
      <c r="B104" s="173" t="s">
        <v>264</v>
      </c>
      <c r="C104" s="187" t="s">
        <v>311</v>
      </c>
      <c r="D104" s="174" t="s">
        <v>119</v>
      </c>
      <c r="E104" s="175">
        <v>30.8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0.31</v>
      </c>
      <c r="P104" s="161">
        <v>0</v>
      </c>
      <c r="Q104" s="161">
        <f>ROUND(E104*P104,2)</f>
        <v>0</v>
      </c>
      <c r="R104" s="161" t="s">
        <v>265</v>
      </c>
      <c r="S104" s="161" t="s">
        <v>120</v>
      </c>
      <c r="T104" s="161" t="s">
        <v>159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248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309</v>
      </c>
      <c r="D105" s="163"/>
      <c r="E105" s="164">
        <v>30.8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266</v>
      </c>
      <c r="C106" s="190" t="s">
        <v>267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191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116</v>
      </c>
      <c r="B107" s="167" t="s">
        <v>83</v>
      </c>
      <c r="C107" s="186" t="s">
        <v>84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117</v>
      </c>
    </row>
    <row r="108" spans="1:60" outlineLevel="1" x14ac:dyDescent="0.2">
      <c r="A108" s="172">
        <v>69</v>
      </c>
      <c r="B108" s="173" t="s">
        <v>268</v>
      </c>
      <c r="C108" s="187" t="s">
        <v>269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180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270</v>
      </c>
      <c r="C110" s="189" t="s">
        <v>305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180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85</v>
      </c>
      <c r="C111" s="186" t="s">
        <v>86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117</v>
      </c>
    </row>
    <row r="112" spans="1:60" outlineLevel="1" x14ac:dyDescent="0.2">
      <c r="A112" s="178">
        <v>71</v>
      </c>
      <c r="B112" s="179" t="s">
        <v>271</v>
      </c>
      <c r="C112" s="189" t="s">
        <v>272</v>
      </c>
      <c r="D112" s="180" t="s">
        <v>162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158</v>
      </c>
      <c r="T112" s="161" t="s">
        <v>159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116</v>
      </c>
      <c r="B113" s="167" t="s">
        <v>87</v>
      </c>
      <c r="C113" s="186" t="s">
        <v>88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117</v>
      </c>
    </row>
    <row r="114" spans="1:60" outlineLevel="1" x14ac:dyDescent="0.2">
      <c r="A114" s="178">
        <v>72</v>
      </c>
      <c r="B114" s="179" t="s">
        <v>273</v>
      </c>
      <c r="C114" s="189" t="s">
        <v>274</v>
      </c>
      <c r="D114" s="180" t="s">
        <v>171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276</v>
      </c>
      <c r="C115" s="189" t="s">
        <v>277</v>
      </c>
      <c r="D115" s="180" t="s">
        <v>171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278</v>
      </c>
      <c r="C116" s="189" t="s">
        <v>279</v>
      </c>
      <c r="D116" s="180" t="s">
        <v>171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280</v>
      </c>
      <c r="C117" s="189" t="s">
        <v>281</v>
      </c>
      <c r="D117" s="180" t="s">
        <v>171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275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282</v>
      </c>
      <c r="C118" s="189" t="s">
        <v>283</v>
      </c>
      <c r="D118" s="180" t="s">
        <v>171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284</v>
      </c>
      <c r="C119" s="189" t="s">
        <v>285</v>
      </c>
      <c r="D119" s="180" t="s">
        <v>171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275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116</v>
      </c>
      <c r="B120" s="167" t="s">
        <v>90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117</v>
      </c>
    </row>
    <row r="121" spans="1:60" outlineLevel="1" x14ac:dyDescent="0.2">
      <c r="A121" s="178">
        <v>78</v>
      </c>
      <c r="B121" s="179" t="s">
        <v>286</v>
      </c>
      <c r="C121" s="189" t="s">
        <v>287</v>
      </c>
      <c r="D121" s="180" t="s">
        <v>288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159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290</v>
      </c>
      <c r="C122" s="189" t="s">
        <v>291</v>
      </c>
      <c r="D122" s="180" t="s">
        <v>288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158</v>
      </c>
      <c r="T122" s="161" t="s">
        <v>159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289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292</v>
      </c>
      <c r="C123" s="187" t="s">
        <v>293</v>
      </c>
      <c r="D123" s="174" t="s">
        <v>288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158</v>
      </c>
      <c r="T123" s="161" t="s">
        <v>159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289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G8+G22+G25+G27+G39+G41+G45+G52+G64+G69+G87+G89+G98+G107+G111+G113+G120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294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1" t="s">
        <v>295</v>
      </c>
      <c r="B128" s="261"/>
      <c r="C128" s="262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2"/>
      <c r="B129" s="243"/>
      <c r="C129" s="244"/>
      <c r="D129" s="243"/>
      <c r="E129" s="243"/>
      <c r="F129" s="243"/>
      <c r="G129" s="24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296</v>
      </c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6"/>
      <c r="B132" s="247"/>
      <c r="C132" s="248"/>
      <c r="D132" s="247"/>
      <c r="E132" s="247"/>
      <c r="F132" s="247"/>
      <c r="G132" s="24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0"/>
      <c r="B133" s="251"/>
      <c r="C133" s="252"/>
      <c r="D133" s="251"/>
      <c r="E133" s="251"/>
      <c r="F133" s="251"/>
      <c r="G133" s="25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297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Čihánková Ivana</cp:lastModifiedBy>
  <cp:lastPrinted>2021-03-03T14:34:22Z</cp:lastPrinted>
  <dcterms:created xsi:type="dcterms:W3CDTF">2009-04-08T07:15:50Z</dcterms:created>
  <dcterms:modified xsi:type="dcterms:W3CDTF">2021-07-14T13:46:23Z</dcterms:modified>
</cp:coreProperties>
</file>