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Wampin\W8-2021 Dětské multifunkční hřiště\"/>
    </mc:Choice>
  </mc:AlternateContent>
  <xr:revisionPtr revIDLastSave="0" documentId="8_{312DD754-13E1-4F87-AD7A-6602436C3240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Pol'!$A$1:$X$129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19" i="12"/>
  <c r="BA117" i="12"/>
  <c r="BA115" i="12"/>
  <c r="BA113" i="12"/>
  <c r="BA110" i="12"/>
  <c r="BA108" i="12"/>
  <c r="BA106" i="12"/>
  <c r="BA104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O8" i="12" s="1"/>
  <c r="Q15" i="12"/>
  <c r="V15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I19" i="12"/>
  <c r="K19" i="12"/>
  <c r="M19" i="12"/>
  <c r="O19" i="12"/>
  <c r="Q19" i="12"/>
  <c r="V19" i="12"/>
  <c r="G21" i="12"/>
  <c r="M21" i="12" s="1"/>
  <c r="I21" i="12"/>
  <c r="K21" i="12"/>
  <c r="O21" i="12"/>
  <c r="Q21" i="12"/>
  <c r="V21" i="12"/>
  <c r="G23" i="12"/>
  <c r="I23" i="12"/>
  <c r="O23" i="12"/>
  <c r="Q23" i="12"/>
  <c r="G24" i="12"/>
  <c r="I24" i="12"/>
  <c r="K24" i="12"/>
  <c r="K23" i="12" s="1"/>
  <c r="M24" i="12"/>
  <c r="M23" i="12" s="1"/>
  <c r="O24" i="12"/>
  <c r="Q24" i="12"/>
  <c r="V24" i="12"/>
  <c r="V23" i="12" s="1"/>
  <c r="G26" i="12"/>
  <c r="I26" i="12"/>
  <c r="K26" i="12"/>
  <c r="M26" i="12"/>
  <c r="O26" i="12"/>
  <c r="Q26" i="12"/>
  <c r="V26" i="12"/>
  <c r="G29" i="12"/>
  <c r="M29" i="12" s="1"/>
  <c r="I29" i="12"/>
  <c r="I28" i="12" s="1"/>
  <c r="K29" i="12"/>
  <c r="K28" i="12" s="1"/>
  <c r="O29" i="12"/>
  <c r="Q29" i="12"/>
  <c r="Q28" i="12" s="1"/>
  <c r="V29" i="12"/>
  <c r="V28" i="12" s="1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O28" i="12" s="1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6" i="12"/>
  <c r="G35" i="12" s="1"/>
  <c r="I36" i="12"/>
  <c r="I35" i="12" s="1"/>
  <c r="K36" i="12"/>
  <c r="O36" i="12"/>
  <c r="O35" i="12" s="1"/>
  <c r="Q36" i="12"/>
  <c r="Q35" i="12" s="1"/>
  <c r="V36" i="12"/>
  <c r="G37" i="12"/>
  <c r="M37" i="12" s="1"/>
  <c r="I37" i="12"/>
  <c r="K37" i="12"/>
  <c r="O37" i="12"/>
  <c r="Q37" i="12"/>
  <c r="V37" i="12"/>
  <c r="G38" i="12"/>
  <c r="I38" i="12"/>
  <c r="K38" i="12"/>
  <c r="K35" i="12" s="1"/>
  <c r="M38" i="12"/>
  <c r="O38" i="12"/>
  <c r="Q38" i="12"/>
  <c r="V38" i="12"/>
  <c r="V35" i="12" s="1"/>
  <c r="G40" i="12"/>
  <c r="I40" i="12"/>
  <c r="K40" i="12"/>
  <c r="M40" i="12"/>
  <c r="O40" i="12"/>
  <c r="Q40" i="12"/>
  <c r="V40" i="12"/>
  <c r="G42" i="12"/>
  <c r="O42" i="12"/>
  <c r="G43" i="12"/>
  <c r="M43" i="12" s="1"/>
  <c r="M42" i="12" s="1"/>
  <c r="I43" i="12"/>
  <c r="I42" i="12" s="1"/>
  <c r="K43" i="12"/>
  <c r="K42" i="12" s="1"/>
  <c r="O43" i="12"/>
  <c r="Q43" i="12"/>
  <c r="Q42" i="12" s="1"/>
  <c r="V43" i="12"/>
  <c r="V42" i="12" s="1"/>
  <c r="G45" i="12"/>
  <c r="G44" i="12" s="1"/>
  <c r="I45" i="12"/>
  <c r="K45" i="12"/>
  <c r="M45" i="12"/>
  <c r="O45" i="12"/>
  <c r="O44" i="12" s="1"/>
  <c r="Q45" i="12"/>
  <c r="V45" i="12"/>
  <c r="G49" i="12"/>
  <c r="M49" i="12" s="1"/>
  <c r="I49" i="12"/>
  <c r="K49" i="12"/>
  <c r="O49" i="12"/>
  <c r="Q49" i="12"/>
  <c r="V49" i="12"/>
  <c r="G53" i="12"/>
  <c r="M53" i="12" s="1"/>
  <c r="I53" i="12"/>
  <c r="I44" i="12" s="1"/>
  <c r="K53" i="12"/>
  <c r="O53" i="12"/>
  <c r="Q53" i="12"/>
  <c r="Q44" i="12" s="1"/>
  <c r="V53" i="12"/>
  <c r="G57" i="12"/>
  <c r="I57" i="12"/>
  <c r="K57" i="12"/>
  <c r="K44" i="12" s="1"/>
  <c r="M57" i="12"/>
  <c r="O57" i="12"/>
  <c r="Q57" i="12"/>
  <c r="V57" i="12"/>
  <c r="V44" i="12" s="1"/>
  <c r="G69" i="12"/>
  <c r="I69" i="12"/>
  <c r="K69" i="12"/>
  <c r="M69" i="12"/>
  <c r="O69" i="12"/>
  <c r="Q69" i="12"/>
  <c r="V69" i="12"/>
  <c r="G78" i="12"/>
  <c r="M78" i="12" s="1"/>
  <c r="I78" i="12"/>
  <c r="K78" i="12"/>
  <c r="O78" i="12"/>
  <c r="Q78" i="12"/>
  <c r="V78" i="12"/>
  <c r="G90" i="12"/>
  <c r="M90" i="12" s="1"/>
  <c r="I90" i="12"/>
  <c r="K90" i="12"/>
  <c r="O90" i="12"/>
  <c r="Q90" i="12"/>
  <c r="V90" i="12"/>
  <c r="K96" i="12"/>
  <c r="V96" i="12"/>
  <c r="G97" i="12"/>
  <c r="I97" i="12"/>
  <c r="I96" i="12" s="1"/>
  <c r="K97" i="12"/>
  <c r="M97" i="12"/>
  <c r="O97" i="12"/>
  <c r="Q97" i="12"/>
  <c r="Q96" i="12" s="1"/>
  <c r="V97" i="12"/>
  <c r="G99" i="12"/>
  <c r="G96" i="12" s="1"/>
  <c r="I99" i="12"/>
  <c r="K99" i="12"/>
  <c r="O99" i="12"/>
  <c r="O96" i="12" s="1"/>
  <c r="Q99" i="12"/>
  <c r="V99" i="12"/>
  <c r="G100" i="12"/>
  <c r="I100" i="12"/>
  <c r="K100" i="12"/>
  <c r="M100" i="12"/>
  <c r="O100" i="12"/>
  <c r="Q100" i="12"/>
  <c r="V100" i="12"/>
  <c r="G102" i="12"/>
  <c r="I102" i="12"/>
  <c r="I101" i="12" s="1"/>
  <c r="K102" i="12"/>
  <c r="M102" i="12"/>
  <c r="O102" i="12"/>
  <c r="Q102" i="12"/>
  <c r="Q101" i="12" s="1"/>
  <c r="V102" i="12"/>
  <c r="G105" i="12"/>
  <c r="G101" i="12" s="1"/>
  <c r="I105" i="12"/>
  <c r="K105" i="12"/>
  <c r="O105" i="12"/>
  <c r="O101" i="12" s="1"/>
  <c r="Q105" i="12"/>
  <c r="V105" i="12"/>
  <c r="G107" i="12"/>
  <c r="I107" i="12"/>
  <c r="K107" i="12"/>
  <c r="M107" i="12"/>
  <c r="O107" i="12"/>
  <c r="Q107" i="12"/>
  <c r="V107" i="12"/>
  <c r="G109" i="12"/>
  <c r="M109" i="12" s="1"/>
  <c r="I109" i="12"/>
  <c r="K109" i="12"/>
  <c r="K101" i="12" s="1"/>
  <c r="O109" i="12"/>
  <c r="Q109" i="12"/>
  <c r="V109" i="12"/>
  <c r="V101" i="12" s="1"/>
  <c r="G112" i="12"/>
  <c r="G111" i="12" s="1"/>
  <c r="I112" i="12"/>
  <c r="K112" i="12"/>
  <c r="K111" i="12" s="1"/>
  <c r="O112" i="12"/>
  <c r="O111" i="12" s="1"/>
  <c r="Q112" i="12"/>
  <c r="V112" i="12"/>
  <c r="V111" i="12" s="1"/>
  <c r="G114" i="12"/>
  <c r="I114" i="12"/>
  <c r="I111" i="12" s="1"/>
  <c r="K114" i="12"/>
  <c r="M114" i="12"/>
  <c r="O114" i="12"/>
  <c r="Q114" i="12"/>
  <c r="Q111" i="12" s="1"/>
  <c r="V114" i="12"/>
  <c r="G116" i="12"/>
  <c r="M116" i="12" s="1"/>
  <c r="I116" i="12"/>
  <c r="K116" i="12"/>
  <c r="O116" i="12"/>
  <c r="Q116" i="12"/>
  <c r="V116" i="12"/>
  <c r="AE119" i="12"/>
  <c r="AF119" i="12"/>
  <c r="I20" i="1"/>
  <c r="I19" i="1"/>
  <c r="I18" i="1"/>
  <c r="I17" i="1"/>
  <c r="I16" i="1"/>
  <c r="F42" i="1"/>
  <c r="G23" i="1" s="1"/>
  <c r="G42" i="1"/>
  <c r="G25" i="1" s="1"/>
  <c r="A25" i="1" s="1"/>
  <c r="H42" i="1"/>
  <c r="H41" i="1"/>
  <c r="I41" i="1" s="1"/>
  <c r="H40" i="1"/>
  <c r="I40" i="1" s="1"/>
  <c r="H39" i="1"/>
  <c r="I39" i="1" s="1"/>
  <c r="I42" i="1" s="1"/>
  <c r="J28" i="1"/>
  <c r="J26" i="1"/>
  <c r="G38" i="1"/>
  <c r="F38" i="1"/>
  <c r="J23" i="1"/>
  <c r="J24" i="1"/>
  <c r="J25" i="1"/>
  <c r="J27" i="1"/>
  <c r="E24" i="1"/>
  <c r="E26" i="1"/>
  <c r="I58" i="1" l="1"/>
  <c r="J57" i="1" s="1"/>
  <c r="G26" i="1"/>
  <c r="A26" i="1"/>
  <c r="A23" i="1"/>
  <c r="G28" i="1"/>
  <c r="M8" i="12"/>
  <c r="M44" i="12"/>
  <c r="M28" i="12"/>
  <c r="G28" i="12"/>
  <c r="G8" i="12"/>
  <c r="M112" i="12"/>
  <c r="M111" i="12" s="1"/>
  <c r="M105" i="12"/>
  <c r="M101" i="12" s="1"/>
  <c r="M99" i="12"/>
  <c r="M96" i="12" s="1"/>
  <c r="M36" i="12"/>
  <c r="M35" i="12" s="1"/>
  <c r="I21" i="1"/>
  <c r="J41" i="1"/>
  <c r="J39" i="1"/>
  <c r="J42" i="1" s="1"/>
  <c r="J40" i="1"/>
  <c r="J52" i="1" l="1"/>
  <c r="J51" i="1"/>
  <c r="J49" i="1"/>
  <c r="J50" i="1"/>
  <c r="J54" i="1"/>
  <c r="J53" i="1"/>
  <c r="J56" i="1"/>
  <c r="J55" i="1"/>
  <c r="G24" i="1"/>
  <c r="A27" i="1" s="1"/>
  <c r="A24" i="1"/>
  <c r="J58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</author>
  </authors>
  <commentList>
    <comment ref="S6" authorId="0" shapeId="0" xr:uid="{1F4D7441-88CC-46AF-A5CC-6BC3B7263FF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7DED908-28F7-4DDA-BB02-CD656DCEA9C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<sst xmlns="http://schemas.openxmlformats.org/spreadsheetml/2006/main" count="578" uniqueCount="263">
  <si>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</si>
  <si>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</si>
  <si>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</si>
  <si>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</si>
  <si>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</si>
  <si>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</si>
  <si>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</si>
  <si>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</si>
  <si>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</si>
  <si>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</si>
  <si>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</si>
  <si>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</si>
  <si>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</si>
  <si>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</si>
  <si>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</si>
  <si>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</si>
  <si>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</si>
  <si>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</si>
  <si>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</si>
  <si>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</si>
  <si>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</si>
  <si>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</si>
  <si>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</si>
  <si>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</si>
  <si>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</si>
  <si>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</si>
  <si>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</si>
  <si>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</si>
  <si>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</si>
  <si>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</si>
  <si>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</si>
  <si>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</si>
  <si>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</si>
  <si>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</si>
  <si>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</si>
  <si>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</si>
  <si>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</si>
  <si>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</si>
  <si>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</si>
  <si>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</si>
  <si>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</si>
  <si>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</si>
  <si>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</si>
  <si>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</si>
  <si>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</si>
  <si>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Dětské multifunkční hřiště</t>
  </si>
  <si>
    <t>Objekt:</t>
  </si>
  <si>
    <t>Rozpočet:</t>
  </si>
  <si>
    <t>W8-2021</t>
  </si>
  <si>
    <t>p.č. 168, k.ú. Dubina, Ostrava - Bělský Les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</si>
  <si>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</si>
  <si>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</si>
  <si>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</si>
  <si>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</si>
  <si>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</si>
  <si>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</si>
  <si>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</si>
  <si>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</si>
  <si>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</si>
  <si>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</si>
  <si>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</si>
  <si>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</si>
  <si>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</si>
  <si>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99</t>
  </si>
  <si>
    <t>Staveništní přesun hmot</t>
  </si>
  <si>
    <t>38</t>
  </si>
  <si>
    <t>Herní prvky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</si>
  <si>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</si>
  <si>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</si>
  <si>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</si>
  <si>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</si>
  <si>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</si>
  <si>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</si>
  <si>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</si>
  <si>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</si>
  <si>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</si>
  <si>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</si>
  <si>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</si>
  <si>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</si>
  <si>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</si>
  <si>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</si>
  <si>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</si>
  <si>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</si>
  <si>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</si>
  <si>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</si>
  <si>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</si>
  <si>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</si>
  <si>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</si>
  <si>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</si>
  <si>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</si>
  <si>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</si>
  <si>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</si>
  <si>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</si>
  <si>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</si>
  <si>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</si>
  <si>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</si>
  <si>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</si>
  <si>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</si>
  <si>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</si>
  <si>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113107530R00</t>
  </si>
  <si>
    <t>Odstranění podkladu pl. 50 m2,kam.drcené tl.30 cm</t>
  </si>
  <si>
    <t>m2</t>
  </si>
  <si>
    <t>RTS 21/ I</t>
  </si>
  <si>
    <t>Práce</t>
  </si>
  <si>
    <t>POL1_</t>
  </si>
  <si>
    <t>1,5*1,5</t>
  </si>
  <si>
    <t>VV</t>
  </si>
  <si>
    <t>113107535R00</t>
  </si>
  <si>
    <t>Odstranění podkladu pl. 50 m2,kam.drcené tl.35 cm</t>
  </si>
  <si>
    <t>113108305R00</t>
  </si>
  <si>
    <t>Odstranění asfaltové vrstvy pl.do 50 m2, tl. 4 cm</t>
  </si>
  <si>
    <t>14+2,25</t>
  </si>
  <si>
    <t>113109315R00</t>
  </si>
  <si>
    <t>Odstranění podkladu pl.50 m2, bet.prostý tl.15 cm</t>
  </si>
  <si>
    <t>2,25</t>
  </si>
  <si>
    <t>113201111R00</t>
  </si>
  <si>
    <t>Vytrhání obrubníků chodníkových a parkových</t>
  </si>
  <si>
    <t>m</t>
  </si>
  <si>
    <t>1-001.RXX</t>
  </si>
  <si>
    <t>Ochrana stromu po celou dobu výstavby</t>
  </si>
  <si>
    <t>soub</t>
  </si>
  <si>
    <t>Vlastní</t>
  </si>
  <si>
    <t>Indiv</t>
  </si>
  <si>
    <t>121100002RAB</t>
  </si>
  <si>
    <t>Sejmutí ornice a uložení na deponii zpětný přesun, rozprostření v tl. 30 cm</t>
  </si>
  <si>
    <t>m3</t>
  </si>
  <si>
    <t>Součtová</t>
  </si>
  <si>
    <t>Agregovaná položka</t>
  </si>
  <si>
    <t>POL2_</t>
  </si>
  <si>
    <t>42*0,5*0,3</t>
  </si>
  <si>
    <t>180400020RA0</t>
  </si>
  <si>
    <t>Založení trávníku parkového, rovina, dodání osiva</t>
  </si>
  <si>
    <t>42*0,5</t>
  </si>
  <si>
    <t>271531113R00</t>
  </si>
  <si>
    <t>Polštář základu z kameniva</t>
  </si>
  <si>
    <t>pod a kolem trampolíny : 1</t>
  </si>
  <si>
    <t>274310030RAA</t>
  </si>
  <si>
    <t>Základový pas z betonu C 16/20, vč. bednění štěrkopískový podklad 10 cm</t>
  </si>
  <si>
    <t>pod tramolínu : 1,5</t>
  </si>
  <si>
    <t>5-001.RXX</t>
  </si>
  <si>
    <t>Obnova konstrukce asfaltového chodníku vč. napojení v dl. 1,4 m</t>
  </si>
  <si>
    <t>5-002.RXX</t>
  </si>
  <si>
    <t>Betonáž z betonu C20/25 vč. tvarování 3D kopce pod skluzavkou do požadovaného tvaru</t>
  </si>
  <si>
    <t>5-003.RXX</t>
  </si>
  <si>
    <t>D+M hrubého jádra kopců z kameniva - hutněno po malých vrstvách</t>
  </si>
  <si>
    <t>t</t>
  </si>
  <si>
    <t>5-004.RXX</t>
  </si>
  <si>
    <t>Důkladné očištění plochy od nečistot</t>
  </si>
  <si>
    <t>5-005.RXX</t>
  </si>
  <si>
    <t>D+M penetrace podkladu PU primer</t>
  </si>
  <si>
    <t>5-006.RXX</t>
  </si>
  <si>
    <t>D+M polyuretanový povrch SmartSoft EPDM 35 mm (SBR 25 mm + EPDM 10 mm)- HIC 1,6 m v dané barevnosti</t>
  </si>
  <si>
    <t>916561111R00</t>
  </si>
  <si>
    <t>Osazení záhon.obrubníků do lože z C 12/15 s opěrou, zapuštěný</t>
  </si>
  <si>
    <t>919735111R00</t>
  </si>
  <si>
    <t>Řezání stávajícího živičného krytu tl. do 4 cm</t>
  </si>
  <si>
    <t>919735124R00</t>
  </si>
  <si>
    <t>Řezání stávajícího betonového krytu tl. 15 - 20 cm</t>
  </si>
  <si>
    <t>1,4+1,5*4</t>
  </si>
  <si>
    <t>59217335R</t>
  </si>
  <si>
    <t>Obrubník zahradní 1000/50/250 mm šedý, kulaté hrany</t>
  </si>
  <si>
    <t>kus</t>
  </si>
  <si>
    <t>SPCM</t>
  </si>
  <si>
    <t>Specifikace</t>
  </si>
  <si>
    <t>POL3_</t>
  </si>
  <si>
    <t>42*1,05</t>
  </si>
  <si>
    <t>998225311R00</t>
  </si>
  <si>
    <t>Přesun hmot, oprava komunikací</t>
  </si>
  <si>
    <t>Přesun hmot</t>
  </si>
  <si>
    <t>POL7_</t>
  </si>
  <si>
    <t>38-001.RXX</t>
  </si>
  <si>
    <t>D+M trojitý tunel</t>
  </si>
  <si>
    <t>Troj tunel průměr 800 x půdorysný průměr</t>
  </si>
  <si>
    <t>POP</t>
  </si>
  <si>
    <t>cca 3550 mm nerezový tunel, certifikace</t>
  </si>
  <si>
    <t>ČSN EN 1176-1 - k instalaci do betonu</t>
  </si>
  <si>
    <t>38-002.RXX</t>
  </si>
  <si>
    <t>D+M skluzavka nerezová FUN PIPE</t>
  </si>
  <si>
    <t>Skluzavka nerezová FUN PIPE - -</t>
  </si>
  <si>
    <t>certifikovaná dle ČSN EN 1176 - vč. přípravy</t>
  </si>
  <si>
    <t>podkladu osazení</t>
  </si>
  <si>
    <t>38-003.RXX</t>
  </si>
  <si>
    <t>D+M skluzavka nerezová terénní</t>
  </si>
  <si>
    <t>Skluzavka nerezová terénní, výška nástupu</t>
  </si>
  <si>
    <t>1000mm, šířka 500mm - certifikovaná dle</t>
  </si>
  <si>
    <t>ČSN EN 1176 - vč. přípravy podkladu osazení</t>
  </si>
  <si>
    <t>38-004.RXX</t>
  </si>
  <si>
    <t>D+M KIDS TRAM "Playground loop"</t>
  </si>
  <si>
    <t>Kids Tramp "Playground Loop", Velikost</t>
  </si>
  <si>
    <t>rámu: 150 x 150 cm a výška 30 cm do hřiště,</t>
  </si>
  <si>
    <t>pro zabudování do terénu, skákací matrace</t>
  </si>
  <si>
    <t>proti vandalismu o velikosti 107 x 107 cm je</t>
  </si>
  <si>
    <t>vyztužená ocelovým lankem zapracovaným</t>
  </si>
  <si>
    <t>do jednotlivých pásů, skákací plocha pr. 107</t>
  </si>
  <si>
    <t>cm, vhodná i pro veřejné plochy, 36</t>
  </si>
  <si>
    <t>ocelových pružin žárově zinkovaných.</t>
  </si>
  <si>
    <t>Certikace TÜV.</t>
  </si>
  <si>
    <t/>
  </si>
  <si>
    <t>příplatek - grafika lem trampolíny</t>
  </si>
  <si>
    <t>38-005.RXX</t>
  </si>
  <si>
    <t>D+M grafika - 3D prvky</t>
  </si>
  <si>
    <t>Položka zahrnuje dodávku a montáž prvků:</t>
  </si>
  <si>
    <t>- ocas s číslem 900x500x250 mm .... 1 ks</t>
  </si>
  <si>
    <t>- boule s číslem 500x220 mm ... 3 ks</t>
  </si>
  <si>
    <t>- hlava housenky  1050x700 mm ... 1 ks</t>
  </si>
  <si>
    <t>- boule 500x220 mm ... 2 ks</t>
  </si>
  <si>
    <t>- boule 300x220 mm ... 4 ks</t>
  </si>
  <si>
    <t>- ocelové kotvy Pz prvek pro přímou betonáž (boule) do betonu ... 6 ks</t>
  </si>
  <si>
    <t>38-006.RXX</t>
  </si>
  <si>
    <t>D+M grafika - 2D tvary</t>
  </si>
  <si>
    <t>- přechod pro chodce 800x800 mm ... 4 ks</t>
  </si>
  <si>
    <t>- demafor malý 300x850 mm ... 2 ks</t>
  </si>
  <si>
    <t>- značení šipka oblouková 1250 mm ... 2 ks</t>
  </si>
  <si>
    <t>- lajna středová oblouková 1090x80 mm ... 4 ks</t>
  </si>
  <si>
    <t>- skok t místa se zvířátky 2450x800 mm ... 1 ks</t>
  </si>
  <si>
    <t>- skákací panák malý - kluk 2500x850 mm ... 1 ks</t>
  </si>
  <si>
    <t>- symbol v kruhu ... 9 ks</t>
  </si>
  <si>
    <t>- smajlík 500 mm ... 4 ks</t>
  </si>
  <si>
    <t>- chyt na kopci ... 8 ks</t>
  </si>
  <si>
    <t>38-007.RXX</t>
  </si>
  <si>
    <t>D+M ostatní práce na grafice prvků</t>
  </si>
  <si>
    <t>- rozměření grafických motivů na ploše</t>
  </si>
  <si>
    <t>- práce na grafice a instalace grafických parvů a motivů na ploše</t>
  </si>
  <si>
    <t>- hlídání povrchu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</si>
  <si>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</si>
  <si>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</si>
  <si>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</si>
  <si>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</si>
  <si>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</si>
  <si>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</si>
  <si>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</si>
  <si>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979990107R00</t>
  </si>
  <si>
    <t xml:space="preserve">Poplatek za skládku suti - směs </t>
  </si>
  <si>
    <t>005111020R</t>
  </si>
  <si>
    <t>Vytyčení stavby</t>
  </si>
  <si>
    <t>Soubor</t>
  </si>
  <si>
    <t>VRN</t>
  </si>
  <si>
    <t>POL99_2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</si>
  <si>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</si>
  <si>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</si>
  <si>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</si>
  <si>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</si>
  <si>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</si>
  <si>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</si>
  <si>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</si>
  <si>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</si>
  <si>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</si>
  <si>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</si>
  <si>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</si>
  <si>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</si>
  <si>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</si>
  <si>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</si>
  <si>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</si>
  <si>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</si>
  <si>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</si>
  <si>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</si>
  <si>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</si>
  <si>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</si>
  <si>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</si>
  <si>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Poznámky uchazeče k zadání</t>
  </si>
  <si>
    <t>POPUZIV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</si>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</sst>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4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2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24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5">
      <c r="A4" s="111">
        <v>1708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SUMIF(F49:F57,A16,I49:I57)+SUMIF(F49:F57,"PSU",I49:I57)</f>
        <v>0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SUMIF(F49:F57,A17,I49:I57)</f>
        <v>0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SUMIF(F49:F57,A18,I49:I57)</f>
        <v>0</v>
      </c>
      <c r="J18" s="85"/>
    </row>
    <row r="19" spans="1:10" ht="23.25" customHeight="1" x14ac:dyDescent="0.25">
      <c r="A19" s="196" t="s">
        <v>70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SUMIF(F49:F57,A19,I49:I57)</f>
        <v>0</v>
      </c>
      <c r="J19" s="85"/>
    </row>
    <row r="20" spans="1:10" ht="23.25" customHeight="1" x14ac:dyDescent="0.25">
      <c r="A20" s="196" t="s">
        <v>71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SUMIF(F49:F57,A20,I49:I57)</f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6" t="s">
        <v>25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6" t="s">
        <v>37</v>
      </c>
      <c r="C29" s="172"/>
      <c r="D29" s="172"/>
      <c r="E29" s="172"/>
      <c r="F29" s="173"/>
      <c r="G29" s="174">
        <f>A27</f>
        <v>0</v>
      </c>
      <c r="H29" s="174"/>
      <c r="I29" s="174"/>
      <c r="J29" s="175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5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5" t="s">
        <v>1</v>
      </c>
      <c r="J38" s="146" t="s">
        <v>0</v>
      </c>
    </row>
    <row r="39" spans="1:10" ht="25.5" hidden="1" customHeight="1" x14ac:dyDescent="0.25">
      <c r="A39" s="137">
        <v>1</v>
      </c>
      <c r="B39" s="147" t="s">
        <v>50</v>
      </c>
      <c r="C39" s="148"/>
      <c r="D39" s="148"/>
      <c r="E39" s="148"/>
      <c r="F39" s="149">
        <f>'01 01 Pol'!AE119</f>
        <v>0</v>
      </c>
      <c r="G39" s="150">
        <f>'01 01 Pol'!AF119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 x14ac:dyDescent="0.25">
      <c r="A40" s="137">
        <v>2</v>
      </c>
      <c r="B40" s="153" t="s">
        <v>43</v>
      </c>
      <c r="C40" s="154" t="s">
        <v>45</v>
      </c>
      <c r="D40" s="154"/>
      <c r="E40" s="154"/>
      <c r="F40" s="155">
        <f>'01 01 Pol'!AE119</f>
        <v>0</v>
      </c>
      <c r="G40" s="156">
        <f>'01 01 Pol'!AF119</f>
        <v>0</v>
      </c>
      <c r="H40" s="156">
        <f>(F40*SazbaDPH1/100)+(G40*SazbaDPH2/100)</f>
        <v>0</v>
      </c>
      <c r="I40" s="156">
        <f>F40+G40+H40</f>
        <v>0</v>
      </c>
      <c r="J40" s="157" t="str">
        <f>IF(_xlfn.SINGLE(CenaCelkemVypocet)=0,"",I40/_xlfn.SINGLE(CenaCelkemVypocet)*100)</f>
        <v/>
      </c>
    </row>
    <row r="41" spans="1:10" ht="25.5" hidden="1" customHeight="1" x14ac:dyDescent="0.25">
      <c r="A41" s="137">
        <v>3</v>
      </c>
      <c r="B41" s="158" t="s">
        <v>43</v>
      </c>
      <c r="C41" s="148" t="s">
        <v>44</v>
      </c>
      <c r="D41" s="148"/>
      <c r="E41" s="148"/>
      <c r="F41" s="159">
        <f>'01 01 Pol'!AE119</f>
        <v>0</v>
      </c>
      <c r="G41" s="151">
        <f>'01 01 Pol'!AF119</f>
        <v>0</v>
      </c>
      <c r="H41" s="151">
        <f>(F41*SazbaDPH1/100)+(G41*SazbaDPH2/100)</f>
        <v>0</v>
      </c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hidden="1" customHeight="1" x14ac:dyDescent="0.25">
      <c r="A42" s="137"/>
      <c r="B42" s="160" t="s">
        <v>51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6" x14ac:dyDescent="0.3">
      <c r="B46" s="176" t="s">
        <v>53</v>
      </c>
    </row>
    <row r="48" spans="1:10" ht="25.5" customHeight="1" x14ac:dyDescent="0.25">
      <c r="A48" s="178"/>
      <c r="B48" s="181" t="s">
        <v>18</v>
      </c>
      <c r="C48" s="181" t="s">
        <v>6</v>
      </c>
      <c r="D48" s="182"/>
      <c r="E48" s="182"/>
      <c r="F48" s="183" t="s">
        <v>54</v>
      </c>
      <c r="G48" s="183"/>
      <c r="H48" s="183"/>
      <c r="I48" s="183" t="s">
        <v>31</v>
      </c>
      <c r="J48" s="183" t="s">
        <v>0</v>
      </c>
    </row>
    <row r="49" spans="1:10" ht="36.75" customHeight="1" x14ac:dyDescent="0.25">
      <c r="A49" s="179"/>
      <c r="B49" s="184" t="s">
        <v>55</v>
      </c>
      <c r="C49" s="185" t="s">
        <v>56</v>
      </c>
      <c r="D49" s="186"/>
      <c r="E49" s="186"/>
      <c r="F49" s="192" t="s">
        <v>26</v>
      </c>
      <c r="G49" s="193"/>
      <c r="H49" s="193"/>
      <c r="I49" s="193">
        <f>'01 01 Pol'!G8</f>
        <v>0</v>
      </c>
      <c r="J49" s="190" t="str">
        <f>IF(I58=0,"",I49/I58*100)</f>
        <v/>
      </c>
    </row>
    <row r="50" spans="1:10" ht="36.75" customHeight="1" x14ac:dyDescent="0.25">
      <c r="A50" s="179"/>
      <c r="B50" s="184" t="s">
        <v>57</v>
      </c>
      <c r="C50" s="185" t="s">
        <v>58</v>
      </c>
      <c r="D50" s="186"/>
      <c r="E50" s="186"/>
      <c r="F50" s="192" t="s">
        <v>26</v>
      </c>
      <c r="G50" s="193"/>
      <c r="H50" s="193"/>
      <c r="I50" s="193">
        <f>'01 01 Pol'!G23</f>
        <v>0</v>
      </c>
      <c r="J50" s="190" t="str">
        <f>IF(I58=0,"",I50/I58*100)</f>
        <v/>
      </c>
    </row>
    <row r="51" spans="1:10" ht="36.75" customHeight="1" x14ac:dyDescent="0.25">
      <c r="A51" s="179"/>
      <c r="B51" s="184" t="s">
        <v>59</v>
      </c>
      <c r="C51" s="185" t="s">
        <v>60</v>
      </c>
      <c r="D51" s="186"/>
      <c r="E51" s="186"/>
      <c r="F51" s="192" t="s">
        <v>26</v>
      </c>
      <c r="G51" s="193"/>
      <c r="H51" s="193"/>
      <c r="I51" s="193">
        <f>'01 01 Pol'!G28</f>
        <v>0</v>
      </c>
      <c r="J51" s="190" t="str">
        <f>IF(I58=0,"",I51/I58*100)</f>
        <v/>
      </c>
    </row>
    <row r="52" spans="1:10" ht="36.75" customHeight="1" x14ac:dyDescent="0.25">
      <c r="A52" s="179"/>
      <c r="B52" s="184" t="s">
        <v>61</v>
      </c>
      <c r="C52" s="185" t="s">
        <v>62</v>
      </c>
      <c r="D52" s="186"/>
      <c r="E52" s="186"/>
      <c r="F52" s="192" t="s">
        <v>26</v>
      </c>
      <c r="G52" s="193"/>
      <c r="H52" s="193"/>
      <c r="I52" s="193">
        <f>'01 01 Pol'!G35</f>
        <v>0</v>
      </c>
      <c r="J52" s="190" t="str">
        <f>IF(I58=0,"",I52/I58*100)</f>
        <v/>
      </c>
    </row>
    <row r="53" spans="1:10" ht="36.75" customHeight="1" x14ac:dyDescent="0.25">
      <c r="A53" s="179"/>
      <c r="B53" s="184" t="s">
        <v>63</v>
      </c>
      <c r="C53" s="185" t="s">
        <v>64</v>
      </c>
      <c r="D53" s="186"/>
      <c r="E53" s="186"/>
      <c r="F53" s="192" t="s">
        <v>26</v>
      </c>
      <c r="G53" s="193"/>
      <c r="H53" s="193"/>
      <c r="I53" s="193">
        <f>'01 01 Pol'!G42</f>
        <v>0</v>
      </c>
      <c r="J53" s="190" t="str">
        <f>IF(I58=0,"",I53/I58*100)</f>
        <v/>
      </c>
    </row>
    <row r="54" spans="1:10" ht="36.75" customHeight="1" x14ac:dyDescent="0.25">
      <c r="A54" s="179"/>
      <c r="B54" s="184" t="s">
        <v>65</v>
      </c>
      <c r="C54" s="185" t="s">
        <v>66</v>
      </c>
      <c r="D54" s="186"/>
      <c r="E54" s="186"/>
      <c r="F54" s="192" t="s">
        <v>27</v>
      </c>
      <c r="G54" s="193"/>
      <c r="H54" s="193"/>
      <c r="I54" s="193">
        <f>'01 01 Pol'!G44</f>
        <v>0</v>
      </c>
      <c r="J54" s="190" t="str">
        <f>IF(I58=0,"",I54/I58*100)</f>
        <v/>
      </c>
    </row>
    <row r="55" spans="1:10" ht="36.75" customHeight="1" x14ac:dyDescent="0.25">
      <c r="A55" s="179"/>
      <c r="B55" s="184" t="s">
        <v>67</v>
      </c>
      <c r="C55" s="185" t="s">
        <v>68</v>
      </c>
      <c r="D55" s="186"/>
      <c r="E55" s="186"/>
      <c r="F55" s="192" t="s">
        <v>69</v>
      </c>
      <c r="G55" s="193"/>
      <c r="H55" s="193"/>
      <c r="I55" s="193">
        <f>'01 01 Pol'!G96</f>
        <v>0</v>
      </c>
      <c r="J55" s="190" t="str">
        <f>IF(I58=0,"",I55/I58*100)</f>
        <v/>
      </c>
    </row>
    <row r="56" spans="1:10" ht="36.75" customHeight="1" x14ac:dyDescent="0.25">
      <c r="A56" s="179"/>
      <c r="B56" s="184" t="s">
        <v>70</v>
      </c>
      <c r="C56" s="185" t="s">
        <v>29</v>
      </c>
      <c r="D56" s="186"/>
      <c r="E56" s="186"/>
      <c r="F56" s="192" t="s">
        <v>70</v>
      </c>
      <c r="G56" s="193"/>
      <c r="H56" s="193"/>
      <c r="I56" s="193">
        <f>'01 01 Pol'!G101</f>
        <v>0</v>
      </c>
      <c r="J56" s="190" t="str">
        <f>IF(I58=0,"",I56/I58*100)</f>
        <v/>
      </c>
    </row>
    <row r="57" spans="1:10" ht="36.75" customHeight="1" x14ac:dyDescent="0.25">
      <c r="A57" s="179"/>
      <c r="B57" s="184" t="s">
        <v>71</v>
      </c>
      <c r="C57" s="185" t="s">
        <v>30</v>
      </c>
      <c r="D57" s="186"/>
      <c r="E57" s="186"/>
      <c r="F57" s="192" t="s">
        <v>71</v>
      </c>
      <c r="G57" s="193"/>
      <c r="H57" s="193"/>
      <c r="I57" s="193">
        <f>'01 01 Pol'!G111</f>
        <v>0</v>
      </c>
      <c r="J57" s="190" t="str">
        <f>IF(I58=0,"",I57/I58*100)</f>
        <v/>
      </c>
    </row>
    <row r="58" spans="1:10" ht="25.5" customHeight="1" x14ac:dyDescent="0.25">
      <c r="A58" s="180"/>
      <c r="B58" s="187" t="s">
        <v>1</v>
      </c>
      <c r="C58" s="188"/>
      <c r="D58" s="189"/>
      <c r="E58" s="189"/>
      <c r="F58" s="194"/>
      <c r="G58" s="195"/>
      <c r="H58" s="195"/>
      <c r="I58" s="195">
        <f>SUM(I49:I57)</f>
        <v>0</v>
      </c>
      <c r="J58" s="191">
        <f>SUM(J49:J57)</f>
        <v>0</v>
      </c>
    </row>
    <row r="59" spans="1:10" x14ac:dyDescent="0.25">
      <c r="F59" s="135"/>
      <c r="G59" s="135"/>
      <c r="H59" s="135"/>
      <c r="I59" s="135"/>
      <c r="J59" s="136"/>
    </row>
    <row r="60" spans="1:10" x14ac:dyDescent="0.25">
      <c r="F60" s="135"/>
      <c r="G60" s="135"/>
      <c r="H60" s="135"/>
      <c r="I60" s="135"/>
      <c r="J60" s="136"/>
    </row>
    <row r="61" spans="1:10" x14ac:dyDescent="0.25">
      <c r="F61" s="135"/>
      <c r="G61" s="135"/>
      <c r="H61" s="135"/>
      <c r="I61" s="135"/>
      <c r="J61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55:E55"/>
    <mergeCell ref="C56:E56"/>
    <mergeCell ref="C57:E57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E3C80-5135-4710-BB4A-3A20DFB2794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7" customWidth="1"/>
    <col min="3" max="3" width="38.33203125" style="17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4" width="0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72</v>
      </c>
    </row>
    <row r="2" spans="1:60" ht="25.05" customHeight="1" x14ac:dyDescent="0.25">
      <c r="A2" s="198" t="s">
        <v>8</v>
      </c>
      <c r="B2" s="49" t="s">
        <v>48</v>
      </c>
      <c r="C2" s="201" t="s">
        <v>49</v>
      </c>
      <c r="D2" s="199"/>
      <c r="E2" s="199"/>
      <c r="F2" s="199"/>
      <c r="G2" s="200"/>
      <c r="AG2" t="s">
        <v>73</v>
      </c>
    </row>
    <row r="3" spans="1:60" ht="25.05" customHeight="1" x14ac:dyDescent="0.25">
      <c r="A3" s="198" t="s">
        <v>9</v>
      </c>
      <c r="B3" s="49" t="s">
        <v>43</v>
      </c>
      <c r="C3" s="201" t="s">
        <v>45</v>
      </c>
      <c r="D3" s="199"/>
      <c r="E3" s="199"/>
      <c r="F3" s="199"/>
      <c r="G3" s="200"/>
      <c r="AC3" s="177" t="s">
        <v>73</v>
      </c>
      <c r="AG3" t="s">
        <v>74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75</v>
      </c>
    </row>
    <row r="5" spans="1:60" x14ac:dyDescent="0.25">
      <c r="D5" s="10"/>
    </row>
    <row r="6" spans="1:60" ht="39.6" x14ac:dyDescent="0.25">
      <c r="A6" s="208" t="s">
        <v>76</v>
      </c>
      <c r="B6" s="210" t="s">
        <v>77</v>
      </c>
      <c r="C6" s="210" t="s">
        <v>78</v>
      </c>
      <c r="D6" s="209" t="s">
        <v>79</v>
      </c>
      <c r="E6" s="208" t="s">
        <v>80</v>
      </c>
      <c r="F6" s="207" t="s">
        <v>81</v>
      </c>
      <c r="G6" s="208" t="s">
        <v>31</v>
      </c>
      <c r="H6" s="211" t="s">
        <v>32</v>
      </c>
      <c r="I6" s="211" t="s">
        <v>82</v>
      </c>
      <c r="J6" s="211" t="s">
        <v>33</v>
      </c>
      <c r="K6" s="211" t="s">
        <v>83</v>
      </c>
      <c r="L6" s="211" t="s">
        <v>84</v>
      </c>
      <c r="M6" s="211" t="s">
        <v>85</v>
      </c>
      <c r="N6" s="211" t="s">
        <v>86</v>
      </c>
      <c r="O6" s="211" t="s">
        <v>87</v>
      </c>
      <c r="P6" s="211" t="s">
        <v>88</v>
      </c>
      <c r="Q6" s="211" t="s">
        <v>89</v>
      </c>
      <c r="R6" s="211" t="s">
        <v>90</v>
      </c>
      <c r="S6" s="211" t="s">
        <v>91</v>
      </c>
      <c r="T6" s="211" t="s">
        <v>92</v>
      </c>
      <c r="U6" s="211" t="s">
        <v>93</v>
      </c>
      <c r="V6" s="211" t="s">
        <v>94</v>
      </c>
      <c r="W6" s="211" t="s">
        <v>95</v>
      </c>
      <c r="X6" s="211" t="s">
        <v>96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5">
      <c r="A8" s="239" t="s">
        <v>97</v>
      </c>
      <c r="B8" s="240" t="s">
        <v>55</v>
      </c>
      <c r="C8" s="261" t="s">
        <v>56</v>
      </c>
      <c r="D8" s="241"/>
      <c r="E8" s="242"/>
      <c r="F8" s="243"/>
      <c r="G8" s="244">
        <f>SUMIF(AG9:AG22,"&lt;&gt;NOR",G9:G22)</f>
        <v>0</v>
      </c>
      <c r="H8" s="238"/>
      <c r="I8" s="238">
        <f>SUM(I9:I22)</f>
        <v>0</v>
      </c>
      <c r="J8" s="238"/>
      <c r="K8" s="238">
        <f>SUM(K9:K22)</f>
        <v>0</v>
      </c>
      <c r="L8" s="238"/>
      <c r="M8" s="238">
        <f>SUM(M9:M22)</f>
        <v>0</v>
      </c>
      <c r="N8" s="238"/>
      <c r="O8" s="238">
        <f>SUM(O9:O22)</f>
        <v>0</v>
      </c>
      <c r="P8" s="238"/>
      <c r="Q8" s="238">
        <f>SUM(Q9:Q22)</f>
        <v>14.620000000000001</v>
      </c>
      <c r="R8" s="238"/>
      <c r="S8" s="238"/>
      <c r="T8" s="238"/>
      <c r="U8" s="238"/>
      <c r="V8" s="238">
        <f>SUM(V9:V22)</f>
        <v>16.690000000000001</v>
      </c>
      <c r="W8" s="238"/>
      <c r="X8" s="238"/>
      <c r="AG8" t="s">
        <v>98</v>
      </c>
    </row>
    <row r="9" spans="1:60" outlineLevel="1" x14ac:dyDescent="0.25">
      <c r="A9" s="245">
        <v>1</v>
      </c>
      <c r="B9" s="246" t="s">
        <v>99</v>
      </c>
      <c r="C9" s="262" t="s">
        <v>100</v>
      </c>
      <c r="D9" s="247" t="s">
        <v>101</v>
      </c>
      <c r="E9" s="248">
        <v>2.25</v>
      </c>
      <c r="F9" s="249"/>
      <c r="G9" s="250">
        <f>ROUND(E9*F9,2)</f>
        <v>0</v>
      </c>
      <c r="H9" s="232"/>
      <c r="I9" s="231">
        <f>ROUND(E9*H9,2)</f>
        <v>0</v>
      </c>
      <c r="J9" s="232"/>
      <c r="K9" s="231">
        <f>ROUND(E9*J9,2)</f>
        <v>0</v>
      </c>
      <c r="L9" s="231">
        <v>21</v>
      </c>
      <c r="M9" s="231">
        <f>G9*(1+L9/100)</f>
        <v>0</v>
      </c>
      <c r="N9" s="231">
        <v>0</v>
      </c>
      <c r="O9" s="231">
        <f>ROUND(E9*N9,2)</f>
        <v>0</v>
      </c>
      <c r="P9" s="231">
        <v>0.66</v>
      </c>
      <c r="Q9" s="231">
        <f>ROUND(E9*P9,2)</f>
        <v>1.49</v>
      </c>
      <c r="R9" s="231"/>
      <c r="S9" s="231" t="s">
        <v>102</v>
      </c>
      <c r="T9" s="231" t="s">
        <v>102</v>
      </c>
      <c r="U9" s="231">
        <v>1.0529999999999999</v>
      </c>
      <c r="V9" s="231">
        <f>ROUND(E9*U9,2)</f>
        <v>2.37</v>
      </c>
      <c r="W9" s="231"/>
      <c r="X9" s="231" t="s">
        <v>103</v>
      </c>
      <c r="Y9" s="212"/>
      <c r="Z9" s="212"/>
      <c r="AA9" s="212"/>
      <c r="AB9" s="212"/>
      <c r="AC9" s="212"/>
      <c r="AD9" s="212"/>
      <c r="AE9" s="212"/>
      <c r="AF9" s="212"/>
      <c r="AG9" s="212" t="s">
        <v>104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29"/>
      <c r="B10" s="230"/>
      <c r="C10" s="263" t="s">
        <v>105</v>
      </c>
      <c r="D10" s="233"/>
      <c r="E10" s="234">
        <v>2.25</v>
      </c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212"/>
      <c r="Z10" s="212"/>
      <c r="AA10" s="212"/>
      <c r="AB10" s="212"/>
      <c r="AC10" s="212"/>
      <c r="AD10" s="212"/>
      <c r="AE10" s="212"/>
      <c r="AF10" s="212"/>
      <c r="AG10" s="212" t="s">
        <v>106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5">
        <v>2</v>
      </c>
      <c r="B11" s="246" t="s">
        <v>107</v>
      </c>
      <c r="C11" s="262" t="s">
        <v>108</v>
      </c>
      <c r="D11" s="247" t="s">
        <v>101</v>
      </c>
      <c r="E11" s="248">
        <v>2.25</v>
      </c>
      <c r="F11" s="249"/>
      <c r="G11" s="250">
        <f>ROUND(E11*F11,2)</f>
        <v>0</v>
      </c>
      <c r="H11" s="232"/>
      <c r="I11" s="231">
        <f>ROUND(E11*H11,2)</f>
        <v>0</v>
      </c>
      <c r="J11" s="232"/>
      <c r="K11" s="231">
        <f>ROUND(E11*J11,2)</f>
        <v>0</v>
      </c>
      <c r="L11" s="231">
        <v>21</v>
      </c>
      <c r="M11" s="231">
        <f>G11*(1+L11/100)</f>
        <v>0</v>
      </c>
      <c r="N11" s="231">
        <v>0</v>
      </c>
      <c r="O11" s="231">
        <f>ROUND(E11*N11,2)</f>
        <v>0</v>
      </c>
      <c r="P11" s="231">
        <v>0.77</v>
      </c>
      <c r="Q11" s="231">
        <f>ROUND(E11*P11,2)</f>
        <v>1.73</v>
      </c>
      <c r="R11" s="231"/>
      <c r="S11" s="231" t="s">
        <v>102</v>
      </c>
      <c r="T11" s="231" t="s">
        <v>102</v>
      </c>
      <c r="U11" s="231">
        <v>1.1505000000000001</v>
      </c>
      <c r="V11" s="231">
        <f>ROUND(E11*U11,2)</f>
        <v>2.59</v>
      </c>
      <c r="W11" s="231"/>
      <c r="X11" s="231" t="s">
        <v>103</v>
      </c>
      <c r="Y11" s="212"/>
      <c r="Z11" s="212"/>
      <c r="AA11" s="212"/>
      <c r="AB11" s="212"/>
      <c r="AC11" s="212"/>
      <c r="AD11" s="212"/>
      <c r="AE11" s="212"/>
      <c r="AF11" s="212"/>
      <c r="AG11" s="212" t="s">
        <v>104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29"/>
      <c r="B12" s="230"/>
      <c r="C12" s="263" t="s">
        <v>105</v>
      </c>
      <c r="D12" s="233"/>
      <c r="E12" s="234">
        <v>2.25</v>
      </c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1"/>
      <c r="Q12" s="231"/>
      <c r="R12" s="231"/>
      <c r="S12" s="231"/>
      <c r="T12" s="231"/>
      <c r="U12" s="231"/>
      <c r="V12" s="231"/>
      <c r="W12" s="231"/>
      <c r="X12" s="231"/>
      <c r="Y12" s="212"/>
      <c r="Z12" s="212"/>
      <c r="AA12" s="212"/>
      <c r="AB12" s="212"/>
      <c r="AC12" s="212"/>
      <c r="AD12" s="212"/>
      <c r="AE12" s="212"/>
      <c r="AF12" s="212"/>
      <c r="AG12" s="212" t="s">
        <v>106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5">
        <v>3</v>
      </c>
      <c r="B13" s="246" t="s">
        <v>109</v>
      </c>
      <c r="C13" s="262" t="s">
        <v>110</v>
      </c>
      <c r="D13" s="247" t="s">
        <v>101</v>
      </c>
      <c r="E13" s="248">
        <v>16.25</v>
      </c>
      <c r="F13" s="249"/>
      <c r="G13" s="250">
        <f>ROUND(E13*F13,2)</f>
        <v>0</v>
      </c>
      <c r="H13" s="232"/>
      <c r="I13" s="231">
        <f>ROUND(E13*H13,2)</f>
        <v>0</v>
      </c>
      <c r="J13" s="232"/>
      <c r="K13" s="231">
        <f>ROUND(E13*J13,2)</f>
        <v>0</v>
      </c>
      <c r="L13" s="231">
        <v>21</v>
      </c>
      <c r="M13" s="231">
        <f>G13*(1+L13/100)</f>
        <v>0</v>
      </c>
      <c r="N13" s="231">
        <v>0</v>
      </c>
      <c r="O13" s="231">
        <f>ROUND(E13*N13,2)</f>
        <v>0</v>
      </c>
      <c r="P13" s="231">
        <v>0.11</v>
      </c>
      <c r="Q13" s="231">
        <f>ROUND(E13*P13,2)</f>
        <v>1.79</v>
      </c>
      <c r="R13" s="231"/>
      <c r="S13" s="231" t="s">
        <v>102</v>
      </c>
      <c r="T13" s="231" t="s">
        <v>102</v>
      </c>
      <c r="U13" s="231">
        <v>0.2</v>
      </c>
      <c r="V13" s="231">
        <f>ROUND(E13*U13,2)</f>
        <v>3.25</v>
      </c>
      <c r="W13" s="231"/>
      <c r="X13" s="231" t="s">
        <v>103</v>
      </c>
      <c r="Y13" s="212"/>
      <c r="Z13" s="212"/>
      <c r="AA13" s="212"/>
      <c r="AB13" s="212"/>
      <c r="AC13" s="212"/>
      <c r="AD13" s="212"/>
      <c r="AE13" s="212"/>
      <c r="AF13" s="212"/>
      <c r="AG13" s="212" t="s">
        <v>104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29"/>
      <c r="B14" s="230"/>
      <c r="C14" s="263" t="s">
        <v>111</v>
      </c>
      <c r="D14" s="233"/>
      <c r="E14" s="234">
        <v>16.25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12"/>
      <c r="Z14" s="212"/>
      <c r="AA14" s="212"/>
      <c r="AB14" s="212"/>
      <c r="AC14" s="212"/>
      <c r="AD14" s="212"/>
      <c r="AE14" s="212"/>
      <c r="AF14" s="212"/>
      <c r="AG14" s="212" t="s">
        <v>106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5">
        <v>4</v>
      </c>
      <c r="B15" s="246" t="s">
        <v>112</v>
      </c>
      <c r="C15" s="262" t="s">
        <v>113</v>
      </c>
      <c r="D15" s="247" t="s">
        <v>101</v>
      </c>
      <c r="E15" s="248">
        <v>2.25</v>
      </c>
      <c r="F15" s="249"/>
      <c r="G15" s="250">
        <f>ROUND(E15*F15,2)</f>
        <v>0</v>
      </c>
      <c r="H15" s="232"/>
      <c r="I15" s="231">
        <f>ROUND(E15*H15,2)</f>
        <v>0</v>
      </c>
      <c r="J15" s="232"/>
      <c r="K15" s="231">
        <f>ROUND(E15*J15,2)</f>
        <v>0</v>
      </c>
      <c r="L15" s="231">
        <v>21</v>
      </c>
      <c r="M15" s="231">
        <f>G15*(1+L15/100)</f>
        <v>0</v>
      </c>
      <c r="N15" s="231">
        <v>0</v>
      </c>
      <c r="O15" s="231">
        <f>ROUND(E15*N15,2)</f>
        <v>0</v>
      </c>
      <c r="P15" s="231">
        <v>0.36</v>
      </c>
      <c r="Q15" s="231">
        <f>ROUND(E15*P15,2)</f>
        <v>0.81</v>
      </c>
      <c r="R15" s="231"/>
      <c r="S15" s="231" t="s">
        <v>102</v>
      </c>
      <c r="T15" s="231" t="s">
        <v>102</v>
      </c>
      <c r="U15" s="231">
        <v>1.2270000000000001</v>
      </c>
      <c r="V15" s="231">
        <f>ROUND(E15*U15,2)</f>
        <v>2.76</v>
      </c>
      <c r="W15" s="231"/>
      <c r="X15" s="231" t="s">
        <v>103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104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29"/>
      <c r="B16" s="230"/>
      <c r="C16" s="263" t="s">
        <v>114</v>
      </c>
      <c r="D16" s="233"/>
      <c r="E16" s="234">
        <v>2.25</v>
      </c>
      <c r="F16" s="231"/>
      <c r="G16" s="231"/>
      <c r="H16" s="231"/>
      <c r="I16" s="231"/>
      <c r="J16" s="231"/>
      <c r="K16" s="231"/>
      <c r="L16" s="231"/>
      <c r="M16" s="231"/>
      <c r="N16" s="231"/>
      <c r="O16" s="231"/>
      <c r="P16" s="231"/>
      <c r="Q16" s="231"/>
      <c r="R16" s="231"/>
      <c r="S16" s="231"/>
      <c r="T16" s="231"/>
      <c r="U16" s="231"/>
      <c r="V16" s="231"/>
      <c r="W16" s="231"/>
      <c r="X16" s="231"/>
      <c r="Y16" s="212"/>
      <c r="Z16" s="212"/>
      <c r="AA16" s="212"/>
      <c r="AB16" s="212"/>
      <c r="AC16" s="212"/>
      <c r="AD16" s="212"/>
      <c r="AE16" s="212"/>
      <c r="AF16" s="212"/>
      <c r="AG16" s="212" t="s">
        <v>106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51">
        <v>5</v>
      </c>
      <c r="B17" s="252" t="s">
        <v>115</v>
      </c>
      <c r="C17" s="264" t="s">
        <v>116</v>
      </c>
      <c r="D17" s="253" t="s">
        <v>117</v>
      </c>
      <c r="E17" s="254">
        <v>40</v>
      </c>
      <c r="F17" s="255"/>
      <c r="G17" s="256">
        <f>ROUND(E17*F17,2)</f>
        <v>0</v>
      </c>
      <c r="H17" s="232"/>
      <c r="I17" s="231">
        <f>ROUND(E17*H17,2)</f>
        <v>0</v>
      </c>
      <c r="J17" s="232"/>
      <c r="K17" s="231">
        <f>ROUND(E17*J17,2)</f>
        <v>0</v>
      </c>
      <c r="L17" s="231">
        <v>21</v>
      </c>
      <c r="M17" s="231">
        <f>G17*(1+L17/100)</f>
        <v>0</v>
      </c>
      <c r="N17" s="231">
        <v>0</v>
      </c>
      <c r="O17" s="231">
        <f>ROUND(E17*N17,2)</f>
        <v>0</v>
      </c>
      <c r="P17" s="231">
        <v>0.22</v>
      </c>
      <c r="Q17" s="231">
        <f>ROUND(E17*P17,2)</f>
        <v>8.8000000000000007</v>
      </c>
      <c r="R17" s="231"/>
      <c r="S17" s="231" t="s">
        <v>102</v>
      </c>
      <c r="T17" s="231" t="s">
        <v>102</v>
      </c>
      <c r="U17" s="231">
        <v>0.14299999999999999</v>
      </c>
      <c r="V17" s="231">
        <f>ROUND(E17*U17,2)</f>
        <v>5.72</v>
      </c>
      <c r="W17" s="231"/>
      <c r="X17" s="231" t="s">
        <v>103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104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51">
        <v>6</v>
      </c>
      <c r="B18" s="252" t="s">
        <v>118</v>
      </c>
      <c r="C18" s="264" t="s">
        <v>119</v>
      </c>
      <c r="D18" s="253" t="s">
        <v>120</v>
      </c>
      <c r="E18" s="254">
        <v>1</v>
      </c>
      <c r="F18" s="255"/>
      <c r="G18" s="256">
        <f>ROUND(E18*F18,2)</f>
        <v>0</v>
      </c>
      <c r="H18" s="232"/>
      <c r="I18" s="231">
        <f>ROUND(E18*H18,2)</f>
        <v>0</v>
      </c>
      <c r="J18" s="232"/>
      <c r="K18" s="231">
        <f>ROUND(E18*J18,2)</f>
        <v>0</v>
      </c>
      <c r="L18" s="231">
        <v>21</v>
      </c>
      <c r="M18" s="231">
        <f>G18*(1+L18/100)</f>
        <v>0</v>
      </c>
      <c r="N18" s="231">
        <v>0</v>
      </c>
      <c r="O18" s="231">
        <f>ROUND(E18*N18,2)</f>
        <v>0</v>
      </c>
      <c r="P18" s="231">
        <v>0</v>
      </c>
      <c r="Q18" s="231">
        <f>ROUND(E18*P18,2)</f>
        <v>0</v>
      </c>
      <c r="R18" s="231"/>
      <c r="S18" s="231" t="s">
        <v>121</v>
      </c>
      <c r="T18" s="231" t="s">
        <v>122</v>
      </c>
      <c r="U18" s="231">
        <v>0</v>
      </c>
      <c r="V18" s="231">
        <f>ROUND(E18*U18,2)</f>
        <v>0</v>
      </c>
      <c r="W18" s="231"/>
      <c r="X18" s="231" t="s">
        <v>103</v>
      </c>
      <c r="Y18" s="212"/>
      <c r="Z18" s="212"/>
      <c r="AA18" s="212"/>
      <c r="AB18" s="212"/>
      <c r="AC18" s="212"/>
      <c r="AD18" s="212"/>
      <c r="AE18" s="212"/>
      <c r="AF18" s="212"/>
      <c r="AG18" s="212" t="s">
        <v>104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0.399999999999999" outlineLevel="1" x14ac:dyDescent="0.25">
      <c r="A19" s="245">
        <v>7</v>
      </c>
      <c r="B19" s="246" t="s">
        <v>123</v>
      </c>
      <c r="C19" s="262" t="s">
        <v>124</v>
      </c>
      <c r="D19" s="247" t="s">
        <v>125</v>
      </c>
      <c r="E19" s="248">
        <v>6.3</v>
      </c>
      <c r="F19" s="249"/>
      <c r="G19" s="250">
        <f>ROUND(E19*F19,2)</f>
        <v>0</v>
      </c>
      <c r="H19" s="232"/>
      <c r="I19" s="231">
        <f>ROUND(E19*H19,2)</f>
        <v>0</v>
      </c>
      <c r="J19" s="232"/>
      <c r="K19" s="231">
        <f>ROUND(E19*J19,2)</f>
        <v>0</v>
      </c>
      <c r="L19" s="231">
        <v>21</v>
      </c>
      <c r="M19" s="231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1"/>
      <c r="S19" s="231" t="s">
        <v>102</v>
      </c>
      <c r="T19" s="231" t="s">
        <v>126</v>
      </c>
      <c r="U19" s="231">
        <v>0</v>
      </c>
      <c r="V19" s="231">
        <f>ROUND(E19*U19,2)</f>
        <v>0</v>
      </c>
      <c r="W19" s="231"/>
      <c r="X19" s="231" t="s">
        <v>127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128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29"/>
      <c r="B20" s="230"/>
      <c r="C20" s="263" t="s">
        <v>129</v>
      </c>
      <c r="D20" s="233"/>
      <c r="E20" s="234">
        <v>6.3</v>
      </c>
      <c r="F20" s="231"/>
      <c r="G20" s="231"/>
      <c r="H20" s="231"/>
      <c r="I20" s="231"/>
      <c r="J20" s="231"/>
      <c r="K20" s="231"/>
      <c r="L20" s="231"/>
      <c r="M20" s="231"/>
      <c r="N20" s="231"/>
      <c r="O20" s="231"/>
      <c r="P20" s="231"/>
      <c r="Q20" s="231"/>
      <c r="R20" s="231"/>
      <c r="S20" s="231"/>
      <c r="T20" s="231"/>
      <c r="U20" s="231"/>
      <c r="V20" s="231"/>
      <c r="W20" s="231"/>
      <c r="X20" s="231"/>
      <c r="Y20" s="212"/>
      <c r="Z20" s="212"/>
      <c r="AA20" s="212"/>
      <c r="AB20" s="212"/>
      <c r="AC20" s="212"/>
      <c r="AD20" s="212"/>
      <c r="AE20" s="212"/>
      <c r="AF20" s="212"/>
      <c r="AG20" s="212" t="s">
        <v>106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5">
        <v>8</v>
      </c>
      <c r="B21" s="246" t="s">
        <v>130</v>
      </c>
      <c r="C21" s="262" t="s">
        <v>131</v>
      </c>
      <c r="D21" s="247" t="s">
        <v>101</v>
      </c>
      <c r="E21" s="248">
        <v>21</v>
      </c>
      <c r="F21" s="249"/>
      <c r="G21" s="250">
        <f>ROUND(E21*F21,2)</f>
        <v>0</v>
      </c>
      <c r="H21" s="232"/>
      <c r="I21" s="231">
        <f>ROUND(E21*H21,2)</f>
        <v>0</v>
      </c>
      <c r="J21" s="232"/>
      <c r="K21" s="231">
        <f>ROUND(E21*J21,2)</f>
        <v>0</v>
      </c>
      <c r="L21" s="231">
        <v>21</v>
      </c>
      <c r="M21" s="231">
        <f>G21*(1+L21/100)</f>
        <v>0</v>
      </c>
      <c r="N21" s="231">
        <v>3.0000000000000001E-5</v>
      </c>
      <c r="O21" s="231">
        <f>ROUND(E21*N21,2)</f>
        <v>0</v>
      </c>
      <c r="P21" s="231">
        <v>0</v>
      </c>
      <c r="Q21" s="231">
        <f>ROUND(E21*P21,2)</f>
        <v>0</v>
      </c>
      <c r="R21" s="231"/>
      <c r="S21" s="231" t="s">
        <v>102</v>
      </c>
      <c r="T21" s="231" t="s">
        <v>126</v>
      </c>
      <c r="U21" s="231">
        <v>0</v>
      </c>
      <c r="V21" s="231">
        <f>ROUND(E21*U21,2)</f>
        <v>0</v>
      </c>
      <c r="W21" s="231"/>
      <c r="X21" s="231" t="s">
        <v>127</v>
      </c>
      <c r="Y21" s="212"/>
      <c r="Z21" s="212"/>
      <c r="AA21" s="212"/>
      <c r="AB21" s="212"/>
      <c r="AC21" s="212"/>
      <c r="AD21" s="212"/>
      <c r="AE21" s="212"/>
      <c r="AF21" s="212"/>
      <c r="AG21" s="212" t="s">
        <v>128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29"/>
      <c r="B22" s="230"/>
      <c r="C22" s="263" t="s">
        <v>132</v>
      </c>
      <c r="D22" s="233"/>
      <c r="E22" s="234">
        <v>21</v>
      </c>
      <c r="F22" s="231"/>
      <c r="G22" s="231"/>
      <c r="H22" s="231"/>
      <c r="I22" s="231"/>
      <c r="J22" s="231"/>
      <c r="K22" s="231"/>
      <c r="L22" s="231"/>
      <c r="M22" s="231"/>
      <c r="N22" s="231"/>
      <c r="O22" s="231"/>
      <c r="P22" s="231"/>
      <c r="Q22" s="231"/>
      <c r="R22" s="231"/>
      <c r="S22" s="231"/>
      <c r="T22" s="231"/>
      <c r="U22" s="231"/>
      <c r="V22" s="231"/>
      <c r="W22" s="231"/>
      <c r="X22" s="231"/>
      <c r="Y22" s="212"/>
      <c r="Z22" s="212"/>
      <c r="AA22" s="212"/>
      <c r="AB22" s="212"/>
      <c r="AC22" s="212"/>
      <c r="AD22" s="212"/>
      <c r="AE22" s="212"/>
      <c r="AF22" s="212"/>
      <c r="AG22" s="212" t="s">
        <v>106</v>
      </c>
      <c r="AH22" s="212">
        <v>0</v>
      </c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5">
      <c r="A23" s="239" t="s">
        <v>97</v>
      </c>
      <c r="B23" s="240" t="s">
        <v>57</v>
      </c>
      <c r="C23" s="261" t="s">
        <v>58</v>
      </c>
      <c r="D23" s="241"/>
      <c r="E23" s="242"/>
      <c r="F23" s="243"/>
      <c r="G23" s="244">
        <f>SUMIF(AG24:AG27,"&lt;&gt;NOR",G24:G27)</f>
        <v>0</v>
      </c>
      <c r="H23" s="238"/>
      <c r="I23" s="238">
        <f>SUM(I24:I27)</f>
        <v>0</v>
      </c>
      <c r="J23" s="238"/>
      <c r="K23" s="238">
        <f>SUM(K24:K27)</f>
        <v>0</v>
      </c>
      <c r="L23" s="238"/>
      <c r="M23" s="238">
        <f>SUM(M24:M27)</f>
        <v>0</v>
      </c>
      <c r="N23" s="238"/>
      <c r="O23" s="238">
        <f>SUM(O24:O27)</f>
        <v>6.45</v>
      </c>
      <c r="P23" s="238"/>
      <c r="Q23" s="238">
        <f>SUM(Q24:Q27)</f>
        <v>0</v>
      </c>
      <c r="R23" s="238"/>
      <c r="S23" s="238"/>
      <c r="T23" s="238"/>
      <c r="U23" s="238"/>
      <c r="V23" s="238">
        <f>SUM(V24:V27)</f>
        <v>1.0900000000000001</v>
      </c>
      <c r="W23" s="238"/>
      <c r="X23" s="238"/>
      <c r="AG23" t="s">
        <v>98</v>
      </c>
    </row>
    <row r="24" spans="1:60" outlineLevel="1" x14ac:dyDescent="0.25">
      <c r="A24" s="245">
        <v>9</v>
      </c>
      <c r="B24" s="246" t="s">
        <v>133</v>
      </c>
      <c r="C24" s="262" t="s">
        <v>134</v>
      </c>
      <c r="D24" s="247" t="s">
        <v>125</v>
      </c>
      <c r="E24" s="248">
        <v>1</v>
      </c>
      <c r="F24" s="249"/>
      <c r="G24" s="250">
        <f>ROUND(E24*F24,2)</f>
        <v>0</v>
      </c>
      <c r="H24" s="232"/>
      <c r="I24" s="231">
        <f>ROUND(E24*H24,2)</f>
        <v>0</v>
      </c>
      <c r="J24" s="232"/>
      <c r="K24" s="231">
        <f>ROUND(E24*J24,2)</f>
        <v>0</v>
      </c>
      <c r="L24" s="231">
        <v>21</v>
      </c>
      <c r="M24" s="231">
        <f>G24*(1+L24/100)</f>
        <v>0</v>
      </c>
      <c r="N24" s="231">
        <v>2.16</v>
      </c>
      <c r="O24" s="231">
        <f>ROUND(E24*N24,2)</f>
        <v>2.16</v>
      </c>
      <c r="P24" s="231">
        <v>0</v>
      </c>
      <c r="Q24" s="231">
        <f>ROUND(E24*P24,2)</f>
        <v>0</v>
      </c>
      <c r="R24" s="231"/>
      <c r="S24" s="231" t="s">
        <v>102</v>
      </c>
      <c r="T24" s="231" t="s">
        <v>102</v>
      </c>
      <c r="U24" s="231">
        <v>1.085</v>
      </c>
      <c r="V24" s="231">
        <f>ROUND(E24*U24,2)</f>
        <v>1.0900000000000001</v>
      </c>
      <c r="W24" s="231"/>
      <c r="X24" s="231" t="s">
        <v>103</v>
      </c>
      <c r="Y24" s="212"/>
      <c r="Z24" s="212"/>
      <c r="AA24" s="212"/>
      <c r="AB24" s="212"/>
      <c r="AC24" s="212"/>
      <c r="AD24" s="212"/>
      <c r="AE24" s="212"/>
      <c r="AF24" s="212"/>
      <c r="AG24" s="212" t="s">
        <v>104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5">
      <c r="A25" s="229"/>
      <c r="B25" s="230"/>
      <c r="C25" s="263" t="s">
        <v>135</v>
      </c>
      <c r="D25" s="233"/>
      <c r="E25" s="234">
        <v>1</v>
      </c>
      <c r="F25" s="231"/>
      <c r="G25" s="231"/>
      <c r="H25" s="231"/>
      <c r="I25" s="231"/>
      <c r="J25" s="231"/>
      <c r="K25" s="231"/>
      <c r="L25" s="231"/>
      <c r="M25" s="231"/>
      <c r="N25" s="231"/>
      <c r="O25" s="231"/>
      <c r="P25" s="231"/>
      <c r="Q25" s="231"/>
      <c r="R25" s="231"/>
      <c r="S25" s="231"/>
      <c r="T25" s="231"/>
      <c r="U25" s="231"/>
      <c r="V25" s="231"/>
      <c r="W25" s="231"/>
      <c r="X25" s="231"/>
      <c r="Y25" s="212"/>
      <c r="Z25" s="212"/>
      <c r="AA25" s="212"/>
      <c r="AB25" s="212"/>
      <c r="AC25" s="212"/>
      <c r="AD25" s="212"/>
      <c r="AE25" s="212"/>
      <c r="AF25" s="212"/>
      <c r="AG25" s="212" t="s">
        <v>106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0.399999999999999" outlineLevel="1" x14ac:dyDescent="0.25">
      <c r="A26" s="245">
        <v>10</v>
      </c>
      <c r="B26" s="246" t="s">
        <v>136</v>
      </c>
      <c r="C26" s="262" t="s">
        <v>137</v>
      </c>
      <c r="D26" s="247" t="s">
        <v>125</v>
      </c>
      <c r="E26" s="248">
        <v>1.5</v>
      </c>
      <c r="F26" s="249"/>
      <c r="G26" s="250">
        <f>ROUND(E26*F26,2)</f>
        <v>0</v>
      </c>
      <c r="H26" s="232"/>
      <c r="I26" s="231">
        <f>ROUND(E26*H26,2)</f>
        <v>0</v>
      </c>
      <c r="J26" s="232"/>
      <c r="K26" s="231">
        <f>ROUND(E26*J26,2)</f>
        <v>0</v>
      </c>
      <c r="L26" s="231">
        <v>21</v>
      </c>
      <c r="M26" s="231">
        <f>G26*(1+L26/100)</f>
        <v>0</v>
      </c>
      <c r="N26" s="231">
        <v>2.8603100000000001</v>
      </c>
      <c r="O26" s="231">
        <f>ROUND(E26*N26,2)</f>
        <v>4.29</v>
      </c>
      <c r="P26" s="231">
        <v>0</v>
      </c>
      <c r="Q26" s="231">
        <f>ROUND(E26*P26,2)</f>
        <v>0</v>
      </c>
      <c r="R26" s="231"/>
      <c r="S26" s="231" t="s">
        <v>102</v>
      </c>
      <c r="T26" s="231" t="s">
        <v>126</v>
      </c>
      <c r="U26" s="231">
        <v>0</v>
      </c>
      <c r="V26" s="231">
        <f>ROUND(E26*U26,2)</f>
        <v>0</v>
      </c>
      <c r="W26" s="231"/>
      <c r="X26" s="231" t="s">
        <v>127</v>
      </c>
      <c r="Y26" s="212"/>
      <c r="Z26" s="212"/>
      <c r="AA26" s="212"/>
      <c r="AB26" s="212"/>
      <c r="AC26" s="212"/>
      <c r="AD26" s="212"/>
      <c r="AE26" s="212"/>
      <c r="AF26" s="212"/>
      <c r="AG26" s="212" t="s">
        <v>128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29"/>
      <c r="B27" s="230"/>
      <c r="C27" s="263" t="s">
        <v>138</v>
      </c>
      <c r="D27" s="233"/>
      <c r="E27" s="234">
        <v>1.5</v>
      </c>
      <c r="F27" s="231"/>
      <c r="G27" s="231"/>
      <c r="H27" s="231"/>
      <c r="I27" s="231"/>
      <c r="J27" s="231"/>
      <c r="K27" s="231"/>
      <c r="L27" s="231"/>
      <c r="M27" s="231"/>
      <c r="N27" s="231"/>
      <c r="O27" s="231"/>
      <c r="P27" s="231"/>
      <c r="Q27" s="231"/>
      <c r="R27" s="231"/>
      <c r="S27" s="231"/>
      <c r="T27" s="231"/>
      <c r="U27" s="231"/>
      <c r="V27" s="231"/>
      <c r="W27" s="231"/>
      <c r="X27" s="231"/>
      <c r="Y27" s="212"/>
      <c r="Z27" s="212"/>
      <c r="AA27" s="212"/>
      <c r="AB27" s="212"/>
      <c r="AC27" s="212"/>
      <c r="AD27" s="212"/>
      <c r="AE27" s="212"/>
      <c r="AF27" s="212"/>
      <c r="AG27" s="212" t="s">
        <v>106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5">
      <c r="A28" s="239" t="s">
        <v>97</v>
      </c>
      <c r="B28" s="240" t="s">
        <v>59</v>
      </c>
      <c r="C28" s="261" t="s">
        <v>60</v>
      </c>
      <c r="D28" s="241"/>
      <c r="E28" s="242"/>
      <c r="F28" s="243"/>
      <c r="G28" s="244">
        <f>SUMIF(AG29:AG34,"&lt;&gt;NOR",G29:G34)</f>
        <v>0</v>
      </c>
      <c r="H28" s="238"/>
      <c r="I28" s="238">
        <f>SUM(I29:I34)</f>
        <v>0</v>
      </c>
      <c r="J28" s="238"/>
      <c r="K28" s="238">
        <f>SUM(K29:K34)</f>
        <v>0</v>
      </c>
      <c r="L28" s="238"/>
      <c r="M28" s="238">
        <f>SUM(M29:M34)</f>
        <v>0</v>
      </c>
      <c r="N28" s="238"/>
      <c r="O28" s="238">
        <f>SUM(O29:O34)</f>
        <v>20.440000000000001</v>
      </c>
      <c r="P28" s="238"/>
      <c r="Q28" s="238">
        <f>SUM(Q29:Q34)</f>
        <v>0</v>
      </c>
      <c r="R28" s="238"/>
      <c r="S28" s="238"/>
      <c r="T28" s="238"/>
      <c r="U28" s="238"/>
      <c r="V28" s="238">
        <f>SUM(V29:V34)</f>
        <v>0</v>
      </c>
      <c r="W28" s="238"/>
      <c r="X28" s="238"/>
      <c r="AG28" t="s">
        <v>98</v>
      </c>
    </row>
    <row r="29" spans="1:60" ht="20.399999999999999" outlineLevel="1" x14ac:dyDescent="0.25">
      <c r="A29" s="251">
        <v>11</v>
      </c>
      <c r="B29" s="252" t="s">
        <v>139</v>
      </c>
      <c r="C29" s="264" t="s">
        <v>140</v>
      </c>
      <c r="D29" s="253" t="s">
        <v>120</v>
      </c>
      <c r="E29" s="254">
        <v>1</v>
      </c>
      <c r="F29" s="255"/>
      <c r="G29" s="256">
        <f>ROUND(E29*F29,2)</f>
        <v>0</v>
      </c>
      <c r="H29" s="232"/>
      <c r="I29" s="231">
        <f>ROUND(E29*H29,2)</f>
        <v>0</v>
      </c>
      <c r="J29" s="232"/>
      <c r="K29" s="231">
        <f>ROUND(E29*J29,2)</f>
        <v>0</v>
      </c>
      <c r="L29" s="231">
        <v>21</v>
      </c>
      <c r="M29" s="231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1"/>
      <c r="S29" s="231" t="s">
        <v>121</v>
      </c>
      <c r="T29" s="231" t="s">
        <v>122</v>
      </c>
      <c r="U29" s="231">
        <v>0</v>
      </c>
      <c r="V29" s="231">
        <f>ROUND(E29*U29,2)</f>
        <v>0</v>
      </c>
      <c r="W29" s="231"/>
      <c r="X29" s="231" t="s">
        <v>103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104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0.399999999999999" outlineLevel="1" x14ac:dyDescent="0.25">
      <c r="A30" s="251">
        <v>12</v>
      </c>
      <c r="B30" s="252" t="s">
        <v>141</v>
      </c>
      <c r="C30" s="264" t="s">
        <v>142</v>
      </c>
      <c r="D30" s="253" t="s">
        <v>125</v>
      </c>
      <c r="E30" s="254">
        <v>4.3</v>
      </c>
      <c r="F30" s="255"/>
      <c r="G30" s="256">
        <f>ROUND(E30*F30,2)</f>
        <v>0</v>
      </c>
      <c r="H30" s="232"/>
      <c r="I30" s="231">
        <f>ROUND(E30*H30,2)</f>
        <v>0</v>
      </c>
      <c r="J30" s="232"/>
      <c r="K30" s="231">
        <f>ROUND(E30*J30,2)</f>
        <v>0</v>
      </c>
      <c r="L30" s="231">
        <v>21</v>
      </c>
      <c r="M30" s="231">
        <f>G30*(1+L30/100)</f>
        <v>0</v>
      </c>
      <c r="N30" s="231">
        <v>2.2000000000000002</v>
      </c>
      <c r="O30" s="231">
        <f>ROUND(E30*N30,2)</f>
        <v>9.4600000000000009</v>
      </c>
      <c r="P30" s="231">
        <v>0</v>
      </c>
      <c r="Q30" s="231">
        <f>ROUND(E30*P30,2)</f>
        <v>0</v>
      </c>
      <c r="R30" s="231"/>
      <c r="S30" s="231" t="s">
        <v>121</v>
      </c>
      <c r="T30" s="231" t="s">
        <v>122</v>
      </c>
      <c r="U30" s="231">
        <v>0</v>
      </c>
      <c r="V30" s="231">
        <f>ROUND(E30*U30,2)</f>
        <v>0</v>
      </c>
      <c r="W30" s="231"/>
      <c r="X30" s="231" t="s">
        <v>103</v>
      </c>
      <c r="Y30" s="212"/>
      <c r="Z30" s="212"/>
      <c r="AA30" s="212"/>
      <c r="AB30" s="212"/>
      <c r="AC30" s="212"/>
      <c r="AD30" s="212"/>
      <c r="AE30" s="212"/>
      <c r="AF30" s="212"/>
      <c r="AG30" s="212" t="s">
        <v>104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0.399999999999999" outlineLevel="1" x14ac:dyDescent="0.25">
      <c r="A31" s="251">
        <v>13</v>
      </c>
      <c r="B31" s="252" t="s">
        <v>143</v>
      </c>
      <c r="C31" s="264" t="s">
        <v>144</v>
      </c>
      <c r="D31" s="253" t="s">
        <v>145</v>
      </c>
      <c r="E31" s="254">
        <v>7.2</v>
      </c>
      <c r="F31" s="255"/>
      <c r="G31" s="256">
        <f>ROUND(E31*F31,2)</f>
        <v>0</v>
      </c>
      <c r="H31" s="232"/>
      <c r="I31" s="231">
        <f>ROUND(E31*H31,2)</f>
        <v>0</v>
      </c>
      <c r="J31" s="232"/>
      <c r="K31" s="231">
        <f>ROUND(E31*J31,2)</f>
        <v>0</v>
      </c>
      <c r="L31" s="231">
        <v>21</v>
      </c>
      <c r="M31" s="231">
        <f>G31*(1+L31/100)</f>
        <v>0</v>
      </c>
      <c r="N31" s="231">
        <v>1</v>
      </c>
      <c r="O31" s="231">
        <f>ROUND(E31*N31,2)</f>
        <v>7.2</v>
      </c>
      <c r="P31" s="231">
        <v>0</v>
      </c>
      <c r="Q31" s="231">
        <f>ROUND(E31*P31,2)</f>
        <v>0</v>
      </c>
      <c r="R31" s="231"/>
      <c r="S31" s="231" t="s">
        <v>121</v>
      </c>
      <c r="T31" s="231" t="s">
        <v>122</v>
      </c>
      <c r="U31" s="231">
        <v>0</v>
      </c>
      <c r="V31" s="231">
        <f>ROUND(E31*U31,2)</f>
        <v>0</v>
      </c>
      <c r="W31" s="231"/>
      <c r="X31" s="231" t="s">
        <v>103</v>
      </c>
      <c r="Y31" s="212"/>
      <c r="Z31" s="212"/>
      <c r="AA31" s="212"/>
      <c r="AB31" s="212"/>
      <c r="AC31" s="212"/>
      <c r="AD31" s="212"/>
      <c r="AE31" s="212"/>
      <c r="AF31" s="212"/>
      <c r="AG31" s="212" t="s">
        <v>104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51">
        <v>14</v>
      </c>
      <c r="B32" s="252" t="s">
        <v>146</v>
      </c>
      <c r="C32" s="264" t="s">
        <v>147</v>
      </c>
      <c r="D32" s="253" t="s">
        <v>101</v>
      </c>
      <c r="E32" s="254">
        <v>108</v>
      </c>
      <c r="F32" s="255"/>
      <c r="G32" s="256">
        <f>ROUND(E32*F32,2)</f>
        <v>0</v>
      </c>
      <c r="H32" s="232"/>
      <c r="I32" s="231">
        <f>ROUND(E32*H32,2)</f>
        <v>0</v>
      </c>
      <c r="J32" s="232"/>
      <c r="K32" s="231">
        <f>ROUND(E32*J32,2)</f>
        <v>0</v>
      </c>
      <c r="L32" s="231">
        <v>21</v>
      </c>
      <c r="M32" s="231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1"/>
      <c r="S32" s="231" t="s">
        <v>121</v>
      </c>
      <c r="T32" s="231" t="s">
        <v>122</v>
      </c>
      <c r="U32" s="231">
        <v>0</v>
      </c>
      <c r="V32" s="231">
        <f>ROUND(E32*U32,2)</f>
        <v>0</v>
      </c>
      <c r="W32" s="231"/>
      <c r="X32" s="231" t="s">
        <v>103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104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51">
        <v>15</v>
      </c>
      <c r="B33" s="252" t="s">
        <v>148</v>
      </c>
      <c r="C33" s="264" t="s">
        <v>149</v>
      </c>
      <c r="D33" s="253" t="s">
        <v>101</v>
      </c>
      <c r="E33" s="254">
        <v>108</v>
      </c>
      <c r="F33" s="255"/>
      <c r="G33" s="256">
        <f>ROUND(E33*F33,2)</f>
        <v>0</v>
      </c>
      <c r="H33" s="232"/>
      <c r="I33" s="231">
        <f>ROUND(E33*H33,2)</f>
        <v>0</v>
      </c>
      <c r="J33" s="232"/>
      <c r="K33" s="231">
        <f>ROUND(E33*J33,2)</f>
        <v>0</v>
      </c>
      <c r="L33" s="231">
        <v>21</v>
      </c>
      <c r="M33" s="231">
        <f>G33*(1+L33/100)</f>
        <v>0</v>
      </c>
      <c r="N33" s="231">
        <v>0</v>
      </c>
      <c r="O33" s="231">
        <f>ROUND(E33*N33,2)</f>
        <v>0</v>
      </c>
      <c r="P33" s="231">
        <v>0</v>
      </c>
      <c r="Q33" s="231">
        <f>ROUND(E33*P33,2)</f>
        <v>0</v>
      </c>
      <c r="R33" s="231"/>
      <c r="S33" s="231" t="s">
        <v>121</v>
      </c>
      <c r="T33" s="231" t="s">
        <v>122</v>
      </c>
      <c r="U33" s="231">
        <v>0</v>
      </c>
      <c r="V33" s="231">
        <f>ROUND(E33*U33,2)</f>
        <v>0</v>
      </c>
      <c r="W33" s="231"/>
      <c r="X33" s="231" t="s">
        <v>103</v>
      </c>
      <c r="Y33" s="212"/>
      <c r="Z33" s="212"/>
      <c r="AA33" s="212"/>
      <c r="AB33" s="212"/>
      <c r="AC33" s="212"/>
      <c r="AD33" s="212"/>
      <c r="AE33" s="212"/>
      <c r="AF33" s="212"/>
      <c r="AG33" s="212" t="s">
        <v>104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ht="30.6" outlineLevel="1" x14ac:dyDescent="0.25">
      <c r="A34" s="251">
        <v>16</v>
      </c>
      <c r="B34" s="252" t="s">
        <v>150</v>
      </c>
      <c r="C34" s="264" t="s">
        <v>151</v>
      </c>
      <c r="D34" s="253" t="s">
        <v>101</v>
      </c>
      <c r="E34" s="254">
        <v>108</v>
      </c>
      <c r="F34" s="255"/>
      <c r="G34" s="256">
        <f>ROUND(E34*F34,2)</f>
        <v>0</v>
      </c>
      <c r="H34" s="232"/>
      <c r="I34" s="231">
        <f>ROUND(E34*H34,2)</f>
        <v>0</v>
      </c>
      <c r="J34" s="232"/>
      <c r="K34" s="231">
        <f>ROUND(E34*J34,2)</f>
        <v>0</v>
      </c>
      <c r="L34" s="231">
        <v>21</v>
      </c>
      <c r="M34" s="231">
        <f>G34*(1+L34/100)</f>
        <v>0</v>
      </c>
      <c r="N34" s="231">
        <v>3.5000000000000003E-2</v>
      </c>
      <c r="O34" s="231">
        <f>ROUND(E34*N34,2)</f>
        <v>3.78</v>
      </c>
      <c r="P34" s="231">
        <v>0</v>
      </c>
      <c r="Q34" s="231">
        <f>ROUND(E34*P34,2)</f>
        <v>0</v>
      </c>
      <c r="R34" s="231"/>
      <c r="S34" s="231" t="s">
        <v>121</v>
      </c>
      <c r="T34" s="231" t="s">
        <v>122</v>
      </c>
      <c r="U34" s="231">
        <v>0</v>
      </c>
      <c r="V34" s="231">
        <f>ROUND(E34*U34,2)</f>
        <v>0</v>
      </c>
      <c r="W34" s="231"/>
      <c r="X34" s="231" t="s">
        <v>103</v>
      </c>
      <c r="Y34" s="212"/>
      <c r="Z34" s="212"/>
      <c r="AA34" s="212"/>
      <c r="AB34" s="212"/>
      <c r="AC34" s="212"/>
      <c r="AD34" s="212"/>
      <c r="AE34" s="212"/>
      <c r="AF34" s="212"/>
      <c r="AG34" s="212" t="s">
        <v>104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5">
      <c r="A35" s="239" t="s">
        <v>97</v>
      </c>
      <c r="B35" s="240" t="s">
        <v>61</v>
      </c>
      <c r="C35" s="261" t="s">
        <v>62</v>
      </c>
      <c r="D35" s="241"/>
      <c r="E35" s="242"/>
      <c r="F35" s="243"/>
      <c r="G35" s="244">
        <f>SUMIF(AG36:AG41,"&lt;&gt;NOR",G36:G41)</f>
        <v>0</v>
      </c>
      <c r="H35" s="238"/>
      <c r="I35" s="238">
        <f>SUM(I36:I41)</f>
        <v>0</v>
      </c>
      <c r="J35" s="238"/>
      <c r="K35" s="238">
        <f>SUM(K36:K41)</f>
        <v>0</v>
      </c>
      <c r="L35" s="238"/>
      <c r="M35" s="238">
        <f>SUM(M36:M41)</f>
        <v>0</v>
      </c>
      <c r="N35" s="238"/>
      <c r="O35" s="238">
        <f>SUM(O36:O41)</f>
        <v>5.5</v>
      </c>
      <c r="P35" s="238"/>
      <c r="Q35" s="238">
        <f>SUM(Q36:Q41)</f>
        <v>0</v>
      </c>
      <c r="R35" s="238"/>
      <c r="S35" s="238"/>
      <c r="T35" s="238"/>
      <c r="U35" s="238"/>
      <c r="V35" s="238">
        <f>SUM(V36:V41)</f>
        <v>7.29</v>
      </c>
      <c r="W35" s="238"/>
      <c r="X35" s="238"/>
      <c r="AG35" t="s">
        <v>98</v>
      </c>
    </row>
    <row r="36" spans="1:60" ht="20.399999999999999" outlineLevel="1" x14ac:dyDescent="0.25">
      <c r="A36" s="251">
        <v>17</v>
      </c>
      <c r="B36" s="252" t="s">
        <v>152</v>
      </c>
      <c r="C36" s="264" t="s">
        <v>153</v>
      </c>
      <c r="D36" s="253" t="s">
        <v>117</v>
      </c>
      <c r="E36" s="254">
        <v>42</v>
      </c>
      <c r="F36" s="255"/>
      <c r="G36" s="256">
        <f>ROUND(E36*F36,2)</f>
        <v>0</v>
      </c>
      <c r="H36" s="232"/>
      <c r="I36" s="231">
        <f>ROUND(E36*H36,2)</f>
        <v>0</v>
      </c>
      <c r="J36" s="232"/>
      <c r="K36" s="231">
        <f>ROUND(E36*J36,2)</f>
        <v>0</v>
      </c>
      <c r="L36" s="231">
        <v>21</v>
      </c>
      <c r="M36" s="231">
        <f>G36*(1+L36/100)</f>
        <v>0</v>
      </c>
      <c r="N36" s="231">
        <v>0.10249999999999999</v>
      </c>
      <c r="O36" s="231">
        <f>ROUND(E36*N36,2)</f>
        <v>4.3099999999999996</v>
      </c>
      <c r="P36" s="231">
        <v>0</v>
      </c>
      <c r="Q36" s="231">
        <f>ROUND(E36*P36,2)</f>
        <v>0</v>
      </c>
      <c r="R36" s="231"/>
      <c r="S36" s="231" t="s">
        <v>102</v>
      </c>
      <c r="T36" s="231" t="s">
        <v>102</v>
      </c>
      <c r="U36" s="231">
        <v>0.14000000000000001</v>
      </c>
      <c r="V36" s="231">
        <f>ROUND(E36*U36,2)</f>
        <v>5.88</v>
      </c>
      <c r="W36" s="231"/>
      <c r="X36" s="231" t="s">
        <v>103</v>
      </c>
      <c r="Y36" s="212"/>
      <c r="Z36" s="212"/>
      <c r="AA36" s="212"/>
      <c r="AB36" s="212"/>
      <c r="AC36" s="212"/>
      <c r="AD36" s="212"/>
      <c r="AE36" s="212"/>
      <c r="AF36" s="212"/>
      <c r="AG36" s="212" t="s">
        <v>104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51">
        <v>18</v>
      </c>
      <c r="B37" s="252" t="s">
        <v>154</v>
      </c>
      <c r="C37" s="264" t="s">
        <v>155</v>
      </c>
      <c r="D37" s="253" t="s">
        <v>117</v>
      </c>
      <c r="E37" s="254">
        <v>14</v>
      </c>
      <c r="F37" s="255"/>
      <c r="G37" s="256">
        <f>ROUND(E37*F37,2)</f>
        <v>0</v>
      </c>
      <c r="H37" s="232"/>
      <c r="I37" s="231">
        <f>ROUND(E37*H37,2)</f>
        <v>0</v>
      </c>
      <c r="J37" s="232"/>
      <c r="K37" s="231">
        <f>ROUND(E37*J37,2)</f>
        <v>0</v>
      </c>
      <c r="L37" s="231">
        <v>21</v>
      </c>
      <c r="M37" s="231">
        <f>G37*(1+L37/100)</f>
        <v>0</v>
      </c>
      <c r="N37" s="231">
        <v>0</v>
      </c>
      <c r="O37" s="231">
        <f>ROUND(E37*N37,2)</f>
        <v>0</v>
      </c>
      <c r="P37" s="231">
        <v>0</v>
      </c>
      <c r="Q37" s="231">
        <f>ROUND(E37*P37,2)</f>
        <v>0</v>
      </c>
      <c r="R37" s="231"/>
      <c r="S37" s="231" t="s">
        <v>102</v>
      </c>
      <c r="T37" s="231" t="s">
        <v>102</v>
      </c>
      <c r="U37" s="231">
        <v>3.2000000000000001E-2</v>
      </c>
      <c r="V37" s="231">
        <f>ROUND(E37*U37,2)</f>
        <v>0.45</v>
      </c>
      <c r="W37" s="231"/>
      <c r="X37" s="231" t="s">
        <v>103</v>
      </c>
      <c r="Y37" s="212"/>
      <c r="Z37" s="212"/>
      <c r="AA37" s="212"/>
      <c r="AB37" s="212"/>
      <c r="AC37" s="212"/>
      <c r="AD37" s="212"/>
      <c r="AE37" s="212"/>
      <c r="AF37" s="212"/>
      <c r="AG37" s="212" t="s">
        <v>104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45">
        <v>19</v>
      </c>
      <c r="B38" s="246" t="s">
        <v>156</v>
      </c>
      <c r="C38" s="262" t="s">
        <v>157</v>
      </c>
      <c r="D38" s="247" t="s">
        <v>117</v>
      </c>
      <c r="E38" s="248">
        <v>7.4</v>
      </c>
      <c r="F38" s="249"/>
      <c r="G38" s="250">
        <f>ROUND(E38*F38,2)</f>
        <v>0</v>
      </c>
      <c r="H38" s="232"/>
      <c r="I38" s="231">
        <f>ROUND(E38*H38,2)</f>
        <v>0</v>
      </c>
      <c r="J38" s="232"/>
      <c r="K38" s="231">
        <f>ROUND(E38*J38,2)</f>
        <v>0</v>
      </c>
      <c r="L38" s="231">
        <v>21</v>
      </c>
      <c r="M38" s="231">
        <f>G38*(1+L38/100)</f>
        <v>0</v>
      </c>
      <c r="N38" s="231">
        <v>0</v>
      </c>
      <c r="O38" s="231">
        <f>ROUND(E38*N38,2)</f>
        <v>0</v>
      </c>
      <c r="P38" s="231">
        <v>0</v>
      </c>
      <c r="Q38" s="231">
        <f>ROUND(E38*P38,2)</f>
        <v>0</v>
      </c>
      <c r="R38" s="231"/>
      <c r="S38" s="231" t="s">
        <v>102</v>
      </c>
      <c r="T38" s="231" t="s">
        <v>102</v>
      </c>
      <c r="U38" s="231">
        <v>0.13</v>
      </c>
      <c r="V38" s="231">
        <f>ROUND(E38*U38,2)</f>
        <v>0.96</v>
      </c>
      <c r="W38" s="231"/>
      <c r="X38" s="231" t="s">
        <v>103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104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29"/>
      <c r="B39" s="230"/>
      <c r="C39" s="263" t="s">
        <v>158</v>
      </c>
      <c r="D39" s="233"/>
      <c r="E39" s="234">
        <v>7.4</v>
      </c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12"/>
      <c r="Z39" s="212"/>
      <c r="AA39" s="212"/>
      <c r="AB39" s="212"/>
      <c r="AC39" s="212"/>
      <c r="AD39" s="212"/>
      <c r="AE39" s="212"/>
      <c r="AF39" s="212"/>
      <c r="AG39" s="212" t="s">
        <v>106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45">
        <v>20</v>
      </c>
      <c r="B40" s="246" t="s">
        <v>159</v>
      </c>
      <c r="C40" s="262" t="s">
        <v>160</v>
      </c>
      <c r="D40" s="247" t="s">
        <v>161</v>
      </c>
      <c r="E40" s="248">
        <v>44.1</v>
      </c>
      <c r="F40" s="249"/>
      <c r="G40" s="250">
        <f>ROUND(E40*F40,2)</f>
        <v>0</v>
      </c>
      <c r="H40" s="232"/>
      <c r="I40" s="231">
        <f>ROUND(E40*H40,2)</f>
        <v>0</v>
      </c>
      <c r="J40" s="232"/>
      <c r="K40" s="231">
        <f>ROUND(E40*J40,2)</f>
        <v>0</v>
      </c>
      <c r="L40" s="231">
        <v>21</v>
      </c>
      <c r="M40" s="231">
        <f>G40*(1+L40/100)</f>
        <v>0</v>
      </c>
      <c r="N40" s="231">
        <v>2.7E-2</v>
      </c>
      <c r="O40" s="231">
        <f>ROUND(E40*N40,2)</f>
        <v>1.19</v>
      </c>
      <c r="P40" s="231">
        <v>0</v>
      </c>
      <c r="Q40" s="231">
        <f>ROUND(E40*P40,2)</f>
        <v>0</v>
      </c>
      <c r="R40" s="231" t="s">
        <v>162</v>
      </c>
      <c r="S40" s="231" t="s">
        <v>102</v>
      </c>
      <c r="T40" s="231" t="s">
        <v>102</v>
      </c>
      <c r="U40" s="231">
        <v>0</v>
      </c>
      <c r="V40" s="231">
        <f>ROUND(E40*U40,2)</f>
        <v>0</v>
      </c>
      <c r="W40" s="231"/>
      <c r="X40" s="231" t="s">
        <v>163</v>
      </c>
      <c r="Y40" s="212"/>
      <c r="Z40" s="212"/>
      <c r="AA40" s="212"/>
      <c r="AB40" s="212"/>
      <c r="AC40" s="212"/>
      <c r="AD40" s="212"/>
      <c r="AE40" s="212"/>
      <c r="AF40" s="212"/>
      <c r="AG40" s="212" t="s">
        <v>164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29"/>
      <c r="B41" s="230"/>
      <c r="C41" s="263" t="s">
        <v>165</v>
      </c>
      <c r="D41" s="233"/>
      <c r="E41" s="234">
        <v>44.1</v>
      </c>
      <c r="F41" s="231"/>
      <c r="G41" s="231"/>
      <c r="H41" s="231"/>
      <c r="I41" s="231"/>
      <c r="J41" s="231"/>
      <c r="K41" s="231"/>
      <c r="L41" s="231"/>
      <c r="M41" s="231"/>
      <c r="N41" s="231"/>
      <c r="O41" s="231"/>
      <c r="P41" s="231"/>
      <c r="Q41" s="231"/>
      <c r="R41" s="231"/>
      <c r="S41" s="231"/>
      <c r="T41" s="231"/>
      <c r="U41" s="231"/>
      <c r="V41" s="231"/>
      <c r="W41" s="231"/>
      <c r="X41" s="231"/>
      <c r="Y41" s="212"/>
      <c r="Z41" s="212"/>
      <c r="AA41" s="212"/>
      <c r="AB41" s="212"/>
      <c r="AC41" s="212"/>
      <c r="AD41" s="212"/>
      <c r="AE41" s="212"/>
      <c r="AF41" s="212"/>
      <c r="AG41" s="212" t="s">
        <v>106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5">
      <c r="A42" s="239" t="s">
        <v>97</v>
      </c>
      <c r="B42" s="240" t="s">
        <v>63</v>
      </c>
      <c r="C42" s="261" t="s">
        <v>64</v>
      </c>
      <c r="D42" s="241"/>
      <c r="E42" s="242"/>
      <c r="F42" s="243"/>
      <c r="G42" s="244">
        <f>SUMIF(AG43:AG43,"&lt;&gt;NOR",G43:G43)</f>
        <v>0</v>
      </c>
      <c r="H42" s="238"/>
      <c r="I42" s="238">
        <f>SUM(I43:I43)</f>
        <v>0</v>
      </c>
      <c r="J42" s="238"/>
      <c r="K42" s="238">
        <f>SUM(K43:K43)</f>
        <v>0</v>
      </c>
      <c r="L42" s="238"/>
      <c r="M42" s="238">
        <f>SUM(M43:M43)</f>
        <v>0</v>
      </c>
      <c r="N42" s="238"/>
      <c r="O42" s="238">
        <f>SUM(O43:O43)</f>
        <v>0</v>
      </c>
      <c r="P42" s="238"/>
      <c r="Q42" s="238">
        <f>SUM(Q43:Q43)</f>
        <v>0</v>
      </c>
      <c r="R42" s="238"/>
      <c r="S42" s="238"/>
      <c r="T42" s="238"/>
      <c r="U42" s="238"/>
      <c r="V42" s="238">
        <f>SUM(V43:V43)</f>
        <v>0</v>
      </c>
      <c r="W42" s="238"/>
      <c r="X42" s="238"/>
      <c r="AG42" t="s">
        <v>98</v>
      </c>
    </row>
    <row r="43" spans="1:60" outlineLevel="1" x14ac:dyDescent="0.25">
      <c r="A43" s="251">
        <v>21</v>
      </c>
      <c r="B43" s="252" t="s">
        <v>166</v>
      </c>
      <c r="C43" s="264" t="s">
        <v>167</v>
      </c>
      <c r="D43" s="253" t="s">
        <v>145</v>
      </c>
      <c r="E43" s="254">
        <v>28.095700000000001</v>
      </c>
      <c r="F43" s="255"/>
      <c r="G43" s="256">
        <f>ROUND(E43*F43,2)</f>
        <v>0</v>
      </c>
      <c r="H43" s="232"/>
      <c r="I43" s="231">
        <f>ROUND(E43*H43,2)</f>
        <v>0</v>
      </c>
      <c r="J43" s="232"/>
      <c r="K43" s="231">
        <f>ROUND(E43*J43,2)</f>
        <v>0</v>
      </c>
      <c r="L43" s="231">
        <v>21</v>
      </c>
      <c r="M43" s="231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1"/>
      <c r="S43" s="231" t="s">
        <v>102</v>
      </c>
      <c r="T43" s="231" t="s">
        <v>102</v>
      </c>
      <c r="U43" s="231">
        <v>0</v>
      </c>
      <c r="V43" s="231">
        <f>ROUND(E43*U43,2)</f>
        <v>0</v>
      </c>
      <c r="W43" s="231"/>
      <c r="X43" s="231" t="s">
        <v>168</v>
      </c>
      <c r="Y43" s="212"/>
      <c r="Z43" s="212"/>
      <c r="AA43" s="212"/>
      <c r="AB43" s="212"/>
      <c r="AC43" s="212"/>
      <c r="AD43" s="212"/>
      <c r="AE43" s="212"/>
      <c r="AF43" s="212"/>
      <c r="AG43" s="212" t="s">
        <v>169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5">
      <c r="A44" s="239" t="s">
        <v>97</v>
      </c>
      <c r="B44" s="240" t="s">
        <v>65</v>
      </c>
      <c r="C44" s="261" t="s">
        <v>66</v>
      </c>
      <c r="D44" s="241"/>
      <c r="E44" s="242"/>
      <c r="F44" s="243"/>
      <c r="G44" s="244">
        <f>SUMIF(AG45:AG95,"&lt;&gt;NOR",G45:G95)</f>
        <v>0</v>
      </c>
      <c r="H44" s="238"/>
      <c r="I44" s="238">
        <f>SUM(I45:I95)</f>
        <v>0</v>
      </c>
      <c r="J44" s="238"/>
      <c r="K44" s="238">
        <f>SUM(K45:K95)</f>
        <v>0</v>
      </c>
      <c r="L44" s="238"/>
      <c r="M44" s="238">
        <f>SUM(M45:M95)</f>
        <v>0</v>
      </c>
      <c r="N44" s="238"/>
      <c r="O44" s="238">
        <f>SUM(O45:O95)</f>
        <v>0</v>
      </c>
      <c r="P44" s="238"/>
      <c r="Q44" s="238">
        <f>SUM(Q45:Q95)</f>
        <v>0</v>
      </c>
      <c r="R44" s="238"/>
      <c r="S44" s="238"/>
      <c r="T44" s="238"/>
      <c r="U44" s="238"/>
      <c r="V44" s="238">
        <f>SUM(V45:V95)</f>
        <v>0</v>
      </c>
      <c r="W44" s="238"/>
      <c r="X44" s="238"/>
      <c r="AG44" t="s">
        <v>98</v>
      </c>
    </row>
    <row r="45" spans="1:60" outlineLevel="1" x14ac:dyDescent="0.25">
      <c r="A45" s="245">
        <v>22</v>
      </c>
      <c r="B45" s="246" t="s">
        <v>170</v>
      </c>
      <c r="C45" s="262" t="s">
        <v>171</v>
      </c>
      <c r="D45" s="247" t="s">
        <v>161</v>
      </c>
      <c r="E45" s="248">
        <v>1</v>
      </c>
      <c r="F45" s="249"/>
      <c r="G45" s="250">
        <f>ROUND(E45*F45,2)</f>
        <v>0</v>
      </c>
      <c r="H45" s="232"/>
      <c r="I45" s="231">
        <f>ROUND(E45*H45,2)</f>
        <v>0</v>
      </c>
      <c r="J45" s="232"/>
      <c r="K45" s="231">
        <f>ROUND(E45*J45,2)</f>
        <v>0</v>
      </c>
      <c r="L45" s="231">
        <v>21</v>
      </c>
      <c r="M45" s="231">
        <f>G45*(1+L45/100)</f>
        <v>0</v>
      </c>
      <c r="N45" s="231">
        <v>0</v>
      </c>
      <c r="O45" s="231">
        <f>ROUND(E45*N45,2)</f>
        <v>0</v>
      </c>
      <c r="P45" s="231">
        <v>0</v>
      </c>
      <c r="Q45" s="231">
        <f>ROUND(E45*P45,2)</f>
        <v>0</v>
      </c>
      <c r="R45" s="231"/>
      <c r="S45" s="231" t="s">
        <v>121</v>
      </c>
      <c r="T45" s="231" t="s">
        <v>122</v>
      </c>
      <c r="U45" s="231">
        <v>0</v>
      </c>
      <c r="V45" s="231">
        <f>ROUND(E45*U45,2)</f>
        <v>0</v>
      </c>
      <c r="W45" s="231"/>
      <c r="X45" s="231" t="s">
        <v>103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104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5">
      <c r="A46" s="229"/>
      <c r="B46" s="230"/>
      <c r="C46" s="265" t="s">
        <v>172</v>
      </c>
      <c r="D46" s="257"/>
      <c r="E46" s="257"/>
      <c r="F46" s="257"/>
      <c r="G46" s="257"/>
      <c r="H46" s="231"/>
      <c r="I46" s="231"/>
      <c r="J46" s="231"/>
      <c r="K46" s="231"/>
      <c r="L46" s="231"/>
      <c r="M46" s="231"/>
      <c r="N46" s="231"/>
      <c r="O46" s="231"/>
      <c r="P46" s="231"/>
      <c r="Q46" s="231"/>
      <c r="R46" s="231"/>
      <c r="S46" s="231"/>
      <c r="T46" s="231"/>
      <c r="U46" s="231"/>
      <c r="V46" s="231"/>
      <c r="W46" s="231"/>
      <c r="X46" s="231"/>
      <c r="Y46" s="212"/>
      <c r="Z46" s="212"/>
      <c r="AA46" s="212"/>
      <c r="AB46" s="212"/>
      <c r="AC46" s="212"/>
      <c r="AD46" s="212"/>
      <c r="AE46" s="212"/>
      <c r="AF46" s="212"/>
      <c r="AG46" s="212" t="s">
        <v>173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29"/>
      <c r="B47" s="230"/>
      <c r="C47" s="266" t="s">
        <v>174</v>
      </c>
      <c r="D47" s="258"/>
      <c r="E47" s="258"/>
      <c r="F47" s="258"/>
      <c r="G47" s="258"/>
      <c r="H47" s="231"/>
      <c r="I47" s="231"/>
      <c r="J47" s="231"/>
      <c r="K47" s="231"/>
      <c r="L47" s="231"/>
      <c r="M47" s="231"/>
      <c r="N47" s="231"/>
      <c r="O47" s="231"/>
      <c r="P47" s="231"/>
      <c r="Q47" s="231"/>
      <c r="R47" s="231"/>
      <c r="S47" s="231"/>
      <c r="T47" s="231"/>
      <c r="U47" s="231"/>
      <c r="V47" s="231"/>
      <c r="W47" s="231"/>
      <c r="X47" s="231"/>
      <c r="Y47" s="212"/>
      <c r="Z47" s="212"/>
      <c r="AA47" s="212"/>
      <c r="AB47" s="212"/>
      <c r="AC47" s="212"/>
      <c r="AD47" s="212"/>
      <c r="AE47" s="212"/>
      <c r="AF47" s="212"/>
      <c r="AG47" s="212" t="s">
        <v>173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29"/>
      <c r="B48" s="230"/>
      <c r="C48" s="266" t="s">
        <v>175</v>
      </c>
      <c r="D48" s="258"/>
      <c r="E48" s="258"/>
      <c r="F48" s="258"/>
      <c r="G48" s="258"/>
      <c r="H48" s="231"/>
      <c r="I48" s="231"/>
      <c r="J48" s="231"/>
      <c r="K48" s="231"/>
      <c r="L48" s="231"/>
      <c r="M48" s="231"/>
      <c r="N48" s="231"/>
      <c r="O48" s="231"/>
      <c r="P48" s="231"/>
      <c r="Q48" s="231"/>
      <c r="R48" s="231"/>
      <c r="S48" s="231"/>
      <c r="T48" s="231"/>
      <c r="U48" s="231"/>
      <c r="V48" s="231"/>
      <c r="W48" s="231"/>
      <c r="X48" s="231"/>
      <c r="Y48" s="212"/>
      <c r="Z48" s="212"/>
      <c r="AA48" s="212"/>
      <c r="AB48" s="212"/>
      <c r="AC48" s="212"/>
      <c r="AD48" s="212"/>
      <c r="AE48" s="212"/>
      <c r="AF48" s="212"/>
      <c r="AG48" s="212" t="s">
        <v>173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45">
        <v>23</v>
      </c>
      <c r="B49" s="246" t="s">
        <v>176</v>
      </c>
      <c r="C49" s="262" t="s">
        <v>177</v>
      </c>
      <c r="D49" s="247" t="s">
        <v>161</v>
      </c>
      <c r="E49" s="248">
        <v>1</v>
      </c>
      <c r="F49" s="249"/>
      <c r="G49" s="250">
        <f>ROUND(E49*F49,2)</f>
        <v>0</v>
      </c>
      <c r="H49" s="232"/>
      <c r="I49" s="231">
        <f>ROUND(E49*H49,2)</f>
        <v>0</v>
      </c>
      <c r="J49" s="232"/>
      <c r="K49" s="231">
        <f>ROUND(E49*J49,2)</f>
        <v>0</v>
      </c>
      <c r="L49" s="231">
        <v>21</v>
      </c>
      <c r="M49" s="231">
        <f>G49*(1+L49/100)</f>
        <v>0</v>
      </c>
      <c r="N49" s="231">
        <v>0</v>
      </c>
      <c r="O49" s="231">
        <f>ROUND(E49*N49,2)</f>
        <v>0</v>
      </c>
      <c r="P49" s="231">
        <v>0</v>
      </c>
      <c r="Q49" s="231">
        <f>ROUND(E49*P49,2)</f>
        <v>0</v>
      </c>
      <c r="R49" s="231"/>
      <c r="S49" s="231" t="s">
        <v>121</v>
      </c>
      <c r="T49" s="231" t="s">
        <v>122</v>
      </c>
      <c r="U49" s="231">
        <v>0</v>
      </c>
      <c r="V49" s="231">
        <f>ROUND(E49*U49,2)</f>
        <v>0</v>
      </c>
      <c r="W49" s="231"/>
      <c r="X49" s="231" t="s">
        <v>103</v>
      </c>
      <c r="Y49" s="212"/>
      <c r="Z49" s="212"/>
      <c r="AA49" s="212"/>
      <c r="AB49" s="212"/>
      <c r="AC49" s="212"/>
      <c r="AD49" s="212"/>
      <c r="AE49" s="212"/>
      <c r="AF49" s="212"/>
      <c r="AG49" s="212" t="s">
        <v>104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29"/>
      <c r="B50" s="230"/>
      <c r="C50" s="265" t="s">
        <v>178</v>
      </c>
      <c r="D50" s="257"/>
      <c r="E50" s="257"/>
      <c r="F50" s="257"/>
      <c r="G50" s="257"/>
      <c r="H50" s="231"/>
      <c r="I50" s="231"/>
      <c r="J50" s="231"/>
      <c r="K50" s="231"/>
      <c r="L50" s="231"/>
      <c r="M50" s="231"/>
      <c r="N50" s="231"/>
      <c r="O50" s="231"/>
      <c r="P50" s="231"/>
      <c r="Q50" s="231"/>
      <c r="R50" s="231"/>
      <c r="S50" s="231"/>
      <c r="T50" s="231"/>
      <c r="U50" s="231"/>
      <c r="V50" s="231"/>
      <c r="W50" s="231"/>
      <c r="X50" s="231"/>
      <c r="Y50" s="212"/>
      <c r="Z50" s="212"/>
      <c r="AA50" s="212"/>
      <c r="AB50" s="212"/>
      <c r="AC50" s="212"/>
      <c r="AD50" s="212"/>
      <c r="AE50" s="212"/>
      <c r="AF50" s="212"/>
      <c r="AG50" s="212" t="s">
        <v>173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5">
      <c r="A51" s="229"/>
      <c r="B51" s="230"/>
      <c r="C51" s="266" t="s">
        <v>179</v>
      </c>
      <c r="D51" s="258"/>
      <c r="E51" s="258"/>
      <c r="F51" s="258"/>
      <c r="G51" s="258"/>
      <c r="H51" s="231"/>
      <c r="I51" s="231"/>
      <c r="J51" s="231"/>
      <c r="K51" s="231"/>
      <c r="L51" s="231"/>
      <c r="M51" s="231"/>
      <c r="N51" s="231"/>
      <c r="O51" s="231"/>
      <c r="P51" s="231"/>
      <c r="Q51" s="231"/>
      <c r="R51" s="231"/>
      <c r="S51" s="231"/>
      <c r="T51" s="231"/>
      <c r="U51" s="231"/>
      <c r="V51" s="231"/>
      <c r="W51" s="231"/>
      <c r="X51" s="231"/>
      <c r="Y51" s="212"/>
      <c r="Z51" s="212"/>
      <c r="AA51" s="212"/>
      <c r="AB51" s="212"/>
      <c r="AC51" s="212"/>
      <c r="AD51" s="212"/>
      <c r="AE51" s="212"/>
      <c r="AF51" s="212"/>
      <c r="AG51" s="212" t="s">
        <v>173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29"/>
      <c r="B52" s="230"/>
      <c r="C52" s="266" t="s">
        <v>180</v>
      </c>
      <c r="D52" s="258"/>
      <c r="E52" s="258"/>
      <c r="F52" s="258"/>
      <c r="G52" s="258"/>
      <c r="H52" s="231"/>
      <c r="I52" s="231"/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12"/>
      <c r="Z52" s="212"/>
      <c r="AA52" s="212"/>
      <c r="AB52" s="212"/>
      <c r="AC52" s="212"/>
      <c r="AD52" s="212"/>
      <c r="AE52" s="212"/>
      <c r="AF52" s="212"/>
      <c r="AG52" s="212" t="s">
        <v>173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5">
      <c r="A53" s="245">
        <v>24</v>
      </c>
      <c r="B53" s="246" t="s">
        <v>181</v>
      </c>
      <c r="C53" s="262" t="s">
        <v>182</v>
      </c>
      <c r="D53" s="247" t="s">
        <v>161</v>
      </c>
      <c r="E53" s="248">
        <v>1</v>
      </c>
      <c r="F53" s="249"/>
      <c r="G53" s="250">
        <f>ROUND(E53*F53,2)</f>
        <v>0</v>
      </c>
      <c r="H53" s="232"/>
      <c r="I53" s="231">
        <f>ROUND(E53*H53,2)</f>
        <v>0</v>
      </c>
      <c r="J53" s="232"/>
      <c r="K53" s="231">
        <f>ROUND(E53*J53,2)</f>
        <v>0</v>
      </c>
      <c r="L53" s="231">
        <v>21</v>
      </c>
      <c r="M53" s="231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1"/>
      <c r="S53" s="231" t="s">
        <v>121</v>
      </c>
      <c r="T53" s="231" t="s">
        <v>122</v>
      </c>
      <c r="U53" s="231">
        <v>0</v>
      </c>
      <c r="V53" s="231">
        <f>ROUND(E53*U53,2)</f>
        <v>0</v>
      </c>
      <c r="W53" s="231"/>
      <c r="X53" s="231" t="s">
        <v>103</v>
      </c>
      <c r="Y53" s="212"/>
      <c r="Z53" s="212"/>
      <c r="AA53" s="212"/>
      <c r="AB53" s="212"/>
      <c r="AC53" s="212"/>
      <c r="AD53" s="212"/>
      <c r="AE53" s="212"/>
      <c r="AF53" s="212"/>
      <c r="AG53" s="212" t="s">
        <v>104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29"/>
      <c r="B54" s="230"/>
      <c r="C54" s="265" t="s">
        <v>183</v>
      </c>
      <c r="D54" s="257"/>
      <c r="E54" s="257"/>
      <c r="F54" s="257"/>
      <c r="G54" s="257"/>
      <c r="H54" s="231"/>
      <c r="I54" s="231"/>
      <c r="J54" s="231"/>
      <c r="K54" s="231"/>
      <c r="L54" s="231"/>
      <c r="M54" s="231"/>
      <c r="N54" s="231"/>
      <c r="O54" s="231"/>
      <c r="P54" s="231"/>
      <c r="Q54" s="231"/>
      <c r="R54" s="231"/>
      <c r="S54" s="231"/>
      <c r="T54" s="231"/>
      <c r="U54" s="231"/>
      <c r="V54" s="231"/>
      <c r="W54" s="231"/>
      <c r="X54" s="231"/>
      <c r="Y54" s="212"/>
      <c r="Z54" s="212"/>
      <c r="AA54" s="212"/>
      <c r="AB54" s="212"/>
      <c r="AC54" s="212"/>
      <c r="AD54" s="212"/>
      <c r="AE54" s="212"/>
      <c r="AF54" s="212"/>
      <c r="AG54" s="212" t="s">
        <v>173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29"/>
      <c r="B55" s="230"/>
      <c r="C55" s="266" t="s">
        <v>184</v>
      </c>
      <c r="D55" s="258"/>
      <c r="E55" s="258"/>
      <c r="F55" s="258"/>
      <c r="G55" s="258"/>
      <c r="H55" s="231"/>
      <c r="I55" s="231"/>
      <c r="J55" s="231"/>
      <c r="K55" s="231"/>
      <c r="L55" s="231"/>
      <c r="M55" s="231"/>
      <c r="N55" s="231"/>
      <c r="O55" s="231"/>
      <c r="P55" s="231"/>
      <c r="Q55" s="231"/>
      <c r="R55" s="231"/>
      <c r="S55" s="231"/>
      <c r="T55" s="231"/>
      <c r="U55" s="231"/>
      <c r="V55" s="231"/>
      <c r="W55" s="231"/>
      <c r="X55" s="231"/>
      <c r="Y55" s="212"/>
      <c r="Z55" s="212"/>
      <c r="AA55" s="212"/>
      <c r="AB55" s="212"/>
      <c r="AC55" s="212"/>
      <c r="AD55" s="212"/>
      <c r="AE55" s="212"/>
      <c r="AF55" s="212"/>
      <c r="AG55" s="212" t="s">
        <v>173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5">
      <c r="A56" s="229"/>
      <c r="B56" s="230"/>
      <c r="C56" s="266" t="s">
        <v>185</v>
      </c>
      <c r="D56" s="258"/>
      <c r="E56" s="258"/>
      <c r="F56" s="258"/>
      <c r="G56" s="258"/>
      <c r="H56" s="231"/>
      <c r="I56" s="231"/>
      <c r="J56" s="231"/>
      <c r="K56" s="231"/>
      <c r="L56" s="231"/>
      <c r="M56" s="231"/>
      <c r="N56" s="231"/>
      <c r="O56" s="231"/>
      <c r="P56" s="231"/>
      <c r="Q56" s="231"/>
      <c r="R56" s="231"/>
      <c r="S56" s="231"/>
      <c r="T56" s="231"/>
      <c r="U56" s="231"/>
      <c r="V56" s="231"/>
      <c r="W56" s="231"/>
      <c r="X56" s="231"/>
      <c r="Y56" s="212"/>
      <c r="Z56" s="212"/>
      <c r="AA56" s="212"/>
      <c r="AB56" s="212"/>
      <c r="AC56" s="212"/>
      <c r="AD56" s="212"/>
      <c r="AE56" s="212"/>
      <c r="AF56" s="212"/>
      <c r="AG56" s="212" t="s">
        <v>173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5">
        <v>25</v>
      </c>
      <c r="B57" s="246" t="s">
        <v>186</v>
      </c>
      <c r="C57" s="262" t="s">
        <v>187</v>
      </c>
      <c r="D57" s="247" t="s">
        <v>161</v>
      </c>
      <c r="E57" s="248">
        <v>1</v>
      </c>
      <c r="F57" s="249"/>
      <c r="G57" s="250">
        <f>ROUND(E57*F57,2)</f>
        <v>0</v>
      </c>
      <c r="H57" s="232"/>
      <c r="I57" s="231">
        <f>ROUND(E57*H57,2)</f>
        <v>0</v>
      </c>
      <c r="J57" s="232"/>
      <c r="K57" s="231">
        <f>ROUND(E57*J57,2)</f>
        <v>0</v>
      </c>
      <c r="L57" s="231">
        <v>21</v>
      </c>
      <c r="M57" s="231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1"/>
      <c r="S57" s="231" t="s">
        <v>121</v>
      </c>
      <c r="T57" s="231" t="s">
        <v>122</v>
      </c>
      <c r="U57" s="231">
        <v>0</v>
      </c>
      <c r="V57" s="231">
        <f>ROUND(E57*U57,2)</f>
        <v>0</v>
      </c>
      <c r="W57" s="231"/>
      <c r="X57" s="231" t="s">
        <v>103</v>
      </c>
      <c r="Y57" s="212"/>
      <c r="Z57" s="212"/>
      <c r="AA57" s="212"/>
      <c r="AB57" s="212"/>
      <c r="AC57" s="212"/>
      <c r="AD57" s="212"/>
      <c r="AE57" s="212"/>
      <c r="AF57" s="212"/>
      <c r="AG57" s="212" t="s">
        <v>104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29"/>
      <c r="B58" s="230"/>
      <c r="C58" s="265" t="s">
        <v>188</v>
      </c>
      <c r="D58" s="257"/>
      <c r="E58" s="257"/>
      <c r="F58" s="257"/>
      <c r="G58" s="257"/>
      <c r="H58" s="231"/>
      <c r="I58" s="231"/>
      <c r="J58" s="231"/>
      <c r="K58" s="231"/>
      <c r="L58" s="231"/>
      <c r="M58" s="231"/>
      <c r="N58" s="231"/>
      <c r="O58" s="231"/>
      <c r="P58" s="231"/>
      <c r="Q58" s="231"/>
      <c r="R58" s="231"/>
      <c r="S58" s="231"/>
      <c r="T58" s="231"/>
      <c r="U58" s="231"/>
      <c r="V58" s="231"/>
      <c r="W58" s="231"/>
      <c r="X58" s="231"/>
      <c r="Y58" s="212"/>
      <c r="Z58" s="212"/>
      <c r="AA58" s="212"/>
      <c r="AB58" s="212"/>
      <c r="AC58" s="212"/>
      <c r="AD58" s="212"/>
      <c r="AE58" s="212"/>
      <c r="AF58" s="212"/>
      <c r="AG58" s="212" t="s">
        <v>173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5">
      <c r="A59" s="229"/>
      <c r="B59" s="230"/>
      <c r="C59" s="266" t="s">
        <v>189</v>
      </c>
      <c r="D59" s="258"/>
      <c r="E59" s="258"/>
      <c r="F59" s="258"/>
      <c r="G59" s="258"/>
      <c r="H59" s="231"/>
      <c r="I59" s="231"/>
      <c r="J59" s="231"/>
      <c r="K59" s="231"/>
      <c r="L59" s="231"/>
      <c r="M59" s="231"/>
      <c r="N59" s="231"/>
      <c r="O59" s="231"/>
      <c r="P59" s="231"/>
      <c r="Q59" s="231"/>
      <c r="R59" s="231"/>
      <c r="S59" s="231"/>
      <c r="T59" s="231"/>
      <c r="U59" s="231"/>
      <c r="V59" s="231"/>
      <c r="W59" s="231"/>
      <c r="X59" s="231"/>
      <c r="Y59" s="212"/>
      <c r="Z59" s="212"/>
      <c r="AA59" s="212"/>
      <c r="AB59" s="212"/>
      <c r="AC59" s="212"/>
      <c r="AD59" s="212"/>
      <c r="AE59" s="212"/>
      <c r="AF59" s="212"/>
      <c r="AG59" s="212" t="s">
        <v>173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5">
      <c r="A60" s="229"/>
      <c r="B60" s="230"/>
      <c r="C60" s="266" t="s">
        <v>190</v>
      </c>
      <c r="D60" s="258"/>
      <c r="E60" s="258"/>
      <c r="F60" s="258"/>
      <c r="G60" s="258"/>
      <c r="H60" s="231"/>
      <c r="I60" s="231"/>
      <c r="J60" s="231"/>
      <c r="K60" s="231"/>
      <c r="L60" s="231"/>
      <c r="M60" s="231"/>
      <c r="N60" s="231"/>
      <c r="O60" s="231"/>
      <c r="P60" s="231"/>
      <c r="Q60" s="231"/>
      <c r="R60" s="231"/>
      <c r="S60" s="231"/>
      <c r="T60" s="231"/>
      <c r="U60" s="231"/>
      <c r="V60" s="231"/>
      <c r="W60" s="231"/>
      <c r="X60" s="231"/>
      <c r="Y60" s="212"/>
      <c r="Z60" s="212"/>
      <c r="AA60" s="212"/>
      <c r="AB60" s="212"/>
      <c r="AC60" s="212"/>
      <c r="AD60" s="212"/>
      <c r="AE60" s="212"/>
      <c r="AF60" s="212"/>
      <c r="AG60" s="212" t="s">
        <v>173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5">
      <c r="A61" s="229"/>
      <c r="B61" s="230"/>
      <c r="C61" s="266" t="s">
        <v>191</v>
      </c>
      <c r="D61" s="258"/>
      <c r="E61" s="258"/>
      <c r="F61" s="258"/>
      <c r="G61" s="258"/>
      <c r="H61" s="231"/>
      <c r="I61" s="231"/>
      <c r="J61" s="231"/>
      <c r="K61" s="231"/>
      <c r="L61" s="231"/>
      <c r="M61" s="231"/>
      <c r="N61" s="231"/>
      <c r="O61" s="231"/>
      <c r="P61" s="231"/>
      <c r="Q61" s="231"/>
      <c r="R61" s="231"/>
      <c r="S61" s="231"/>
      <c r="T61" s="231"/>
      <c r="U61" s="231"/>
      <c r="V61" s="231"/>
      <c r="W61" s="231"/>
      <c r="X61" s="231"/>
      <c r="Y61" s="212"/>
      <c r="Z61" s="212"/>
      <c r="AA61" s="212"/>
      <c r="AB61" s="212"/>
      <c r="AC61" s="212"/>
      <c r="AD61" s="212"/>
      <c r="AE61" s="212"/>
      <c r="AF61" s="212"/>
      <c r="AG61" s="212" t="s">
        <v>173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29"/>
      <c r="B62" s="230"/>
      <c r="C62" s="266" t="s">
        <v>192</v>
      </c>
      <c r="D62" s="258"/>
      <c r="E62" s="258"/>
      <c r="F62" s="258"/>
      <c r="G62" s="258"/>
      <c r="H62" s="231"/>
      <c r="I62" s="231"/>
      <c r="J62" s="231"/>
      <c r="K62" s="231"/>
      <c r="L62" s="231"/>
      <c r="M62" s="231"/>
      <c r="N62" s="231"/>
      <c r="O62" s="231"/>
      <c r="P62" s="231"/>
      <c r="Q62" s="231"/>
      <c r="R62" s="231"/>
      <c r="S62" s="231"/>
      <c r="T62" s="231"/>
      <c r="U62" s="231"/>
      <c r="V62" s="231"/>
      <c r="W62" s="231"/>
      <c r="X62" s="231"/>
      <c r="Y62" s="212"/>
      <c r="Z62" s="212"/>
      <c r="AA62" s="212"/>
      <c r="AB62" s="212"/>
      <c r="AC62" s="212"/>
      <c r="AD62" s="212"/>
      <c r="AE62" s="212"/>
      <c r="AF62" s="212"/>
      <c r="AG62" s="212" t="s">
        <v>173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5">
      <c r="A63" s="229"/>
      <c r="B63" s="230"/>
      <c r="C63" s="266" t="s">
        <v>193</v>
      </c>
      <c r="D63" s="258"/>
      <c r="E63" s="258"/>
      <c r="F63" s="258"/>
      <c r="G63" s="258"/>
      <c r="H63" s="231"/>
      <c r="I63" s="231"/>
      <c r="J63" s="231"/>
      <c r="K63" s="231"/>
      <c r="L63" s="231"/>
      <c r="M63" s="231"/>
      <c r="N63" s="231"/>
      <c r="O63" s="231"/>
      <c r="P63" s="231"/>
      <c r="Q63" s="231"/>
      <c r="R63" s="231"/>
      <c r="S63" s="231"/>
      <c r="T63" s="231"/>
      <c r="U63" s="231"/>
      <c r="V63" s="231"/>
      <c r="W63" s="231"/>
      <c r="X63" s="231"/>
      <c r="Y63" s="212"/>
      <c r="Z63" s="212"/>
      <c r="AA63" s="212"/>
      <c r="AB63" s="212"/>
      <c r="AC63" s="212"/>
      <c r="AD63" s="212"/>
      <c r="AE63" s="212"/>
      <c r="AF63" s="212"/>
      <c r="AG63" s="212" t="s">
        <v>173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5">
      <c r="A64" s="229"/>
      <c r="B64" s="230"/>
      <c r="C64" s="266" t="s">
        <v>194</v>
      </c>
      <c r="D64" s="258"/>
      <c r="E64" s="258"/>
      <c r="F64" s="258"/>
      <c r="G64" s="258"/>
      <c r="H64" s="231"/>
      <c r="I64" s="231"/>
      <c r="J64" s="231"/>
      <c r="K64" s="231"/>
      <c r="L64" s="231"/>
      <c r="M64" s="231"/>
      <c r="N64" s="231"/>
      <c r="O64" s="231"/>
      <c r="P64" s="231"/>
      <c r="Q64" s="231"/>
      <c r="R64" s="231"/>
      <c r="S64" s="231"/>
      <c r="T64" s="231"/>
      <c r="U64" s="231"/>
      <c r="V64" s="231"/>
      <c r="W64" s="231"/>
      <c r="X64" s="231"/>
      <c r="Y64" s="212"/>
      <c r="Z64" s="212"/>
      <c r="AA64" s="212"/>
      <c r="AB64" s="212"/>
      <c r="AC64" s="212"/>
      <c r="AD64" s="212"/>
      <c r="AE64" s="212"/>
      <c r="AF64" s="212"/>
      <c r="AG64" s="212" t="s">
        <v>173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29"/>
      <c r="B65" s="230"/>
      <c r="C65" s="266" t="s">
        <v>195</v>
      </c>
      <c r="D65" s="258"/>
      <c r="E65" s="258"/>
      <c r="F65" s="258"/>
      <c r="G65" s="258"/>
      <c r="H65" s="231"/>
      <c r="I65" s="231"/>
      <c r="J65" s="231"/>
      <c r="K65" s="231"/>
      <c r="L65" s="231"/>
      <c r="M65" s="231"/>
      <c r="N65" s="231"/>
      <c r="O65" s="231"/>
      <c r="P65" s="231"/>
      <c r="Q65" s="231"/>
      <c r="R65" s="231"/>
      <c r="S65" s="231"/>
      <c r="T65" s="231"/>
      <c r="U65" s="231"/>
      <c r="V65" s="231"/>
      <c r="W65" s="231"/>
      <c r="X65" s="231"/>
      <c r="Y65" s="212"/>
      <c r="Z65" s="212"/>
      <c r="AA65" s="212"/>
      <c r="AB65" s="212"/>
      <c r="AC65" s="212"/>
      <c r="AD65" s="212"/>
      <c r="AE65" s="212"/>
      <c r="AF65" s="212"/>
      <c r="AG65" s="212" t="s">
        <v>173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5">
      <c r="A66" s="229"/>
      <c r="B66" s="230"/>
      <c r="C66" s="266" t="s">
        <v>196</v>
      </c>
      <c r="D66" s="258"/>
      <c r="E66" s="258"/>
      <c r="F66" s="258"/>
      <c r="G66" s="258"/>
      <c r="H66" s="231"/>
      <c r="I66" s="231"/>
      <c r="J66" s="231"/>
      <c r="K66" s="231"/>
      <c r="L66" s="231"/>
      <c r="M66" s="231"/>
      <c r="N66" s="231"/>
      <c r="O66" s="231"/>
      <c r="P66" s="231"/>
      <c r="Q66" s="231"/>
      <c r="R66" s="231"/>
      <c r="S66" s="231"/>
      <c r="T66" s="231"/>
      <c r="U66" s="231"/>
      <c r="V66" s="231"/>
      <c r="W66" s="231"/>
      <c r="X66" s="231"/>
      <c r="Y66" s="212"/>
      <c r="Z66" s="212"/>
      <c r="AA66" s="212"/>
      <c r="AB66" s="212"/>
      <c r="AC66" s="212"/>
      <c r="AD66" s="212"/>
      <c r="AE66" s="212"/>
      <c r="AF66" s="212"/>
      <c r="AG66" s="212" t="s">
        <v>173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5">
      <c r="A67" s="229"/>
      <c r="B67" s="230"/>
      <c r="C67" s="267" t="s">
        <v>197</v>
      </c>
      <c r="D67" s="235"/>
      <c r="E67" s="236"/>
      <c r="F67" s="237"/>
      <c r="G67" s="237"/>
      <c r="H67" s="231"/>
      <c r="I67" s="231"/>
      <c r="J67" s="231"/>
      <c r="K67" s="231"/>
      <c r="L67" s="231"/>
      <c r="M67" s="231"/>
      <c r="N67" s="231"/>
      <c r="O67" s="231"/>
      <c r="P67" s="231"/>
      <c r="Q67" s="231"/>
      <c r="R67" s="231"/>
      <c r="S67" s="231"/>
      <c r="T67" s="231"/>
      <c r="U67" s="231"/>
      <c r="V67" s="231"/>
      <c r="W67" s="231"/>
      <c r="X67" s="231"/>
      <c r="Y67" s="212"/>
      <c r="Z67" s="212"/>
      <c r="AA67" s="212"/>
      <c r="AB67" s="212"/>
      <c r="AC67" s="212"/>
      <c r="AD67" s="212"/>
      <c r="AE67" s="212"/>
      <c r="AF67" s="212"/>
      <c r="AG67" s="212" t="s">
        <v>173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29"/>
      <c r="B68" s="230"/>
      <c r="C68" s="266" t="s">
        <v>198</v>
      </c>
      <c r="D68" s="258"/>
      <c r="E68" s="258"/>
      <c r="F68" s="258"/>
      <c r="G68" s="258"/>
      <c r="H68" s="231"/>
      <c r="I68" s="231"/>
      <c r="J68" s="231"/>
      <c r="K68" s="231"/>
      <c r="L68" s="231"/>
      <c r="M68" s="231"/>
      <c r="N68" s="231"/>
      <c r="O68" s="231"/>
      <c r="P68" s="231"/>
      <c r="Q68" s="231"/>
      <c r="R68" s="231"/>
      <c r="S68" s="231"/>
      <c r="T68" s="231"/>
      <c r="U68" s="231"/>
      <c r="V68" s="231"/>
      <c r="W68" s="231"/>
      <c r="X68" s="231"/>
      <c r="Y68" s="212"/>
      <c r="Z68" s="212"/>
      <c r="AA68" s="212"/>
      <c r="AB68" s="212"/>
      <c r="AC68" s="212"/>
      <c r="AD68" s="212"/>
      <c r="AE68" s="212"/>
      <c r="AF68" s="212"/>
      <c r="AG68" s="212" t="s">
        <v>173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5">
      <c r="A69" s="245">
        <v>26</v>
      </c>
      <c r="B69" s="246" t="s">
        <v>199</v>
      </c>
      <c r="C69" s="262" t="s">
        <v>200</v>
      </c>
      <c r="D69" s="247" t="s">
        <v>120</v>
      </c>
      <c r="E69" s="248">
        <v>1</v>
      </c>
      <c r="F69" s="249"/>
      <c r="G69" s="250">
        <f>ROUND(E69*F69,2)</f>
        <v>0</v>
      </c>
      <c r="H69" s="232"/>
      <c r="I69" s="231">
        <f>ROUND(E69*H69,2)</f>
        <v>0</v>
      </c>
      <c r="J69" s="232"/>
      <c r="K69" s="231">
        <f>ROUND(E69*J69,2)</f>
        <v>0</v>
      </c>
      <c r="L69" s="231">
        <v>21</v>
      </c>
      <c r="M69" s="231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1"/>
      <c r="S69" s="231" t="s">
        <v>121</v>
      </c>
      <c r="T69" s="231" t="s">
        <v>122</v>
      </c>
      <c r="U69" s="231">
        <v>0</v>
      </c>
      <c r="V69" s="231">
        <f>ROUND(E69*U69,2)</f>
        <v>0</v>
      </c>
      <c r="W69" s="231"/>
      <c r="X69" s="231" t="s">
        <v>103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104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5">
      <c r="A70" s="229"/>
      <c r="B70" s="230"/>
      <c r="C70" s="265" t="s">
        <v>201</v>
      </c>
      <c r="D70" s="257"/>
      <c r="E70" s="257"/>
      <c r="F70" s="257"/>
      <c r="G70" s="257"/>
      <c r="H70" s="231"/>
      <c r="I70" s="231"/>
      <c r="J70" s="231"/>
      <c r="K70" s="231"/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12"/>
      <c r="Z70" s="212"/>
      <c r="AA70" s="212"/>
      <c r="AB70" s="212"/>
      <c r="AC70" s="212"/>
      <c r="AD70" s="212"/>
      <c r="AE70" s="212"/>
      <c r="AF70" s="212"/>
      <c r="AG70" s="212" t="s">
        <v>173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29"/>
      <c r="B71" s="230"/>
      <c r="C71" s="267" t="s">
        <v>197</v>
      </c>
      <c r="D71" s="235"/>
      <c r="E71" s="236"/>
      <c r="F71" s="237"/>
      <c r="G71" s="237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12"/>
      <c r="Z71" s="212"/>
      <c r="AA71" s="212"/>
      <c r="AB71" s="212"/>
      <c r="AC71" s="212"/>
      <c r="AD71" s="212"/>
      <c r="AE71" s="212"/>
      <c r="AF71" s="212"/>
      <c r="AG71" s="212" t="s">
        <v>173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5">
      <c r="A72" s="229"/>
      <c r="B72" s="230"/>
      <c r="C72" s="266" t="s">
        <v>202</v>
      </c>
      <c r="D72" s="258"/>
      <c r="E72" s="258"/>
      <c r="F72" s="258"/>
      <c r="G72" s="258"/>
      <c r="H72" s="231"/>
      <c r="I72" s="231"/>
      <c r="J72" s="231"/>
      <c r="K72" s="231"/>
      <c r="L72" s="231"/>
      <c r="M72" s="231"/>
      <c r="N72" s="231"/>
      <c r="O72" s="231"/>
      <c r="P72" s="231"/>
      <c r="Q72" s="231"/>
      <c r="R72" s="231"/>
      <c r="S72" s="231"/>
      <c r="T72" s="231"/>
      <c r="U72" s="231"/>
      <c r="V72" s="231"/>
      <c r="W72" s="231"/>
      <c r="X72" s="231"/>
      <c r="Y72" s="212"/>
      <c r="Z72" s="212"/>
      <c r="AA72" s="212"/>
      <c r="AB72" s="212"/>
      <c r="AC72" s="212"/>
      <c r="AD72" s="212"/>
      <c r="AE72" s="212"/>
      <c r="AF72" s="212"/>
      <c r="AG72" s="212" t="s">
        <v>173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5">
      <c r="A73" s="229"/>
      <c r="B73" s="230"/>
      <c r="C73" s="266" t="s">
        <v>203</v>
      </c>
      <c r="D73" s="258"/>
      <c r="E73" s="258"/>
      <c r="F73" s="258"/>
      <c r="G73" s="258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12"/>
      <c r="Z73" s="212"/>
      <c r="AA73" s="212"/>
      <c r="AB73" s="212"/>
      <c r="AC73" s="212"/>
      <c r="AD73" s="212"/>
      <c r="AE73" s="212"/>
      <c r="AF73" s="212"/>
      <c r="AG73" s="212" t="s">
        <v>173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5">
      <c r="A74" s="229"/>
      <c r="B74" s="230"/>
      <c r="C74" s="266" t="s">
        <v>204</v>
      </c>
      <c r="D74" s="258"/>
      <c r="E74" s="258"/>
      <c r="F74" s="258"/>
      <c r="G74" s="258"/>
      <c r="H74" s="231"/>
      <c r="I74" s="231"/>
      <c r="J74" s="231"/>
      <c r="K74" s="231"/>
      <c r="L74" s="231"/>
      <c r="M74" s="231"/>
      <c r="N74" s="231"/>
      <c r="O74" s="231"/>
      <c r="P74" s="231"/>
      <c r="Q74" s="231"/>
      <c r="R74" s="231"/>
      <c r="S74" s="231"/>
      <c r="T74" s="231"/>
      <c r="U74" s="231"/>
      <c r="V74" s="231"/>
      <c r="W74" s="231"/>
      <c r="X74" s="231"/>
      <c r="Y74" s="212"/>
      <c r="Z74" s="212"/>
      <c r="AA74" s="212"/>
      <c r="AB74" s="212"/>
      <c r="AC74" s="212"/>
      <c r="AD74" s="212"/>
      <c r="AE74" s="212"/>
      <c r="AF74" s="212"/>
      <c r="AG74" s="212" t="s">
        <v>173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5">
      <c r="A75" s="229"/>
      <c r="B75" s="230"/>
      <c r="C75" s="266" t="s">
        <v>205</v>
      </c>
      <c r="D75" s="258"/>
      <c r="E75" s="258"/>
      <c r="F75" s="258"/>
      <c r="G75" s="258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12"/>
      <c r="Z75" s="212"/>
      <c r="AA75" s="212"/>
      <c r="AB75" s="212"/>
      <c r="AC75" s="212"/>
      <c r="AD75" s="212"/>
      <c r="AE75" s="212"/>
      <c r="AF75" s="212"/>
      <c r="AG75" s="212" t="s">
        <v>173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29"/>
      <c r="B76" s="230"/>
      <c r="C76" s="266" t="s">
        <v>206</v>
      </c>
      <c r="D76" s="258"/>
      <c r="E76" s="258"/>
      <c r="F76" s="258"/>
      <c r="G76" s="258"/>
      <c r="H76" s="231"/>
      <c r="I76" s="231"/>
      <c r="J76" s="231"/>
      <c r="K76" s="231"/>
      <c r="L76" s="231"/>
      <c r="M76" s="231"/>
      <c r="N76" s="231"/>
      <c r="O76" s="231"/>
      <c r="P76" s="231"/>
      <c r="Q76" s="231"/>
      <c r="R76" s="231"/>
      <c r="S76" s="231"/>
      <c r="T76" s="231"/>
      <c r="U76" s="231"/>
      <c r="V76" s="231"/>
      <c r="W76" s="231"/>
      <c r="X76" s="231"/>
      <c r="Y76" s="212"/>
      <c r="Z76" s="212"/>
      <c r="AA76" s="212"/>
      <c r="AB76" s="212"/>
      <c r="AC76" s="212"/>
      <c r="AD76" s="212"/>
      <c r="AE76" s="212"/>
      <c r="AF76" s="212"/>
      <c r="AG76" s="212" t="s">
        <v>173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5">
      <c r="A77" s="229"/>
      <c r="B77" s="230"/>
      <c r="C77" s="266" t="s">
        <v>207</v>
      </c>
      <c r="D77" s="258"/>
      <c r="E77" s="258"/>
      <c r="F77" s="258"/>
      <c r="G77" s="258"/>
      <c r="H77" s="231"/>
      <c r="I77" s="231"/>
      <c r="J77" s="231"/>
      <c r="K77" s="231"/>
      <c r="L77" s="231"/>
      <c r="M77" s="231"/>
      <c r="N77" s="231"/>
      <c r="O77" s="231"/>
      <c r="P77" s="231"/>
      <c r="Q77" s="231"/>
      <c r="R77" s="231"/>
      <c r="S77" s="231"/>
      <c r="T77" s="231"/>
      <c r="U77" s="231"/>
      <c r="V77" s="231"/>
      <c r="W77" s="231"/>
      <c r="X77" s="231"/>
      <c r="Y77" s="212"/>
      <c r="Z77" s="212"/>
      <c r="AA77" s="212"/>
      <c r="AB77" s="212"/>
      <c r="AC77" s="212"/>
      <c r="AD77" s="212"/>
      <c r="AE77" s="212"/>
      <c r="AF77" s="212"/>
      <c r="AG77" s="212" t="s">
        <v>173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5">
      <c r="A78" s="245">
        <v>27</v>
      </c>
      <c r="B78" s="246" t="s">
        <v>208</v>
      </c>
      <c r="C78" s="262" t="s">
        <v>209</v>
      </c>
      <c r="D78" s="247" t="s">
        <v>120</v>
      </c>
      <c r="E78" s="248">
        <v>1</v>
      </c>
      <c r="F78" s="249"/>
      <c r="G78" s="250">
        <f>ROUND(E78*F78,2)</f>
        <v>0</v>
      </c>
      <c r="H78" s="232"/>
      <c r="I78" s="231">
        <f>ROUND(E78*H78,2)</f>
        <v>0</v>
      </c>
      <c r="J78" s="232"/>
      <c r="K78" s="231">
        <f>ROUND(E78*J78,2)</f>
        <v>0</v>
      </c>
      <c r="L78" s="231">
        <v>21</v>
      </c>
      <c r="M78" s="231">
        <f>G78*(1+L78/100)</f>
        <v>0</v>
      </c>
      <c r="N78" s="231">
        <v>0</v>
      </c>
      <c r="O78" s="231">
        <f>ROUND(E78*N78,2)</f>
        <v>0</v>
      </c>
      <c r="P78" s="231">
        <v>0</v>
      </c>
      <c r="Q78" s="231">
        <f>ROUND(E78*P78,2)</f>
        <v>0</v>
      </c>
      <c r="R78" s="231"/>
      <c r="S78" s="231" t="s">
        <v>121</v>
      </c>
      <c r="T78" s="231" t="s">
        <v>122</v>
      </c>
      <c r="U78" s="231">
        <v>0</v>
      </c>
      <c r="V78" s="231">
        <f>ROUND(E78*U78,2)</f>
        <v>0</v>
      </c>
      <c r="W78" s="231"/>
      <c r="X78" s="231" t="s">
        <v>103</v>
      </c>
      <c r="Y78" s="212"/>
      <c r="Z78" s="212"/>
      <c r="AA78" s="212"/>
      <c r="AB78" s="212"/>
      <c r="AC78" s="212"/>
      <c r="AD78" s="212"/>
      <c r="AE78" s="212"/>
      <c r="AF78" s="212"/>
      <c r="AG78" s="212" t="s">
        <v>104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5">
      <c r="A79" s="229"/>
      <c r="B79" s="230"/>
      <c r="C79" s="265" t="s">
        <v>201</v>
      </c>
      <c r="D79" s="257"/>
      <c r="E79" s="257"/>
      <c r="F79" s="257"/>
      <c r="G79" s="257"/>
      <c r="H79" s="231"/>
      <c r="I79" s="231"/>
      <c r="J79" s="231"/>
      <c r="K79" s="231"/>
      <c r="L79" s="231"/>
      <c r="M79" s="231"/>
      <c r="N79" s="231"/>
      <c r="O79" s="231"/>
      <c r="P79" s="231"/>
      <c r="Q79" s="231"/>
      <c r="R79" s="231"/>
      <c r="S79" s="231"/>
      <c r="T79" s="231"/>
      <c r="U79" s="231"/>
      <c r="V79" s="231"/>
      <c r="W79" s="231"/>
      <c r="X79" s="231"/>
      <c r="Y79" s="212"/>
      <c r="Z79" s="212"/>
      <c r="AA79" s="212"/>
      <c r="AB79" s="212"/>
      <c r="AC79" s="212"/>
      <c r="AD79" s="212"/>
      <c r="AE79" s="212"/>
      <c r="AF79" s="212"/>
      <c r="AG79" s="212" t="s">
        <v>173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29"/>
      <c r="B80" s="230"/>
      <c r="C80" s="267" t="s">
        <v>197</v>
      </c>
      <c r="D80" s="235"/>
      <c r="E80" s="236"/>
      <c r="F80" s="237"/>
      <c r="G80" s="237"/>
      <c r="H80" s="231"/>
      <c r="I80" s="231"/>
      <c r="J80" s="231"/>
      <c r="K80" s="231"/>
      <c r="L80" s="231"/>
      <c r="M80" s="231"/>
      <c r="N80" s="231"/>
      <c r="O80" s="231"/>
      <c r="P80" s="231"/>
      <c r="Q80" s="231"/>
      <c r="R80" s="231"/>
      <c r="S80" s="231"/>
      <c r="T80" s="231"/>
      <c r="U80" s="231"/>
      <c r="V80" s="231"/>
      <c r="W80" s="231"/>
      <c r="X80" s="231"/>
      <c r="Y80" s="212"/>
      <c r="Z80" s="212"/>
      <c r="AA80" s="212"/>
      <c r="AB80" s="212"/>
      <c r="AC80" s="212"/>
      <c r="AD80" s="212"/>
      <c r="AE80" s="212"/>
      <c r="AF80" s="212"/>
      <c r="AG80" s="212" t="s">
        <v>173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5">
      <c r="A81" s="229"/>
      <c r="B81" s="230"/>
      <c r="C81" s="266" t="s">
        <v>210</v>
      </c>
      <c r="D81" s="258"/>
      <c r="E81" s="258"/>
      <c r="F81" s="258"/>
      <c r="G81" s="258"/>
      <c r="H81" s="231"/>
      <c r="I81" s="231"/>
      <c r="J81" s="231"/>
      <c r="K81" s="231"/>
      <c r="L81" s="231"/>
      <c r="M81" s="231"/>
      <c r="N81" s="231"/>
      <c r="O81" s="231"/>
      <c r="P81" s="231"/>
      <c r="Q81" s="231"/>
      <c r="R81" s="231"/>
      <c r="S81" s="231"/>
      <c r="T81" s="231"/>
      <c r="U81" s="231"/>
      <c r="V81" s="231"/>
      <c r="W81" s="231"/>
      <c r="X81" s="231"/>
      <c r="Y81" s="212"/>
      <c r="Z81" s="212"/>
      <c r="AA81" s="212"/>
      <c r="AB81" s="212"/>
      <c r="AC81" s="212"/>
      <c r="AD81" s="212"/>
      <c r="AE81" s="212"/>
      <c r="AF81" s="212"/>
      <c r="AG81" s="212" t="s">
        <v>173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5">
      <c r="A82" s="229"/>
      <c r="B82" s="230"/>
      <c r="C82" s="266" t="s">
        <v>211</v>
      </c>
      <c r="D82" s="258"/>
      <c r="E82" s="258"/>
      <c r="F82" s="258"/>
      <c r="G82" s="258"/>
      <c r="H82" s="231"/>
      <c r="I82" s="231"/>
      <c r="J82" s="231"/>
      <c r="K82" s="231"/>
      <c r="L82" s="231"/>
      <c r="M82" s="231"/>
      <c r="N82" s="231"/>
      <c r="O82" s="231"/>
      <c r="P82" s="231"/>
      <c r="Q82" s="231"/>
      <c r="R82" s="231"/>
      <c r="S82" s="231"/>
      <c r="T82" s="231"/>
      <c r="U82" s="231"/>
      <c r="V82" s="231"/>
      <c r="W82" s="231"/>
      <c r="X82" s="231"/>
      <c r="Y82" s="212"/>
      <c r="Z82" s="212"/>
      <c r="AA82" s="212"/>
      <c r="AB82" s="212"/>
      <c r="AC82" s="212"/>
      <c r="AD82" s="212"/>
      <c r="AE82" s="212"/>
      <c r="AF82" s="212"/>
      <c r="AG82" s="212" t="s">
        <v>173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29"/>
      <c r="B83" s="230"/>
      <c r="C83" s="266" t="s">
        <v>212</v>
      </c>
      <c r="D83" s="258"/>
      <c r="E83" s="258"/>
      <c r="F83" s="258"/>
      <c r="G83" s="258"/>
      <c r="H83" s="231"/>
      <c r="I83" s="231"/>
      <c r="J83" s="231"/>
      <c r="K83" s="231"/>
      <c r="L83" s="231"/>
      <c r="M83" s="231"/>
      <c r="N83" s="231"/>
      <c r="O83" s="231"/>
      <c r="P83" s="231"/>
      <c r="Q83" s="231"/>
      <c r="R83" s="231"/>
      <c r="S83" s="231"/>
      <c r="T83" s="231"/>
      <c r="U83" s="231"/>
      <c r="V83" s="231"/>
      <c r="W83" s="231"/>
      <c r="X83" s="231"/>
      <c r="Y83" s="212"/>
      <c r="Z83" s="212"/>
      <c r="AA83" s="212"/>
      <c r="AB83" s="212"/>
      <c r="AC83" s="212"/>
      <c r="AD83" s="212"/>
      <c r="AE83" s="212"/>
      <c r="AF83" s="212"/>
      <c r="AG83" s="212" t="s">
        <v>173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25">
      <c r="A84" s="229"/>
      <c r="B84" s="230"/>
      <c r="C84" s="266" t="s">
        <v>213</v>
      </c>
      <c r="D84" s="258"/>
      <c r="E84" s="258"/>
      <c r="F84" s="258"/>
      <c r="G84" s="258"/>
      <c r="H84" s="231"/>
      <c r="I84" s="231"/>
      <c r="J84" s="231"/>
      <c r="K84" s="231"/>
      <c r="L84" s="231"/>
      <c r="M84" s="231"/>
      <c r="N84" s="231"/>
      <c r="O84" s="231"/>
      <c r="P84" s="231"/>
      <c r="Q84" s="231"/>
      <c r="R84" s="231"/>
      <c r="S84" s="231"/>
      <c r="T84" s="231"/>
      <c r="U84" s="231"/>
      <c r="V84" s="231"/>
      <c r="W84" s="231"/>
      <c r="X84" s="231"/>
      <c r="Y84" s="212"/>
      <c r="Z84" s="212"/>
      <c r="AA84" s="212"/>
      <c r="AB84" s="212"/>
      <c r="AC84" s="212"/>
      <c r="AD84" s="212"/>
      <c r="AE84" s="212"/>
      <c r="AF84" s="212"/>
      <c r="AG84" s="212" t="s">
        <v>173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29"/>
      <c r="B85" s="230"/>
      <c r="C85" s="266" t="s">
        <v>214</v>
      </c>
      <c r="D85" s="258"/>
      <c r="E85" s="258"/>
      <c r="F85" s="258"/>
      <c r="G85" s="258"/>
      <c r="H85" s="231"/>
      <c r="I85" s="231"/>
      <c r="J85" s="231"/>
      <c r="K85" s="231"/>
      <c r="L85" s="231"/>
      <c r="M85" s="231"/>
      <c r="N85" s="231"/>
      <c r="O85" s="231"/>
      <c r="P85" s="231"/>
      <c r="Q85" s="231"/>
      <c r="R85" s="231"/>
      <c r="S85" s="231"/>
      <c r="T85" s="231"/>
      <c r="U85" s="231"/>
      <c r="V85" s="231"/>
      <c r="W85" s="231"/>
      <c r="X85" s="231"/>
      <c r="Y85" s="212"/>
      <c r="Z85" s="212"/>
      <c r="AA85" s="212"/>
      <c r="AB85" s="212"/>
      <c r="AC85" s="212"/>
      <c r="AD85" s="212"/>
      <c r="AE85" s="212"/>
      <c r="AF85" s="212"/>
      <c r="AG85" s="212" t="s">
        <v>173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5">
      <c r="A86" s="229"/>
      <c r="B86" s="230"/>
      <c r="C86" s="266" t="s">
        <v>215</v>
      </c>
      <c r="D86" s="258"/>
      <c r="E86" s="258"/>
      <c r="F86" s="258"/>
      <c r="G86" s="258"/>
      <c r="H86" s="231"/>
      <c r="I86" s="231"/>
      <c r="J86" s="231"/>
      <c r="K86" s="231"/>
      <c r="L86" s="231"/>
      <c r="M86" s="231"/>
      <c r="N86" s="231"/>
      <c r="O86" s="231"/>
      <c r="P86" s="231"/>
      <c r="Q86" s="231"/>
      <c r="R86" s="231"/>
      <c r="S86" s="231"/>
      <c r="T86" s="231"/>
      <c r="U86" s="231"/>
      <c r="V86" s="231"/>
      <c r="W86" s="231"/>
      <c r="X86" s="231"/>
      <c r="Y86" s="212"/>
      <c r="Z86" s="212"/>
      <c r="AA86" s="212"/>
      <c r="AB86" s="212"/>
      <c r="AC86" s="212"/>
      <c r="AD86" s="212"/>
      <c r="AE86" s="212"/>
      <c r="AF86" s="212"/>
      <c r="AG86" s="212" t="s">
        <v>173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5">
      <c r="A87" s="229"/>
      <c r="B87" s="230"/>
      <c r="C87" s="266" t="s">
        <v>216</v>
      </c>
      <c r="D87" s="258"/>
      <c r="E87" s="258"/>
      <c r="F87" s="258"/>
      <c r="G87" s="258"/>
      <c r="H87" s="231"/>
      <c r="I87" s="231"/>
      <c r="J87" s="231"/>
      <c r="K87" s="231"/>
      <c r="L87" s="231"/>
      <c r="M87" s="231"/>
      <c r="N87" s="231"/>
      <c r="O87" s="231"/>
      <c r="P87" s="231"/>
      <c r="Q87" s="231"/>
      <c r="R87" s="231"/>
      <c r="S87" s="231"/>
      <c r="T87" s="231"/>
      <c r="U87" s="231"/>
      <c r="V87" s="231"/>
      <c r="W87" s="231"/>
      <c r="X87" s="231"/>
      <c r="Y87" s="212"/>
      <c r="Z87" s="212"/>
      <c r="AA87" s="212"/>
      <c r="AB87" s="212"/>
      <c r="AC87" s="212"/>
      <c r="AD87" s="212"/>
      <c r="AE87" s="212"/>
      <c r="AF87" s="212"/>
      <c r="AG87" s="212" t="s">
        <v>173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5">
      <c r="A88" s="229"/>
      <c r="B88" s="230"/>
      <c r="C88" s="266" t="s">
        <v>217</v>
      </c>
      <c r="D88" s="258"/>
      <c r="E88" s="258"/>
      <c r="F88" s="258"/>
      <c r="G88" s="258"/>
      <c r="H88" s="231"/>
      <c r="I88" s="231"/>
      <c r="J88" s="231"/>
      <c r="K88" s="231"/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12"/>
      <c r="Z88" s="212"/>
      <c r="AA88" s="212"/>
      <c r="AB88" s="212"/>
      <c r="AC88" s="212"/>
      <c r="AD88" s="212"/>
      <c r="AE88" s="212"/>
      <c r="AF88" s="212"/>
      <c r="AG88" s="212" t="s">
        <v>173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5">
      <c r="A89" s="229"/>
      <c r="B89" s="230"/>
      <c r="C89" s="266" t="s">
        <v>218</v>
      </c>
      <c r="D89" s="258"/>
      <c r="E89" s="258"/>
      <c r="F89" s="258"/>
      <c r="G89" s="258"/>
      <c r="H89" s="231"/>
      <c r="I89" s="231"/>
      <c r="J89" s="231"/>
      <c r="K89" s="231"/>
      <c r="L89" s="231"/>
      <c r="M89" s="231"/>
      <c r="N89" s="231"/>
      <c r="O89" s="231"/>
      <c r="P89" s="231"/>
      <c r="Q89" s="231"/>
      <c r="R89" s="231"/>
      <c r="S89" s="231"/>
      <c r="T89" s="231"/>
      <c r="U89" s="231"/>
      <c r="V89" s="231"/>
      <c r="W89" s="231"/>
      <c r="X89" s="231"/>
      <c r="Y89" s="212"/>
      <c r="Z89" s="212"/>
      <c r="AA89" s="212"/>
      <c r="AB89" s="212"/>
      <c r="AC89" s="212"/>
      <c r="AD89" s="212"/>
      <c r="AE89" s="212"/>
      <c r="AF89" s="212"/>
      <c r="AG89" s="212" t="s">
        <v>173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5">
      <c r="A90" s="245">
        <v>28</v>
      </c>
      <c r="B90" s="246" t="s">
        <v>219</v>
      </c>
      <c r="C90" s="262" t="s">
        <v>220</v>
      </c>
      <c r="D90" s="247" t="s">
        <v>120</v>
      </c>
      <c r="E90" s="248">
        <v>1</v>
      </c>
      <c r="F90" s="249"/>
      <c r="G90" s="250">
        <f>ROUND(E90*F90,2)</f>
        <v>0</v>
      </c>
      <c r="H90" s="232"/>
      <c r="I90" s="231">
        <f>ROUND(E90*H90,2)</f>
        <v>0</v>
      </c>
      <c r="J90" s="232"/>
      <c r="K90" s="231">
        <f>ROUND(E90*J90,2)</f>
        <v>0</v>
      </c>
      <c r="L90" s="231">
        <v>21</v>
      </c>
      <c r="M90" s="231">
        <f>G90*(1+L90/100)</f>
        <v>0</v>
      </c>
      <c r="N90" s="231">
        <v>0</v>
      </c>
      <c r="O90" s="231">
        <f>ROUND(E90*N90,2)</f>
        <v>0</v>
      </c>
      <c r="P90" s="231">
        <v>0</v>
      </c>
      <c r="Q90" s="231">
        <f>ROUND(E90*P90,2)</f>
        <v>0</v>
      </c>
      <c r="R90" s="231"/>
      <c r="S90" s="231" t="s">
        <v>121</v>
      </c>
      <c r="T90" s="231" t="s">
        <v>122</v>
      </c>
      <c r="U90" s="231">
        <v>0</v>
      </c>
      <c r="V90" s="231">
        <f>ROUND(E90*U90,2)</f>
        <v>0</v>
      </c>
      <c r="W90" s="231"/>
      <c r="X90" s="231" t="s">
        <v>103</v>
      </c>
      <c r="Y90" s="212"/>
      <c r="Z90" s="212"/>
      <c r="AA90" s="212"/>
      <c r="AB90" s="212"/>
      <c r="AC90" s="212"/>
      <c r="AD90" s="212"/>
      <c r="AE90" s="212"/>
      <c r="AF90" s="212"/>
      <c r="AG90" s="212" t="s">
        <v>104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5">
      <c r="A91" s="229"/>
      <c r="B91" s="230"/>
      <c r="C91" s="265" t="s">
        <v>201</v>
      </c>
      <c r="D91" s="257"/>
      <c r="E91" s="257"/>
      <c r="F91" s="257"/>
      <c r="G91" s="257"/>
      <c r="H91" s="231"/>
      <c r="I91" s="231"/>
      <c r="J91" s="231"/>
      <c r="K91" s="231"/>
      <c r="L91" s="231"/>
      <c r="M91" s="231"/>
      <c r="N91" s="231"/>
      <c r="O91" s="231"/>
      <c r="P91" s="231"/>
      <c r="Q91" s="231"/>
      <c r="R91" s="231"/>
      <c r="S91" s="231"/>
      <c r="T91" s="231"/>
      <c r="U91" s="231"/>
      <c r="V91" s="231"/>
      <c r="W91" s="231"/>
      <c r="X91" s="231"/>
      <c r="Y91" s="212"/>
      <c r="Z91" s="212"/>
      <c r="AA91" s="212"/>
      <c r="AB91" s="212"/>
      <c r="AC91" s="212"/>
      <c r="AD91" s="212"/>
      <c r="AE91" s="212"/>
      <c r="AF91" s="212"/>
      <c r="AG91" s="212" t="s">
        <v>173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5">
      <c r="A92" s="229"/>
      <c r="B92" s="230"/>
      <c r="C92" s="267" t="s">
        <v>197</v>
      </c>
      <c r="D92" s="235"/>
      <c r="E92" s="236"/>
      <c r="F92" s="237"/>
      <c r="G92" s="237"/>
      <c r="H92" s="231"/>
      <c r="I92" s="231"/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12"/>
      <c r="Z92" s="212"/>
      <c r="AA92" s="212"/>
      <c r="AB92" s="212"/>
      <c r="AC92" s="212"/>
      <c r="AD92" s="212"/>
      <c r="AE92" s="212"/>
      <c r="AF92" s="212"/>
      <c r="AG92" s="212" t="s">
        <v>173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29"/>
      <c r="B93" s="230"/>
      <c r="C93" s="266" t="s">
        <v>221</v>
      </c>
      <c r="D93" s="258"/>
      <c r="E93" s="258"/>
      <c r="F93" s="258"/>
      <c r="G93" s="258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12"/>
      <c r="Z93" s="212"/>
      <c r="AA93" s="212"/>
      <c r="AB93" s="212"/>
      <c r="AC93" s="212"/>
      <c r="AD93" s="212"/>
      <c r="AE93" s="212"/>
      <c r="AF93" s="212"/>
      <c r="AG93" s="212" t="s">
        <v>173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5">
      <c r="A94" s="229"/>
      <c r="B94" s="230"/>
      <c r="C94" s="266" t="s">
        <v>222</v>
      </c>
      <c r="D94" s="258"/>
      <c r="E94" s="258"/>
      <c r="F94" s="258"/>
      <c r="G94" s="258"/>
      <c r="H94" s="231"/>
      <c r="I94" s="231"/>
      <c r="J94" s="231"/>
      <c r="K94" s="231"/>
      <c r="L94" s="231"/>
      <c r="M94" s="231"/>
      <c r="N94" s="231"/>
      <c r="O94" s="231"/>
      <c r="P94" s="231"/>
      <c r="Q94" s="231"/>
      <c r="R94" s="231"/>
      <c r="S94" s="231"/>
      <c r="T94" s="231"/>
      <c r="U94" s="231"/>
      <c r="V94" s="231"/>
      <c r="W94" s="231"/>
      <c r="X94" s="231"/>
      <c r="Y94" s="212"/>
      <c r="Z94" s="212"/>
      <c r="AA94" s="212"/>
      <c r="AB94" s="212"/>
      <c r="AC94" s="212"/>
      <c r="AD94" s="212"/>
      <c r="AE94" s="212"/>
      <c r="AF94" s="212"/>
      <c r="AG94" s="212" t="s">
        <v>173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5">
      <c r="A95" s="229"/>
      <c r="B95" s="230"/>
      <c r="C95" s="266" t="s">
        <v>223</v>
      </c>
      <c r="D95" s="258"/>
      <c r="E95" s="258"/>
      <c r="F95" s="258"/>
      <c r="G95" s="258"/>
      <c r="H95" s="231"/>
      <c r="I95" s="231"/>
      <c r="J95" s="231"/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12"/>
      <c r="Z95" s="212"/>
      <c r="AA95" s="212"/>
      <c r="AB95" s="212"/>
      <c r="AC95" s="212"/>
      <c r="AD95" s="212"/>
      <c r="AE95" s="212"/>
      <c r="AF95" s="212"/>
      <c r="AG95" s="212" t="s">
        <v>173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5">
      <c r="A96" s="239" t="s">
        <v>97</v>
      </c>
      <c r="B96" s="240" t="s">
        <v>67</v>
      </c>
      <c r="C96" s="261" t="s">
        <v>68</v>
      </c>
      <c r="D96" s="241"/>
      <c r="E96" s="242"/>
      <c r="F96" s="243"/>
      <c r="G96" s="244">
        <f>SUMIF(AG97:AG100,"&lt;&gt;NOR",G97:G100)</f>
        <v>0</v>
      </c>
      <c r="H96" s="238"/>
      <c r="I96" s="238">
        <f>SUM(I97:I100)</f>
        <v>0</v>
      </c>
      <c r="J96" s="238"/>
      <c r="K96" s="238">
        <f>SUM(K97:K100)</f>
        <v>0</v>
      </c>
      <c r="L96" s="238"/>
      <c r="M96" s="238">
        <f>SUM(M97:M100)</f>
        <v>0</v>
      </c>
      <c r="N96" s="238"/>
      <c r="O96" s="238">
        <f>SUM(O97:O100)</f>
        <v>0</v>
      </c>
      <c r="P96" s="238"/>
      <c r="Q96" s="238">
        <f>SUM(Q97:Q100)</f>
        <v>0</v>
      </c>
      <c r="R96" s="238"/>
      <c r="S96" s="238"/>
      <c r="T96" s="238"/>
      <c r="U96" s="238"/>
      <c r="V96" s="238">
        <f>SUM(V97:V100)</f>
        <v>7.16</v>
      </c>
      <c r="W96" s="238"/>
      <c r="X96" s="238"/>
      <c r="AG96" t="s">
        <v>98</v>
      </c>
    </row>
    <row r="97" spans="1:60" outlineLevel="1" x14ac:dyDescent="0.25">
      <c r="A97" s="245">
        <v>29</v>
      </c>
      <c r="B97" s="246" t="s">
        <v>224</v>
      </c>
      <c r="C97" s="262" t="s">
        <v>225</v>
      </c>
      <c r="D97" s="247" t="s">
        <v>145</v>
      </c>
      <c r="E97" s="248">
        <v>14.615</v>
      </c>
      <c r="F97" s="249"/>
      <c r="G97" s="250">
        <f>ROUND(E97*F97,2)</f>
        <v>0</v>
      </c>
      <c r="H97" s="232"/>
      <c r="I97" s="231">
        <f>ROUND(E97*H97,2)</f>
        <v>0</v>
      </c>
      <c r="J97" s="232"/>
      <c r="K97" s="231">
        <f>ROUND(E97*J97,2)</f>
        <v>0</v>
      </c>
      <c r="L97" s="231">
        <v>21</v>
      </c>
      <c r="M97" s="231">
        <f>G97*(1+L97/100)</f>
        <v>0</v>
      </c>
      <c r="N97" s="231">
        <v>0</v>
      </c>
      <c r="O97" s="231">
        <f>ROUND(E97*N97,2)</f>
        <v>0</v>
      </c>
      <c r="P97" s="231">
        <v>0</v>
      </c>
      <c r="Q97" s="231">
        <f>ROUND(E97*P97,2)</f>
        <v>0</v>
      </c>
      <c r="R97" s="231"/>
      <c r="S97" s="231" t="s">
        <v>102</v>
      </c>
      <c r="T97" s="231" t="s">
        <v>102</v>
      </c>
      <c r="U97" s="231">
        <v>0.49</v>
      </c>
      <c r="V97" s="231">
        <f>ROUND(E97*U97,2)</f>
        <v>7.16</v>
      </c>
      <c r="W97" s="231"/>
      <c r="X97" s="231" t="s">
        <v>226</v>
      </c>
      <c r="Y97" s="212"/>
      <c r="Z97" s="212"/>
      <c r="AA97" s="212"/>
      <c r="AB97" s="212"/>
      <c r="AC97" s="212"/>
      <c r="AD97" s="212"/>
      <c r="AE97" s="212"/>
      <c r="AF97" s="212"/>
      <c r="AG97" s="212" t="s">
        <v>227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5">
      <c r="A98" s="229"/>
      <c r="B98" s="230"/>
      <c r="C98" s="265" t="s">
        <v>228</v>
      </c>
      <c r="D98" s="257"/>
      <c r="E98" s="257"/>
      <c r="F98" s="257"/>
      <c r="G98" s="257"/>
      <c r="H98" s="231"/>
      <c r="I98" s="231"/>
      <c r="J98" s="231"/>
      <c r="K98" s="231"/>
      <c r="L98" s="231"/>
      <c r="M98" s="231"/>
      <c r="N98" s="231"/>
      <c r="O98" s="231"/>
      <c r="P98" s="231"/>
      <c r="Q98" s="231"/>
      <c r="R98" s="231"/>
      <c r="S98" s="231"/>
      <c r="T98" s="231"/>
      <c r="U98" s="231"/>
      <c r="V98" s="231"/>
      <c r="W98" s="231"/>
      <c r="X98" s="231"/>
      <c r="Y98" s="212"/>
      <c r="Z98" s="212"/>
      <c r="AA98" s="212"/>
      <c r="AB98" s="212"/>
      <c r="AC98" s="212"/>
      <c r="AD98" s="212"/>
      <c r="AE98" s="212"/>
      <c r="AF98" s="212"/>
      <c r="AG98" s="212" t="s">
        <v>173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5">
      <c r="A99" s="251">
        <v>30</v>
      </c>
      <c r="B99" s="252" t="s">
        <v>229</v>
      </c>
      <c r="C99" s="264" t="s">
        <v>230</v>
      </c>
      <c r="D99" s="253" t="s">
        <v>145</v>
      </c>
      <c r="E99" s="254">
        <v>277.685</v>
      </c>
      <c r="F99" s="255"/>
      <c r="G99" s="256">
        <f>ROUND(E99*F99,2)</f>
        <v>0</v>
      </c>
      <c r="H99" s="232"/>
      <c r="I99" s="231">
        <f>ROUND(E99*H99,2)</f>
        <v>0</v>
      </c>
      <c r="J99" s="232"/>
      <c r="K99" s="231">
        <f>ROUND(E99*J99,2)</f>
        <v>0</v>
      </c>
      <c r="L99" s="231">
        <v>21</v>
      </c>
      <c r="M99" s="231">
        <f>G99*(1+L99/100)</f>
        <v>0</v>
      </c>
      <c r="N99" s="231">
        <v>0</v>
      </c>
      <c r="O99" s="231">
        <f>ROUND(E99*N99,2)</f>
        <v>0</v>
      </c>
      <c r="P99" s="231">
        <v>0</v>
      </c>
      <c r="Q99" s="231">
        <f>ROUND(E99*P99,2)</f>
        <v>0</v>
      </c>
      <c r="R99" s="231"/>
      <c r="S99" s="231" t="s">
        <v>102</v>
      </c>
      <c r="T99" s="231" t="s">
        <v>102</v>
      </c>
      <c r="U99" s="231">
        <v>0</v>
      </c>
      <c r="V99" s="231">
        <f>ROUND(E99*U99,2)</f>
        <v>0</v>
      </c>
      <c r="W99" s="231"/>
      <c r="X99" s="231" t="s">
        <v>226</v>
      </c>
      <c r="Y99" s="212"/>
      <c r="Z99" s="212"/>
      <c r="AA99" s="212"/>
      <c r="AB99" s="212"/>
      <c r="AC99" s="212"/>
      <c r="AD99" s="212"/>
      <c r="AE99" s="212"/>
      <c r="AF99" s="212"/>
      <c r="AG99" s="212" t="s">
        <v>227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5">
      <c r="A100" s="251">
        <v>31</v>
      </c>
      <c r="B100" s="252" t="s">
        <v>231</v>
      </c>
      <c r="C100" s="264" t="s">
        <v>232</v>
      </c>
      <c r="D100" s="253" t="s">
        <v>145</v>
      </c>
      <c r="E100" s="254">
        <v>14.615</v>
      </c>
      <c r="F100" s="255"/>
      <c r="G100" s="256">
        <f>ROUND(E100*F100,2)</f>
        <v>0</v>
      </c>
      <c r="H100" s="232"/>
      <c r="I100" s="231">
        <f>ROUND(E100*H100,2)</f>
        <v>0</v>
      </c>
      <c r="J100" s="232"/>
      <c r="K100" s="231">
        <f>ROUND(E100*J100,2)</f>
        <v>0</v>
      </c>
      <c r="L100" s="231">
        <v>21</v>
      </c>
      <c r="M100" s="231">
        <f>G100*(1+L100/100)</f>
        <v>0</v>
      </c>
      <c r="N100" s="231">
        <v>0</v>
      </c>
      <c r="O100" s="231">
        <f>ROUND(E100*N100,2)</f>
        <v>0</v>
      </c>
      <c r="P100" s="231">
        <v>0</v>
      </c>
      <c r="Q100" s="231">
        <f>ROUND(E100*P100,2)</f>
        <v>0</v>
      </c>
      <c r="R100" s="231"/>
      <c r="S100" s="231" t="s">
        <v>102</v>
      </c>
      <c r="T100" s="231" t="s">
        <v>102</v>
      </c>
      <c r="U100" s="231">
        <v>0</v>
      </c>
      <c r="V100" s="231">
        <f>ROUND(E100*U100,2)</f>
        <v>0</v>
      </c>
      <c r="W100" s="231"/>
      <c r="X100" s="231" t="s">
        <v>226</v>
      </c>
      <c r="Y100" s="212"/>
      <c r="Z100" s="212"/>
      <c r="AA100" s="212"/>
      <c r="AB100" s="212"/>
      <c r="AC100" s="212"/>
      <c r="AD100" s="212"/>
      <c r="AE100" s="212"/>
      <c r="AF100" s="212"/>
      <c r="AG100" s="212" t="s">
        <v>227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x14ac:dyDescent="0.25">
      <c r="A101" s="239" t="s">
        <v>97</v>
      </c>
      <c r="B101" s="240" t="s">
        <v>70</v>
      </c>
      <c r="C101" s="261" t="s">
        <v>29</v>
      </c>
      <c r="D101" s="241"/>
      <c r="E101" s="242"/>
      <c r="F101" s="243"/>
      <c r="G101" s="244">
        <f>SUMIF(AG102:AG110,"&lt;&gt;NOR",G102:G110)</f>
        <v>0</v>
      </c>
      <c r="H101" s="238"/>
      <c r="I101" s="238">
        <f>SUM(I102:I110)</f>
        <v>0</v>
      </c>
      <c r="J101" s="238"/>
      <c r="K101" s="238">
        <f>SUM(K102:K110)</f>
        <v>0</v>
      </c>
      <c r="L101" s="238"/>
      <c r="M101" s="238">
        <f>SUM(M102:M110)</f>
        <v>0</v>
      </c>
      <c r="N101" s="238"/>
      <c r="O101" s="238">
        <f>SUM(O102:O110)</f>
        <v>0</v>
      </c>
      <c r="P101" s="238"/>
      <c r="Q101" s="238">
        <f>SUM(Q102:Q110)</f>
        <v>0</v>
      </c>
      <c r="R101" s="238"/>
      <c r="S101" s="238"/>
      <c r="T101" s="238"/>
      <c r="U101" s="238"/>
      <c r="V101" s="238">
        <f>SUM(V102:V110)</f>
        <v>0</v>
      </c>
      <c r="W101" s="238"/>
      <c r="X101" s="238"/>
      <c r="AG101" t="s">
        <v>98</v>
      </c>
    </row>
    <row r="102" spans="1:60" outlineLevel="1" x14ac:dyDescent="0.25">
      <c r="A102" s="245">
        <v>32</v>
      </c>
      <c r="B102" s="246" t="s">
        <v>233</v>
      </c>
      <c r="C102" s="262" t="s">
        <v>234</v>
      </c>
      <c r="D102" s="247" t="s">
        <v>235</v>
      </c>
      <c r="E102" s="248">
        <v>1</v>
      </c>
      <c r="F102" s="249"/>
      <c r="G102" s="250">
        <f>ROUND(E102*F102,2)</f>
        <v>0</v>
      </c>
      <c r="H102" s="232"/>
      <c r="I102" s="231">
        <f>ROUND(E102*H102,2)</f>
        <v>0</v>
      </c>
      <c r="J102" s="232"/>
      <c r="K102" s="231">
        <f>ROUND(E102*J102,2)</f>
        <v>0</v>
      </c>
      <c r="L102" s="231">
        <v>21</v>
      </c>
      <c r="M102" s="231">
        <f>G102*(1+L102/100)</f>
        <v>0</v>
      </c>
      <c r="N102" s="231">
        <v>0</v>
      </c>
      <c r="O102" s="231">
        <f>ROUND(E102*N102,2)</f>
        <v>0</v>
      </c>
      <c r="P102" s="231">
        <v>0</v>
      </c>
      <c r="Q102" s="231">
        <f>ROUND(E102*P102,2)</f>
        <v>0</v>
      </c>
      <c r="R102" s="231"/>
      <c r="S102" s="231" t="s">
        <v>102</v>
      </c>
      <c r="T102" s="231" t="s">
        <v>122</v>
      </c>
      <c r="U102" s="231">
        <v>0</v>
      </c>
      <c r="V102" s="231">
        <f>ROUND(E102*U102,2)</f>
        <v>0</v>
      </c>
      <c r="W102" s="231"/>
      <c r="X102" s="231" t="s">
        <v>236</v>
      </c>
      <c r="Y102" s="212"/>
      <c r="Z102" s="212"/>
      <c r="AA102" s="212"/>
      <c r="AB102" s="212"/>
      <c r="AC102" s="212"/>
      <c r="AD102" s="212"/>
      <c r="AE102" s="212"/>
      <c r="AF102" s="212"/>
      <c r="AG102" s="212" t="s">
        <v>237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5">
      <c r="A103" s="229"/>
      <c r="B103" s="230"/>
      <c r="C103" s="265" t="s">
        <v>261</v>
      </c>
      <c r="D103" s="257"/>
      <c r="E103" s="257"/>
      <c r="F103" s="257"/>
      <c r="G103" s="257"/>
      <c r="H103" s="231"/>
      <c r="I103" s="231"/>
      <c r="J103" s="231"/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173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ht="21" outlineLevel="1" x14ac:dyDescent="0.25">
      <c r="A104" s="229"/>
      <c r="B104" s="230"/>
      <c r="C104" s="266" t="s">
        <v>238</v>
      </c>
      <c r="D104" s="258"/>
      <c r="E104" s="258"/>
      <c r="F104" s="258"/>
      <c r="G104" s="258"/>
      <c r="H104" s="231"/>
      <c r="I104" s="231"/>
      <c r="J104" s="231"/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12"/>
      <c r="Z104" s="212"/>
      <c r="AA104" s="212"/>
      <c r="AB104" s="212"/>
      <c r="AC104" s="212"/>
      <c r="AD104" s="212"/>
      <c r="AE104" s="212"/>
      <c r="AF104" s="212"/>
      <c r="AG104" s="212" t="s">
        <v>173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59" t="str">
        <f>C104</f>
        <v>Vyhotovení protokolu o vytyčení stavby se seznamem souřadnic vytyčených bodů a jejich polohopisnými (S-JTSK) a výškopisnými (Bpv) hodnotami.</v>
      </c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5">
      <c r="A105" s="245">
        <v>33</v>
      </c>
      <c r="B105" s="246" t="s">
        <v>239</v>
      </c>
      <c r="C105" s="262" t="s">
        <v>240</v>
      </c>
      <c r="D105" s="247" t="s">
        <v>235</v>
      </c>
      <c r="E105" s="248">
        <v>1</v>
      </c>
      <c r="F105" s="249"/>
      <c r="G105" s="250">
        <f>ROUND(E105*F105,2)</f>
        <v>0</v>
      </c>
      <c r="H105" s="232"/>
      <c r="I105" s="231">
        <f>ROUND(E105*H105,2)</f>
        <v>0</v>
      </c>
      <c r="J105" s="232"/>
      <c r="K105" s="231">
        <f>ROUND(E105*J105,2)</f>
        <v>0</v>
      </c>
      <c r="L105" s="231">
        <v>21</v>
      </c>
      <c r="M105" s="231">
        <f>G105*(1+L105/100)</f>
        <v>0</v>
      </c>
      <c r="N105" s="231">
        <v>0</v>
      </c>
      <c r="O105" s="231">
        <f>ROUND(E105*N105,2)</f>
        <v>0</v>
      </c>
      <c r="P105" s="231">
        <v>0</v>
      </c>
      <c r="Q105" s="231">
        <f>ROUND(E105*P105,2)</f>
        <v>0</v>
      </c>
      <c r="R105" s="231"/>
      <c r="S105" s="231" t="s">
        <v>102</v>
      </c>
      <c r="T105" s="231" t="s">
        <v>122</v>
      </c>
      <c r="U105" s="231">
        <v>0</v>
      </c>
      <c r="V105" s="231">
        <f>ROUND(E105*U105,2)</f>
        <v>0</v>
      </c>
      <c r="W105" s="231"/>
      <c r="X105" s="231" t="s">
        <v>236</v>
      </c>
      <c r="Y105" s="212"/>
      <c r="Z105" s="212"/>
      <c r="AA105" s="212"/>
      <c r="AB105" s="212"/>
      <c r="AC105" s="212"/>
      <c r="AD105" s="212"/>
      <c r="AE105" s="212"/>
      <c r="AF105" s="212"/>
      <c r="AG105" s="212" t="s">
        <v>237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31.2" outlineLevel="1" x14ac:dyDescent="0.25">
      <c r="A106" s="229"/>
      <c r="B106" s="230"/>
      <c r="C106" s="265" t="s">
        <v>241</v>
      </c>
      <c r="D106" s="257"/>
      <c r="E106" s="257"/>
      <c r="F106" s="257"/>
      <c r="G106" s="257"/>
      <c r="H106" s="231"/>
      <c r="I106" s="231"/>
      <c r="J106" s="231"/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173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59" t="str">
        <f>C106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5">
      <c r="A107" s="245">
        <v>34</v>
      </c>
      <c r="B107" s="246" t="s">
        <v>242</v>
      </c>
      <c r="C107" s="262" t="s">
        <v>243</v>
      </c>
      <c r="D107" s="247" t="s">
        <v>235</v>
      </c>
      <c r="E107" s="248">
        <v>1</v>
      </c>
      <c r="F107" s="249"/>
      <c r="G107" s="250">
        <f>ROUND(E107*F107,2)</f>
        <v>0</v>
      </c>
      <c r="H107" s="232"/>
      <c r="I107" s="231">
        <f>ROUND(E107*H107,2)</f>
        <v>0</v>
      </c>
      <c r="J107" s="232"/>
      <c r="K107" s="231">
        <f>ROUND(E107*J107,2)</f>
        <v>0</v>
      </c>
      <c r="L107" s="231">
        <v>21</v>
      </c>
      <c r="M107" s="231">
        <f>G107*(1+L107/100)</f>
        <v>0</v>
      </c>
      <c r="N107" s="231">
        <v>0</v>
      </c>
      <c r="O107" s="231">
        <f>ROUND(E107*N107,2)</f>
        <v>0</v>
      </c>
      <c r="P107" s="231">
        <v>0</v>
      </c>
      <c r="Q107" s="231">
        <f>ROUND(E107*P107,2)</f>
        <v>0</v>
      </c>
      <c r="R107" s="231"/>
      <c r="S107" s="231" t="s">
        <v>102</v>
      </c>
      <c r="T107" s="231" t="s">
        <v>122</v>
      </c>
      <c r="U107" s="231">
        <v>0</v>
      </c>
      <c r="V107" s="231">
        <f>ROUND(E107*U107,2)</f>
        <v>0</v>
      </c>
      <c r="W107" s="231"/>
      <c r="X107" s="231" t="s">
        <v>236</v>
      </c>
      <c r="Y107" s="212"/>
      <c r="Z107" s="212"/>
      <c r="AA107" s="212"/>
      <c r="AB107" s="212"/>
      <c r="AC107" s="212"/>
      <c r="AD107" s="212"/>
      <c r="AE107" s="212"/>
      <c r="AF107" s="212"/>
      <c r="AG107" s="212" t="s">
        <v>237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31.2" outlineLevel="1" x14ac:dyDescent="0.25">
      <c r="A108" s="229"/>
      <c r="B108" s="230"/>
      <c r="C108" s="265" t="s">
        <v>244</v>
      </c>
      <c r="D108" s="257"/>
      <c r="E108" s="257"/>
      <c r="F108" s="257"/>
      <c r="G108" s="257"/>
      <c r="H108" s="231"/>
      <c r="I108" s="231"/>
      <c r="J108" s="231"/>
      <c r="K108" s="231"/>
      <c r="L108" s="231"/>
      <c r="M108" s="231"/>
      <c r="N108" s="231"/>
      <c r="O108" s="231"/>
      <c r="P108" s="231"/>
      <c r="Q108" s="231"/>
      <c r="R108" s="231"/>
      <c r="S108" s="231"/>
      <c r="T108" s="231"/>
      <c r="U108" s="231"/>
      <c r="V108" s="231"/>
      <c r="W108" s="231"/>
      <c r="X108" s="231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173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59" t="str">
        <f>C108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5">
      <c r="A109" s="245">
        <v>35</v>
      </c>
      <c r="B109" s="246" t="s">
        <v>245</v>
      </c>
      <c r="C109" s="262" t="s">
        <v>246</v>
      </c>
      <c r="D109" s="247" t="s">
        <v>235</v>
      </c>
      <c r="E109" s="248">
        <v>1</v>
      </c>
      <c r="F109" s="249"/>
      <c r="G109" s="250">
        <f>ROUND(E109*F109,2)</f>
        <v>0</v>
      </c>
      <c r="H109" s="232"/>
      <c r="I109" s="231">
        <f>ROUND(E109*H109,2)</f>
        <v>0</v>
      </c>
      <c r="J109" s="232"/>
      <c r="K109" s="231">
        <f>ROUND(E109*J109,2)</f>
        <v>0</v>
      </c>
      <c r="L109" s="231">
        <v>21</v>
      </c>
      <c r="M109" s="231">
        <f>G109*(1+L109/100)</f>
        <v>0</v>
      </c>
      <c r="N109" s="231">
        <v>0</v>
      </c>
      <c r="O109" s="231">
        <f>ROUND(E109*N109,2)</f>
        <v>0</v>
      </c>
      <c r="P109" s="231">
        <v>0</v>
      </c>
      <c r="Q109" s="231">
        <f>ROUND(E109*P109,2)</f>
        <v>0</v>
      </c>
      <c r="R109" s="231"/>
      <c r="S109" s="231" t="s">
        <v>102</v>
      </c>
      <c r="T109" s="231" t="s">
        <v>122</v>
      </c>
      <c r="U109" s="231">
        <v>0</v>
      </c>
      <c r="V109" s="231">
        <f>ROUND(E109*U109,2)</f>
        <v>0</v>
      </c>
      <c r="W109" s="231"/>
      <c r="X109" s="231" t="s">
        <v>236</v>
      </c>
      <c r="Y109" s="212"/>
      <c r="Z109" s="212"/>
      <c r="AA109" s="212"/>
      <c r="AB109" s="212"/>
      <c r="AC109" s="212"/>
      <c r="AD109" s="212"/>
      <c r="AE109" s="212"/>
      <c r="AF109" s="212"/>
      <c r="AG109" s="212" t="s">
        <v>237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ht="21" outlineLevel="1" x14ac:dyDescent="0.25">
      <c r="A110" s="229"/>
      <c r="B110" s="230"/>
      <c r="C110" s="265" t="s">
        <v>247</v>
      </c>
      <c r="D110" s="257"/>
      <c r="E110" s="257"/>
      <c r="F110" s="257"/>
      <c r="G110" s="257"/>
      <c r="H110" s="231"/>
      <c r="I110" s="231"/>
      <c r="J110" s="231"/>
      <c r="K110" s="231"/>
      <c r="L110" s="231"/>
      <c r="M110" s="231"/>
      <c r="N110" s="231"/>
      <c r="O110" s="231"/>
      <c r="P110" s="231"/>
      <c r="Q110" s="231"/>
      <c r="R110" s="231"/>
      <c r="S110" s="231"/>
      <c r="T110" s="231"/>
      <c r="U110" s="231"/>
      <c r="V110" s="231"/>
      <c r="W110" s="231"/>
      <c r="X110" s="231"/>
      <c r="Y110" s="212"/>
      <c r="Z110" s="212"/>
      <c r="AA110" s="212"/>
      <c r="AB110" s="212"/>
      <c r="AC110" s="212"/>
      <c r="AD110" s="212"/>
      <c r="AE110" s="212"/>
      <c r="AF110" s="212"/>
      <c r="AG110" s="212" t="s">
        <v>173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59" t="str">
        <f>C110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10" s="212"/>
      <c r="BC110" s="212"/>
      <c r="BD110" s="212"/>
      <c r="BE110" s="212"/>
      <c r="BF110" s="212"/>
      <c r="BG110" s="212"/>
      <c r="BH110" s="212"/>
    </row>
    <row r="111" spans="1:60" x14ac:dyDescent="0.25">
      <c r="A111" s="239" t="s">
        <v>97</v>
      </c>
      <c r="B111" s="240" t="s">
        <v>71</v>
      </c>
      <c r="C111" s="261" t="s">
        <v>30</v>
      </c>
      <c r="D111" s="241"/>
      <c r="E111" s="242"/>
      <c r="F111" s="243"/>
      <c r="G111" s="244">
        <f>SUMIF(AG112:AG117,"&lt;&gt;NOR",G112:G117)</f>
        <v>0</v>
      </c>
      <c r="H111" s="238"/>
      <c r="I111" s="238">
        <f>SUM(I112:I117)</f>
        <v>0</v>
      </c>
      <c r="J111" s="238"/>
      <c r="K111" s="238">
        <f>SUM(K112:K117)</f>
        <v>0</v>
      </c>
      <c r="L111" s="238"/>
      <c r="M111" s="238">
        <f>SUM(M112:M117)</f>
        <v>0</v>
      </c>
      <c r="N111" s="238"/>
      <c r="O111" s="238">
        <f>SUM(O112:O117)</f>
        <v>0</v>
      </c>
      <c r="P111" s="238"/>
      <c r="Q111" s="238">
        <f>SUM(Q112:Q117)</f>
        <v>0</v>
      </c>
      <c r="R111" s="238"/>
      <c r="S111" s="238"/>
      <c r="T111" s="238"/>
      <c r="U111" s="238"/>
      <c r="V111" s="238">
        <f>SUM(V112:V117)</f>
        <v>0</v>
      </c>
      <c r="W111" s="238"/>
      <c r="X111" s="238"/>
      <c r="AG111" t="s">
        <v>98</v>
      </c>
    </row>
    <row r="112" spans="1:60" outlineLevel="1" x14ac:dyDescent="0.25">
      <c r="A112" s="245">
        <v>36</v>
      </c>
      <c r="B112" s="246" t="s">
        <v>248</v>
      </c>
      <c r="C112" s="262" t="s">
        <v>249</v>
      </c>
      <c r="D112" s="247" t="s">
        <v>235</v>
      </c>
      <c r="E112" s="248">
        <v>1</v>
      </c>
      <c r="F112" s="249"/>
      <c r="G112" s="250">
        <f>ROUND(E112*F112,2)</f>
        <v>0</v>
      </c>
      <c r="H112" s="232"/>
      <c r="I112" s="231">
        <f>ROUND(E112*H112,2)</f>
        <v>0</v>
      </c>
      <c r="J112" s="232"/>
      <c r="K112" s="231">
        <f>ROUND(E112*J112,2)</f>
        <v>0</v>
      </c>
      <c r="L112" s="231">
        <v>21</v>
      </c>
      <c r="M112" s="231">
        <f>G112*(1+L112/100)</f>
        <v>0</v>
      </c>
      <c r="N112" s="231">
        <v>0</v>
      </c>
      <c r="O112" s="231">
        <f>ROUND(E112*N112,2)</f>
        <v>0</v>
      </c>
      <c r="P112" s="231">
        <v>0</v>
      </c>
      <c r="Q112" s="231">
        <f>ROUND(E112*P112,2)</f>
        <v>0</v>
      </c>
      <c r="R112" s="231"/>
      <c r="S112" s="231" t="s">
        <v>102</v>
      </c>
      <c r="T112" s="231" t="s">
        <v>122</v>
      </c>
      <c r="U112" s="231">
        <v>0</v>
      </c>
      <c r="V112" s="231">
        <f>ROUND(E112*U112,2)</f>
        <v>0</v>
      </c>
      <c r="W112" s="231"/>
      <c r="X112" s="231" t="s">
        <v>236</v>
      </c>
      <c r="Y112" s="212"/>
      <c r="Z112" s="212"/>
      <c r="AA112" s="212"/>
      <c r="AB112" s="212"/>
      <c r="AC112" s="212"/>
      <c r="AD112" s="212"/>
      <c r="AE112" s="212"/>
      <c r="AF112" s="212"/>
      <c r="AG112" s="212" t="s">
        <v>250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31.2" outlineLevel="1" x14ac:dyDescent="0.25">
      <c r="A113" s="229"/>
      <c r="B113" s="230"/>
      <c r="C113" s="265" t="s">
        <v>251</v>
      </c>
      <c r="D113" s="257"/>
      <c r="E113" s="257"/>
      <c r="F113" s="257"/>
      <c r="G113" s="257"/>
      <c r="H113" s="231"/>
      <c r="I113" s="231"/>
      <c r="J113" s="231"/>
      <c r="K113" s="231"/>
      <c r="L113" s="231"/>
      <c r="M113" s="231"/>
      <c r="N113" s="231"/>
      <c r="O113" s="231"/>
      <c r="P113" s="231"/>
      <c r="Q113" s="231"/>
      <c r="R113" s="231"/>
      <c r="S113" s="231"/>
      <c r="T113" s="231"/>
      <c r="U113" s="231"/>
      <c r="V113" s="231"/>
      <c r="W113" s="231"/>
      <c r="X113" s="231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173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59" t="str">
        <f>C113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5">
      <c r="A114" s="245">
        <v>37</v>
      </c>
      <c r="B114" s="246" t="s">
        <v>252</v>
      </c>
      <c r="C114" s="262" t="s">
        <v>253</v>
      </c>
      <c r="D114" s="247" t="s">
        <v>235</v>
      </c>
      <c r="E114" s="248">
        <v>1</v>
      </c>
      <c r="F114" s="249"/>
      <c r="G114" s="250">
        <f>ROUND(E114*F114,2)</f>
        <v>0</v>
      </c>
      <c r="H114" s="232"/>
      <c r="I114" s="231">
        <f>ROUND(E114*H114,2)</f>
        <v>0</v>
      </c>
      <c r="J114" s="232"/>
      <c r="K114" s="231">
        <f>ROUND(E114*J114,2)</f>
        <v>0</v>
      </c>
      <c r="L114" s="231">
        <v>21</v>
      </c>
      <c r="M114" s="231">
        <f>G114*(1+L114/100)</f>
        <v>0</v>
      </c>
      <c r="N114" s="231">
        <v>0</v>
      </c>
      <c r="O114" s="231">
        <f>ROUND(E114*N114,2)</f>
        <v>0</v>
      </c>
      <c r="P114" s="231">
        <v>0</v>
      </c>
      <c r="Q114" s="231">
        <f>ROUND(E114*P114,2)</f>
        <v>0</v>
      </c>
      <c r="R114" s="231"/>
      <c r="S114" s="231" t="s">
        <v>102</v>
      </c>
      <c r="T114" s="231" t="s">
        <v>122</v>
      </c>
      <c r="U114" s="231">
        <v>0</v>
      </c>
      <c r="V114" s="231">
        <f>ROUND(E114*U114,2)</f>
        <v>0</v>
      </c>
      <c r="W114" s="231"/>
      <c r="X114" s="231" t="s">
        <v>236</v>
      </c>
      <c r="Y114" s="212"/>
      <c r="Z114" s="212"/>
      <c r="AA114" s="212"/>
      <c r="AB114" s="212"/>
      <c r="AC114" s="212"/>
      <c r="AD114" s="212"/>
      <c r="AE114" s="212"/>
      <c r="AF114" s="212"/>
      <c r="AG114" s="212" t="s">
        <v>250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21" outlineLevel="1" x14ac:dyDescent="0.25">
      <c r="A115" s="229"/>
      <c r="B115" s="230"/>
      <c r="C115" s="265" t="s">
        <v>254</v>
      </c>
      <c r="D115" s="257"/>
      <c r="E115" s="257"/>
      <c r="F115" s="257"/>
      <c r="G115" s="257"/>
      <c r="H115" s="231"/>
      <c r="I115" s="231"/>
      <c r="J115" s="231"/>
      <c r="K115" s="231"/>
      <c r="L115" s="231"/>
      <c r="M115" s="231"/>
      <c r="N115" s="231"/>
      <c r="O115" s="231"/>
      <c r="P115" s="231"/>
      <c r="Q115" s="231"/>
      <c r="R115" s="231"/>
      <c r="S115" s="231"/>
      <c r="T115" s="231"/>
      <c r="U115" s="231"/>
      <c r="V115" s="231"/>
      <c r="W115" s="231"/>
      <c r="X115" s="231"/>
      <c r="Y115" s="212"/>
      <c r="Z115" s="212"/>
      <c r="AA115" s="212"/>
      <c r="AB115" s="212"/>
      <c r="AC115" s="212"/>
      <c r="AD115" s="212"/>
      <c r="AE115" s="212"/>
      <c r="AF115" s="212"/>
      <c r="AG115" s="212" t="s">
        <v>173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59" t="str">
        <f>C115</f>
        <v>Náklady na vyhotovení dokumentace skutečného provedení stavby a její předání objednateli v požadované formě a požadovaném počtu.</v>
      </c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5">
      <c r="A116" s="245">
        <v>38</v>
      </c>
      <c r="B116" s="246" t="s">
        <v>255</v>
      </c>
      <c r="C116" s="262" t="s">
        <v>256</v>
      </c>
      <c r="D116" s="247" t="s">
        <v>235</v>
      </c>
      <c r="E116" s="248">
        <v>1</v>
      </c>
      <c r="F116" s="249"/>
      <c r="G116" s="250">
        <f>ROUND(E116*F116,2)</f>
        <v>0</v>
      </c>
      <c r="H116" s="232"/>
      <c r="I116" s="231">
        <f>ROUND(E116*H116,2)</f>
        <v>0</v>
      </c>
      <c r="J116" s="232"/>
      <c r="K116" s="231">
        <f>ROUND(E116*J116,2)</f>
        <v>0</v>
      </c>
      <c r="L116" s="231">
        <v>21</v>
      </c>
      <c r="M116" s="231">
        <f>G116*(1+L116/100)</f>
        <v>0</v>
      </c>
      <c r="N116" s="231">
        <v>0</v>
      </c>
      <c r="O116" s="231">
        <f>ROUND(E116*N116,2)</f>
        <v>0</v>
      </c>
      <c r="P116" s="231">
        <v>0</v>
      </c>
      <c r="Q116" s="231">
        <f>ROUND(E116*P116,2)</f>
        <v>0</v>
      </c>
      <c r="R116" s="231"/>
      <c r="S116" s="231" t="s">
        <v>102</v>
      </c>
      <c r="T116" s="231" t="s">
        <v>122</v>
      </c>
      <c r="U116" s="231">
        <v>0</v>
      </c>
      <c r="V116" s="231">
        <f>ROUND(E116*U116,2)</f>
        <v>0</v>
      </c>
      <c r="W116" s="231"/>
      <c r="X116" s="231" t="s">
        <v>236</v>
      </c>
      <c r="Y116" s="212"/>
      <c r="Z116" s="212"/>
      <c r="AA116" s="212"/>
      <c r="AB116" s="212"/>
      <c r="AC116" s="212"/>
      <c r="AD116" s="212"/>
      <c r="AE116" s="212"/>
      <c r="AF116" s="212"/>
      <c r="AG116" s="212" t="s">
        <v>250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1" outlineLevel="1" x14ac:dyDescent="0.25">
      <c r="A117" s="229"/>
      <c r="B117" s="230"/>
      <c r="C117" s="265" t="s">
        <v>257</v>
      </c>
      <c r="D117" s="257"/>
      <c r="E117" s="257"/>
      <c r="F117" s="257"/>
      <c r="G117" s="257"/>
      <c r="H117" s="231"/>
      <c r="I117" s="231"/>
      <c r="J117" s="231"/>
      <c r="K117" s="231"/>
      <c r="L117" s="231"/>
      <c r="M117" s="231"/>
      <c r="N117" s="231"/>
      <c r="O117" s="231"/>
      <c r="P117" s="231"/>
      <c r="Q117" s="231"/>
      <c r="R117" s="231"/>
      <c r="S117" s="231"/>
      <c r="T117" s="231"/>
      <c r="U117" s="231"/>
      <c r="V117" s="231"/>
      <c r="W117" s="231"/>
      <c r="X117" s="231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173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59" t="str">
        <f>C117</f>
        <v>Náklady na provedení skutečného zaměření stavby v rozsahu nezbytném pro zápis změny do katastru nemovitostí.</v>
      </c>
      <c r="BB117" s="212"/>
      <c r="BC117" s="212"/>
      <c r="BD117" s="212"/>
      <c r="BE117" s="212"/>
      <c r="BF117" s="212"/>
      <c r="BG117" s="212"/>
      <c r="BH117" s="212"/>
    </row>
    <row r="118" spans="1:60" x14ac:dyDescent="0.25">
      <c r="A118" s="3"/>
      <c r="B118" s="4"/>
      <c r="C118" s="268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AE118">
        <v>15</v>
      </c>
      <c r="AF118">
        <v>21</v>
      </c>
      <c r="AG118" t="s">
        <v>84</v>
      </c>
    </row>
    <row r="119" spans="1:60" x14ac:dyDescent="0.25">
      <c r="A119" s="215"/>
      <c r="B119" s="216" t="s">
        <v>31</v>
      </c>
      <c r="C119" s="269"/>
      <c r="D119" s="217"/>
      <c r="E119" s="218"/>
      <c r="F119" s="218"/>
      <c r="G119" s="260">
        <f>G8+G23+G28+G35+G42+G44+G96+G101+G111</f>
        <v>0</v>
      </c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AE119">
        <f>SUMIF(L7:L117,AE118,G7:G117)</f>
        <v>0</v>
      </c>
      <c r="AF119">
        <f>SUMIF(L7:L117,AF118,G7:G117)</f>
        <v>0</v>
      </c>
      <c r="AG119" t="s">
        <v>258</v>
      </c>
    </row>
    <row r="120" spans="1:60" x14ac:dyDescent="0.25">
      <c r="A120" s="3"/>
      <c r="B120" s="4"/>
      <c r="C120" s="268"/>
      <c r="D120" s="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60" x14ac:dyDescent="0.25">
      <c r="A121" s="3"/>
      <c r="B121" s="4"/>
      <c r="C121" s="268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60" x14ac:dyDescent="0.25">
      <c r="A122" s="219" t="s">
        <v>259</v>
      </c>
      <c r="B122" s="219"/>
      <c r="C122" s="270"/>
      <c r="D122" s="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60" x14ac:dyDescent="0.25">
      <c r="A123" s="220"/>
      <c r="B123" s="221"/>
      <c r="C123" s="271"/>
      <c r="D123" s="221"/>
      <c r="E123" s="221"/>
      <c r="F123" s="221"/>
      <c r="G123" s="222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AG123" t="s">
        <v>260</v>
      </c>
    </row>
    <row r="124" spans="1:60" x14ac:dyDescent="0.25">
      <c r="A124" s="223"/>
      <c r="B124" s="224"/>
      <c r="C124" s="272"/>
      <c r="D124" s="224"/>
      <c r="E124" s="224"/>
      <c r="F124" s="224"/>
      <c r="G124" s="225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60" x14ac:dyDescent="0.25">
      <c r="A125" s="223"/>
      <c r="B125" s="224"/>
      <c r="C125" s="272"/>
      <c r="D125" s="224"/>
      <c r="E125" s="224"/>
      <c r="F125" s="224"/>
      <c r="G125" s="225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60" x14ac:dyDescent="0.25">
      <c r="A126" s="223"/>
      <c r="B126" s="224"/>
      <c r="C126" s="272"/>
      <c r="D126" s="224"/>
      <c r="E126" s="224"/>
      <c r="F126" s="224"/>
      <c r="G126" s="225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60" x14ac:dyDescent="0.25">
      <c r="A127" s="226"/>
      <c r="B127" s="227"/>
      <c r="C127" s="273"/>
      <c r="D127" s="227"/>
      <c r="E127" s="227"/>
      <c r="F127" s="227"/>
      <c r="G127" s="228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5">
      <c r="A128" s="3"/>
      <c r="B128" s="4"/>
      <c r="C128" s="268"/>
      <c r="D128" s="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3:33" x14ac:dyDescent="0.25">
      <c r="C129" s="274"/>
      <c r="D129" s="10"/>
      <c r="AG129" t="s">
        <v>262</v>
      </c>
    </row>
    <row r="130" spans="3:33" x14ac:dyDescent="0.25">
      <c r="D130" s="10"/>
    </row>
    <row r="131" spans="3:33" x14ac:dyDescent="0.25">
      <c r="D131" s="10"/>
    </row>
    <row r="132" spans="3:33" x14ac:dyDescent="0.25">
      <c r="D132" s="10"/>
    </row>
    <row r="133" spans="3:33" x14ac:dyDescent="0.25">
      <c r="D133" s="10"/>
    </row>
    <row r="134" spans="3:33" x14ac:dyDescent="0.25">
      <c r="D134" s="10"/>
    </row>
    <row r="135" spans="3:33" x14ac:dyDescent="0.25">
      <c r="D135" s="10"/>
    </row>
    <row r="136" spans="3:33" x14ac:dyDescent="0.25">
      <c r="D136" s="10"/>
    </row>
    <row r="137" spans="3:33" x14ac:dyDescent="0.25">
      <c r="D137" s="10"/>
    </row>
    <row r="138" spans="3:33" x14ac:dyDescent="0.25">
      <c r="D138" s="10"/>
    </row>
    <row r="139" spans="3:33" x14ac:dyDescent="0.25">
      <c r="D139" s="10"/>
    </row>
    <row r="140" spans="3:33" x14ac:dyDescent="0.25">
      <c r="D140" s="10"/>
    </row>
    <row r="141" spans="3:33" x14ac:dyDescent="0.25">
      <c r="D141" s="10"/>
    </row>
    <row r="142" spans="3:33" x14ac:dyDescent="0.25">
      <c r="D142" s="10"/>
    </row>
    <row r="143" spans="3:33" x14ac:dyDescent="0.25">
      <c r="D143" s="10"/>
    </row>
    <row r="144" spans="3:33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55">
    <mergeCell ref="C113:G113"/>
    <mergeCell ref="C115:G115"/>
    <mergeCell ref="C117:G117"/>
    <mergeCell ref="C98:G98"/>
    <mergeCell ref="C103:G103"/>
    <mergeCell ref="C104:G104"/>
    <mergeCell ref="C106:G106"/>
    <mergeCell ref="C108:G108"/>
    <mergeCell ref="C110:G110"/>
    <mergeCell ref="C88:G88"/>
    <mergeCell ref="C89:G89"/>
    <mergeCell ref="C91:G91"/>
    <mergeCell ref="C93:G93"/>
    <mergeCell ref="C94:G94"/>
    <mergeCell ref="C95:G95"/>
    <mergeCell ref="C82:G82"/>
    <mergeCell ref="C83:G83"/>
    <mergeCell ref="C84:G84"/>
    <mergeCell ref="C85:G85"/>
    <mergeCell ref="C86:G86"/>
    <mergeCell ref="C87:G87"/>
    <mergeCell ref="C74:G74"/>
    <mergeCell ref="C75:G75"/>
    <mergeCell ref="C76:G76"/>
    <mergeCell ref="C77:G77"/>
    <mergeCell ref="C79:G79"/>
    <mergeCell ref="C81:G81"/>
    <mergeCell ref="C65:G65"/>
    <mergeCell ref="C66:G66"/>
    <mergeCell ref="C68:G68"/>
    <mergeCell ref="C70:G70"/>
    <mergeCell ref="C72:G72"/>
    <mergeCell ref="C73:G73"/>
    <mergeCell ref="C59:G59"/>
    <mergeCell ref="C60:G60"/>
    <mergeCell ref="C61:G61"/>
    <mergeCell ref="C62:G62"/>
    <mergeCell ref="C63:G63"/>
    <mergeCell ref="C64:G64"/>
    <mergeCell ref="C51:G51"/>
    <mergeCell ref="C52:G52"/>
    <mergeCell ref="C54:G54"/>
    <mergeCell ref="C55:G55"/>
    <mergeCell ref="C56:G56"/>
    <mergeCell ref="C58:G58"/>
    <mergeCell ref="A1:G1"/>
    <mergeCell ref="C2:G2"/>
    <mergeCell ref="C3:G3"/>
    <mergeCell ref="C4:G4"/>
    <mergeCell ref="A122:C122"/>
    <mergeCell ref="A123:G127"/>
    <mergeCell ref="C46:G46"/>
    <mergeCell ref="C47:G47"/>
    <mergeCell ref="C48:G48"/>
    <mergeCell ref="C50:G5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2019-03-19T12:27:02Z</cp:lastPrinted>
  <dcterms:created xsi:type="dcterms:W3CDTF">2009-04-08T07:15:50Z</dcterms:created>
  <dcterms:modified xsi:type="dcterms:W3CDTF">2021-08-03T06:22:18Z</dcterms:modified>
</cp:coreProperties>
</file>