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317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Pol'!$A$1:$X$235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H41" i="1" s="1"/>
  <c r="I41" i="1" s="1"/>
  <c r="G39" i="1"/>
  <c r="F39" i="1"/>
  <c r="G234" i="12"/>
  <c r="BA232" i="12"/>
  <c r="BA230" i="12"/>
  <c r="BA228" i="12"/>
  <c r="BA225" i="12"/>
  <c r="BA223" i="12"/>
  <c r="BA221" i="12"/>
  <c r="BA219" i="12"/>
  <c r="BA217" i="12"/>
  <c r="BA215" i="12"/>
  <c r="BA185" i="12"/>
  <c r="BA181" i="12"/>
  <c r="BA179" i="12"/>
  <c r="BA171" i="12"/>
  <c r="BA121" i="12"/>
  <c r="BA106" i="12"/>
  <c r="BA86" i="12"/>
  <c r="BA83" i="12"/>
  <c r="BA59" i="12"/>
  <c r="BA56" i="12"/>
  <c r="BA31" i="12"/>
  <c r="BA21" i="12"/>
  <c r="BA16" i="12"/>
  <c r="BA13" i="12"/>
  <c r="BA10" i="12"/>
  <c r="G9" i="12"/>
  <c r="I9" i="12"/>
  <c r="I8" i="12" s="1"/>
  <c r="K9" i="12"/>
  <c r="K8" i="12" s="1"/>
  <c r="M9" i="12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8" i="12"/>
  <c r="I28" i="12"/>
  <c r="I27" i="12" s="1"/>
  <c r="K28" i="12"/>
  <c r="K27" i="12" s="1"/>
  <c r="M28" i="12"/>
  <c r="O28" i="12"/>
  <c r="Q28" i="12"/>
  <c r="Q27" i="12" s="1"/>
  <c r="V28" i="12"/>
  <c r="V27" i="12" s="1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G27" i="12" s="1"/>
  <c r="I34" i="12"/>
  <c r="K34" i="12"/>
  <c r="O34" i="12"/>
  <c r="O27" i="12" s="1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8" i="12"/>
  <c r="I48" i="12"/>
  <c r="I47" i="12" s="1"/>
  <c r="K48" i="12"/>
  <c r="K47" i="12" s="1"/>
  <c r="M48" i="12"/>
  <c r="O48" i="12"/>
  <c r="Q48" i="12"/>
  <c r="Q47" i="12" s="1"/>
  <c r="V48" i="12"/>
  <c r="V47" i="12" s="1"/>
  <c r="G51" i="12"/>
  <c r="M51" i="12" s="1"/>
  <c r="I51" i="12"/>
  <c r="K51" i="12"/>
  <c r="O51" i="12"/>
  <c r="Q51" i="12"/>
  <c r="V51" i="12"/>
  <c r="G55" i="12"/>
  <c r="I55" i="12"/>
  <c r="K55" i="12"/>
  <c r="M55" i="12"/>
  <c r="O55" i="12"/>
  <c r="Q55" i="12"/>
  <c r="V55" i="12"/>
  <c r="G58" i="12"/>
  <c r="G47" i="12" s="1"/>
  <c r="I58" i="12"/>
  <c r="K58" i="12"/>
  <c r="O58" i="12"/>
  <c r="O47" i="12" s="1"/>
  <c r="Q58" i="12"/>
  <c r="V58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7" i="12"/>
  <c r="I67" i="12"/>
  <c r="K67" i="12"/>
  <c r="M67" i="12"/>
  <c r="O67" i="12"/>
  <c r="Q67" i="12"/>
  <c r="V67" i="12"/>
  <c r="G69" i="12"/>
  <c r="I69" i="12"/>
  <c r="I68" i="12" s="1"/>
  <c r="K69" i="12"/>
  <c r="K68" i="12" s="1"/>
  <c r="M69" i="12"/>
  <c r="O69" i="12"/>
  <c r="Q69" i="12"/>
  <c r="Q68" i="12" s="1"/>
  <c r="V69" i="12"/>
  <c r="V68" i="12" s="1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5" i="12"/>
  <c r="G68" i="12" s="1"/>
  <c r="I75" i="12"/>
  <c r="K75" i="12"/>
  <c r="O75" i="12"/>
  <c r="O68" i="12" s="1"/>
  <c r="Q75" i="12"/>
  <c r="V75" i="12"/>
  <c r="G77" i="12"/>
  <c r="G76" i="12" s="1"/>
  <c r="I77" i="12"/>
  <c r="K77" i="12"/>
  <c r="K76" i="12" s="1"/>
  <c r="M77" i="12"/>
  <c r="O77" i="12"/>
  <c r="O76" i="12" s="1"/>
  <c r="Q77" i="12"/>
  <c r="V77" i="12"/>
  <c r="V76" i="12" s="1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5" i="12"/>
  <c r="I85" i="12"/>
  <c r="I76" i="12" s="1"/>
  <c r="K85" i="12"/>
  <c r="M85" i="12"/>
  <c r="O85" i="12"/>
  <c r="Q85" i="12"/>
  <c r="Q76" i="12" s="1"/>
  <c r="V85" i="12"/>
  <c r="G88" i="12"/>
  <c r="I88" i="12"/>
  <c r="K88" i="12"/>
  <c r="M88" i="12"/>
  <c r="O88" i="12"/>
  <c r="Q88" i="12"/>
  <c r="V88" i="12"/>
  <c r="G91" i="12"/>
  <c r="I91" i="12"/>
  <c r="K91" i="12"/>
  <c r="M91" i="12"/>
  <c r="O91" i="12"/>
  <c r="Q91" i="12"/>
  <c r="V91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100" i="12"/>
  <c r="G99" i="12" s="1"/>
  <c r="I100" i="12"/>
  <c r="I99" i="12" s="1"/>
  <c r="K100" i="12"/>
  <c r="K99" i="12" s="1"/>
  <c r="O100" i="12"/>
  <c r="O99" i="12" s="1"/>
  <c r="Q100" i="12"/>
  <c r="Q99" i="12" s="1"/>
  <c r="V100" i="12"/>
  <c r="V99" i="12" s="1"/>
  <c r="G105" i="12"/>
  <c r="I105" i="12"/>
  <c r="K105" i="12"/>
  <c r="M105" i="12"/>
  <c r="O105" i="12"/>
  <c r="Q105" i="12"/>
  <c r="V105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V110" i="12"/>
  <c r="G116" i="12"/>
  <c r="M116" i="12" s="1"/>
  <c r="I116" i="12"/>
  <c r="K116" i="12"/>
  <c r="O116" i="12"/>
  <c r="Q116" i="12"/>
  <c r="V116" i="12"/>
  <c r="G117" i="12"/>
  <c r="I117" i="12"/>
  <c r="O117" i="12"/>
  <c r="Q117" i="12"/>
  <c r="G118" i="12"/>
  <c r="I118" i="12"/>
  <c r="K118" i="12"/>
  <c r="K117" i="12" s="1"/>
  <c r="M118" i="12"/>
  <c r="M117" i="12" s="1"/>
  <c r="O118" i="12"/>
  <c r="Q118" i="12"/>
  <c r="V118" i="12"/>
  <c r="V117" i="12" s="1"/>
  <c r="G120" i="12"/>
  <c r="G119" i="12" s="1"/>
  <c r="I120" i="12"/>
  <c r="I119" i="12" s="1"/>
  <c r="K120" i="12"/>
  <c r="O120" i="12"/>
  <c r="O119" i="12" s="1"/>
  <c r="Q120" i="12"/>
  <c r="Q119" i="12" s="1"/>
  <c r="V120" i="12"/>
  <c r="G123" i="12"/>
  <c r="M123" i="12" s="1"/>
  <c r="I123" i="12"/>
  <c r="K123" i="12"/>
  <c r="K119" i="12" s="1"/>
  <c r="O123" i="12"/>
  <c r="Q123" i="12"/>
  <c r="V123" i="12"/>
  <c r="V119" i="12" s="1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I141" i="12"/>
  <c r="K141" i="12"/>
  <c r="K140" i="12" s="1"/>
  <c r="M141" i="12"/>
  <c r="O141" i="12"/>
  <c r="Q141" i="12"/>
  <c r="V141" i="12"/>
  <c r="V140" i="12" s="1"/>
  <c r="G143" i="12"/>
  <c r="G140" i="12" s="1"/>
  <c r="I143" i="12"/>
  <c r="K143" i="12"/>
  <c r="M143" i="12"/>
  <c r="O143" i="12"/>
  <c r="O140" i="12" s="1"/>
  <c r="Q143" i="12"/>
  <c r="V143" i="12"/>
  <c r="G146" i="12"/>
  <c r="M146" i="12" s="1"/>
  <c r="I146" i="12"/>
  <c r="K146" i="12"/>
  <c r="O146" i="12"/>
  <c r="Q146" i="12"/>
  <c r="V146" i="12"/>
  <c r="G151" i="12"/>
  <c r="M151" i="12" s="1"/>
  <c r="I151" i="12"/>
  <c r="I140" i="12" s="1"/>
  <c r="K151" i="12"/>
  <c r="O151" i="12"/>
  <c r="Q151" i="12"/>
  <c r="Q140" i="12" s="1"/>
  <c r="V151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K162" i="12"/>
  <c r="V162" i="12"/>
  <c r="G163" i="12"/>
  <c r="G162" i="12" s="1"/>
  <c r="I163" i="12"/>
  <c r="I162" i="12" s="1"/>
  <c r="K163" i="12"/>
  <c r="O163" i="12"/>
  <c r="O162" i="12" s="1"/>
  <c r="Q163" i="12"/>
  <c r="Q162" i="12" s="1"/>
  <c r="V163" i="12"/>
  <c r="G166" i="12"/>
  <c r="I166" i="12"/>
  <c r="K166" i="12"/>
  <c r="K165" i="12" s="1"/>
  <c r="M166" i="12"/>
  <c r="O166" i="12"/>
  <c r="Q166" i="12"/>
  <c r="V166" i="12"/>
  <c r="V165" i="12" s="1"/>
  <c r="G168" i="12"/>
  <c r="G165" i="12" s="1"/>
  <c r="I168" i="12"/>
  <c r="K168" i="12"/>
  <c r="M168" i="12"/>
  <c r="O168" i="12"/>
  <c r="O165" i="12" s="1"/>
  <c r="Q168" i="12"/>
  <c r="V168" i="12"/>
  <c r="G170" i="12"/>
  <c r="M170" i="12" s="1"/>
  <c r="I170" i="12"/>
  <c r="K170" i="12"/>
  <c r="O170" i="12"/>
  <c r="Q170" i="12"/>
  <c r="V170" i="12"/>
  <c r="G173" i="12"/>
  <c r="M173" i="12" s="1"/>
  <c r="I173" i="12"/>
  <c r="I165" i="12" s="1"/>
  <c r="K173" i="12"/>
  <c r="O173" i="12"/>
  <c r="Q173" i="12"/>
  <c r="Q165" i="12" s="1"/>
  <c r="V173" i="12"/>
  <c r="G175" i="12"/>
  <c r="I175" i="12"/>
  <c r="K175" i="12"/>
  <c r="M175" i="12"/>
  <c r="O175" i="12"/>
  <c r="Q175" i="12"/>
  <c r="V175" i="12"/>
  <c r="G178" i="12"/>
  <c r="G177" i="12" s="1"/>
  <c r="I178" i="12"/>
  <c r="I177" i="12" s="1"/>
  <c r="K178" i="12"/>
  <c r="O178" i="12"/>
  <c r="O177" i="12" s="1"/>
  <c r="Q178" i="12"/>
  <c r="Q177" i="12" s="1"/>
  <c r="V178" i="12"/>
  <c r="G180" i="12"/>
  <c r="M180" i="12" s="1"/>
  <c r="I180" i="12"/>
  <c r="K180" i="12"/>
  <c r="K177" i="12" s="1"/>
  <c r="O180" i="12"/>
  <c r="Q180" i="12"/>
  <c r="V180" i="12"/>
  <c r="V177" i="12" s="1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6" i="12"/>
  <c r="O186" i="12"/>
  <c r="G187" i="12"/>
  <c r="M187" i="12" s="1"/>
  <c r="M186" i="12" s="1"/>
  <c r="I187" i="12"/>
  <c r="I186" i="12" s="1"/>
  <c r="K187" i="12"/>
  <c r="K186" i="12" s="1"/>
  <c r="O187" i="12"/>
  <c r="Q187" i="12"/>
  <c r="Q186" i="12" s="1"/>
  <c r="V187" i="12"/>
  <c r="V186" i="12" s="1"/>
  <c r="G188" i="12"/>
  <c r="I188" i="12"/>
  <c r="K188" i="12"/>
  <c r="M188" i="12"/>
  <c r="O188" i="12"/>
  <c r="Q188" i="12"/>
  <c r="V188" i="12"/>
  <c r="G190" i="12"/>
  <c r="G189" i="12" s="1"/>
  <c r="I190" i="12"/>
  <c r="I189" i="12" s="1"/>
  <c r="K190" i="12"/>
  <c r="O190" i="12"/>
  <c r="O189" i="12" s="1"/>
  <c r="Q190" i="12"/>
  <c r="Q189" i="12" s="1"/>
  <c r="V190" i="12"/>
  <c r="G209" i="12"/>
  <c r="M209" i="12" s="1"/>
  <c r="I209" i="12"/>
  <c r="K209" i="12"/>
  <c r="K189" i="12" s="1"/>
  <c r="O209" i="12"/>
  <c r="Q209" i="12"/>
  <c r="V209" i="12"/>
  <c r="V189" i="12" s="1"/>
  <c r="G210" i="12"/>
  <c r="I210" i="12"/>
  <c r="K210" i="12"/>
  <c r="M210" i="12"/>
  <c r="O210" i="12"/>
  <c r="Q210" i="12"/>
  <c r="V210" i="12"/>
  <c r="G211" i="12"/>
  <c r="I211" i="12"/>
  <c r="K211" i="12"/>
  <c r="M211" i="12"/>
  <c r="O211" i="12"/>
  <c r="Q211" i="12"/>
  <c r="V211" i="12"/>
  <c r="G213" i="12"/>
  <c r="M213" i="12" s="1"/>
  <c r="I213" i="12"/>
  <c r="I212" i="12" s="1"/>
  <c r="K213" i="12"/>
  <c r="K212" i="12" s="1"/>
  <c r="O213" i="12"/>
  <c r="Q213" i="12"/>
  <c r="Q212" i="12" s="1"/>
  <c r="V213" i="12"/>
  <c r="V212" i="12" s="1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0" i="12"/>
  <c r="G212" i="12" s="1"/>
  <c r="I220" i="12"/>
  <c r="K220" i="12"/>
  <c r="O220" i="12"/>
  <c r="O212" i="12" s="1"/>
  <c r="Q220" i="12"/>
  <c r="V220" i="12"/>
  <c r="G222" i="12"/>
  <c r="M222" i="12" s="1"/>
  <c r="I222" i="12"/>
  <c r="K222" i="12"/>
  <c r="O222" i="12"/>
  <c r="Q222" i="12"/>
  <c r="V222" i="12"/>
  <c r="G224" i="12"/>
  <c r="I224" i="12"/>
  <c r="K224" i="12"/>
  <c r="M224" i="12"/>
  <c r="O224" i="12"/>
  <c r="Q224" i="12"/>
  <c r="V224" i="12"/>
  <c r="G227" i="12"/>
  <c r="G226" i="12" s="1"/>
  <c r="I227" i="12"/>
  <c r="I226" i="12" s="1"/>
  <c r="K227" i="12"/>
  <c r="K226" i="12" s="1"/>
  <c r="O227" i="12"/>
  <c r="O226" i="12" s="1"/>
  <c r="Q227" i="12"/>
  <c r="Q226" i="12" s="1"/>
  <c r="V227" i="12"/>
  <c r="V226" i="12" s="1"/>
  <c r="G229" i="12"/>
  <c r="M229" i="12" s="1"/>
  <c r="I229" i="12"/>
  <c r="K229" i="12"/>
  <c r="O229" i="12"/>
  <c r="Q229" i="12"/>
  <c r="V229" i="12"/>
  <c r="G231" i="12"/>
  <c r="I231" i="12"/>
  <c r="K231" i="12"/>
  <c r="M231" i="12"/>
  <c r="O231" i="12"/>
  <c r="Q231" i="12"/>
  <c r="V231" i="12"/>
  <c r="AE234" i="12"/>
  <c r="AF234" i="12"/>
  <c r="I20" i="1"/>
  <c r="I19" i="1"/>
  <c r="I18" i="1"/>
  <c r="I17" i="1"/>
  <c r="I16" i="1"/>
  <c r="I66" i="1"/>
  <c r="J65" i="1" s="1"/>
  <c r="F43" i="1"/>
  <c r="G43" i="1"/>
  <c r="G25" i="1" s="1"/>
  <c r="A25" i="1" s="1"/>
  <c r="H40" i="1"/>
  <c r="I40" i="1" s="1"/>
  <c r="H39" i="1"/>
  <c r="I39" i="1" s="1"/>
  <c r="I43" i="1" s="1"/>
  <c r="J54" i="1" l="1"/>
  <c r="J50" i="1"/>
  <c r="J52" i="1"/>
  <c r="J56" i="1"/>
  <c r="J58" i="1"/>
  <c r="J60" i="1"/>
  <c r="J62" i="1"/>
  <c r="J64" i="1"/>
  <c r="J51" i="1"/>
  <c r="J53" i="1"/>
  <c r="J55" i="1"/>
  <c r="J57" i="1"/>
  <c r="J59" i="1"/>
  <c r="J61" i="1"/>
  <c r="J63" i="1"/>
  <c r="H42" i="1"/>
  <c r="I42" i="1" s="1"/>
  <c r="G28" i="1"/>
  <c r="A26" i="1"/>
  <c r="G26" i="1"/>
  <c r="G23" i="1"/>
  <c r="M140" i="12"/>
  <c r="M68" i="12"/>
  <c r="M165" i="12"/>
  <c r="M76" i="12"/>
  <c r="M47" i="12"/>
  <c r="M227" i="12"/>
  <c r="M226" i="12" s="1"/>
  <c r="M220" i="12"/>
  <c r="M212" i="12" s="1"/>
  <c r="M190" i="12"/>
  <c r="M189" i="12" s="1"/>
  <c r="M178" i="12"/>
  <c r="M177" i="12" s="1"/>
  <c r="M163" i="12"/>
  <c r="M162" i="12" s="1"/>
  <c r="M120" i="12"/>
  <c r="M119" i="12" s="1"/>
  <c r="M100" i="12"/>
  <c r="M99" i="12" s="1"/>
  <c r="M75" i="12"/>
  <c r="M58" i="12"/>
  <c r="M34" i="12"/>
  <c r="M27" i="12" s="1"/>
  <c r="M18" i="12"/>
  <c r="M8" i="12" s="1"/>
  <c r="H43" i="1"/>
  <c r="J41" i="1"/>
  <c r="J39" i="1"/>
  <c r="J43" i="1" s="1"/>
  <c r="J40" i="1"/>
  <c r="J42" i="1"/>
  <c r="I21" i="1"/>
  <c r="J28" i="1"/>
  <c r="J26" i="1"/>
  <c r="G38" i="1"/>
  <c r="F38" i="1"/>
  <c r="J23" i="1"/>
  <c r="J24" i="1"/>
  <c r="J25" i="1"/>
  <c r="J27" i="1"/>
  <c r="E24" i="1"/>
  <c r="E26" i="1"/>
  <c r="J66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<sst xmlns="http://schemas.openxmlformats.org/spreadsheetml/2006/main" count="1166" uniqueCount="441">
  <si>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</si>
  <si>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</si>
  <si>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</si>
  <si>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</si>
  <si>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</si>
  <si>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</si>
  <si>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</si>
  <si>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</si>
  <si>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</si>
  <si>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</si>
  <si>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</si>
  <si>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</si>
  <si>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</si>
  <si>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</si>
  <si>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</si>
  <si>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</si>
  <si>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</si>
  <si>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</si>
  <si>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</si>
  <si>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</si>
  <si>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</si>
  <si>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</si>
  <si>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</si>
  <si>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</si>
  <si>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</si>
  <si>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</si>
  <si>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</si>
  <si>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</si>
  <si>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</si>
  <si>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</si>
  <si>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</si>
  <si>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</si>
  <si>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</si>
  <si>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</si>
  <si>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</si>
  <si>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</si>
  <si>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</si>
  <si>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</si>
  <si>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</si>
  <si>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</si>
  <si>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</si>
  <si>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</si>
  <si>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Stavební úpravy a přístavba výtahu</t>
  </si>
  <si>
    <t>Objekt:</t>
  </si>
  <si>
    <t>Rozpočet:</t>
  </si>
  <si>
    <t>C270</t>
  </si>
  <si>
    <t>Stavební úpravy a přístavba výtahu v klubu Stonožka Ostrava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</si>
  <si>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</si>
  <si>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</si>
  <si>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</si>
  <si>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</si>
  <si>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</si>
  <si>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</si>
  <si>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</si>
  <si>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</si>
  <si>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</si>
  <si>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</si>
  <si>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</si>
  <si>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</si>
  <si>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3</t>
  </si>
  <si>
    <t>Svislé a kompletní konstrukce</t>
  </si>
  <si>
    <t>5</t>
  </si>
  <si>
    <t>Komunikace</t>
  </si>
  <si>
    <t>6</t>
  </si>
  <si>
    <t>Úpravy povrchu, podlahy</t>
  </si>
  <si>
    <t>64</t>
  </si>
  <si>
    <t>Výplně otvorů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</si>
  <si>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</si>
  <si>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</si>
  <si>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</si>
  <si>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</si>
  <si>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</si>
  <si>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</si>
  <si>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</si>
  <si>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</si>
  <si>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</si>
  <si>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</si>
  <si>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784</t>
  </si>
  <si>
    <t>Malby</t>
  </si>
  <si>
    <t>M33</t>
  </si>
  <si>
    <t>Montáže dopravních zařízení a vah-výtahy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</si>
  <si>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</si>
  <si>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</si>
  <si>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</si>
  <si>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</si>
  <si>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</si>
  <si>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</si>
  <si>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</si>
  <si>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</si>
  <si>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</si>
  <si>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</si>
  <si>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</si>
  <si>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</si>
  <si>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</si>
  <si>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</si>
  <si>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</si>
  <si>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</si>
  <si>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</si>
  <si>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</si>
  <si>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</si>
  <si>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</si>
  <si>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</si>
  <si>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</si>
  <si>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</si>
  <si>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</si>
  <si>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</si>
  <si>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</si>
  <si>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</si>
  <si>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</si>
  <si>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</si>
  <si>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</si>
  <si>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</si>
  <si>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</si>
  <si>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</si>
  <si>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</si>
  <si>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19/ I</t>
  </si>
  <si>
    <t>Práce</t>
  </si>
  <si>
    <t>POL1_</t>
  </si>
  <si>
    <t>Příplatek k cenám hloubených vykopávek za ztížení vykopávky v blízkosti podzemního vedení nebo výbušnin pro jakoukoliv třídu horniny.</t>
  </si>
  <si>
    <t>SPI</t>
  </si>
  <si>
    <t>v blízkosti objektu : 11,424</t>
  </si>
  <si>
    <t>VV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</si>
  <si>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</si>
  <si>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</si>
  <si>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</si>
  <si>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3,4*2,8*1,2</t>
  </si>
  <si>
    <t>131201119R00</t>
  </si>
  <si>
    <t xml:space="preserve">Hloubení nezapažených jam a zářezů příplatek za lepivost, v hornině 3,  </t>
  </si>
  <si>
    <t>Odkaz na mn. položky pořadí 2 : 11,42400*0,5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</si>
  <si>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</si>
  <si>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</si>
  <si>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</si>
  <si>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</si>
  <si>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</si>
  <si>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</si>
  <si>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11,424-2,57</t>
  </si>
  <si>
    <t>199000005R00</t>
  </si>
  <si>
    <t>Poplatky za skládku zeminy 1- 4</t>
  </si>
  <si>
    <t>t</t>
  </si>
  <si>
    <t>Odkaz na mn. položky pořadí 4 : 11,42400*1,85</t>
  </si>
  <si>
    <t>58301</t>
  </si>
  <si>
    <t>Dodávka kameniva pro posyp,zásyp a obsyp vč.dopravy</t>
  </si>
  <si>
    <t>Vlastní</t>
  </si>
  <si>
    <t>Indiv</t>
  </si>
  <si>
    <t>Odkaz na mn. položky pořadí 5 : 8,85400*2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</si>
  <si>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</si>
  <si>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</si>
  <si>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</si>
  <si>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</si>
  <si>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</si>
  <si>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</si>
  <si>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</si>
  <si>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</si>
  <si>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</si>
  <si>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</si>
  <si>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</si>
  <si>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</si>
  <si>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</si>
  <si>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</si>
  <si>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</si>
  <si>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</si>
  <si>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</si>
  <si>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</si>
  <si>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</si>
  <si>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</si>
  <si>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</si>
  <si>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</si>
  <si>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15*50*0,001*0,001</t>
  </si>
  <si>
    <t>1801</t>
  </si>
  <si>
    <t>Pořízení substrátu,ornice vč. dopravy</t>
  </si>
  <si>
    <t>15*0,15*1,1</t>
  </si>
  <si>
    <t>00572400R</t>
  </si>
  <si>
    <t>směs travní parková, pro běžnou zátěž</t>
  </si>
  <si>
    <t>kg</t>
  </si>
  <si>
    <t>SPCM</t>
  </si>
  <si>
    <t>Specifikace</t>
  </si>
  <si>
    <t>POL3_</t>
  </si>
  <si>
    <t>15*30*0,001</t>
  </si>
  <si>
    <t>25191158R</t>
  </si>
  <si>
    <t>hnojivo dusíkaté</t>
  </si>
  <si>
    <t>Kg</t>
  </si>
  <si>
    <t>15*50*0,001</t>
  </si>
  <si>
    <t>274313711R00</t>
  </si>
  <si>
    <t>Beton základových pasů prostý třídy C 25/30</t>
  </si>
  <si>
    <t>801-1</t>
  </si>
  <si>
    <t>Včetně dodávky a uložení betonu a kamene.</t>
  </si>
  <si>
    <t>POP</t>
  </si>
  <si>
    <t>2,2*4*0,2*0,5</t>
  </si>
  <si>
    <t>274321411R00</t>
  </si>
  <si>
    <t>Beton základových pasů železový třídy C 25/30</t>
  </si>
  <si>
    <t>včetně dodávky a uložení betonu, bez výztuže</t>
  </si>
  <si>
    <t>pasy : (2,2+1,38)*2*0,4*0,7</t>
  </si>
  <si>
    <t>deska prohlubně : 1,38*1,4*0,3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</si>
  <si>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</si>
  <si>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</si>
  <si>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</si>
  <si>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2,2*4*1,2*2</t>
  </si>
  <si>
    <t>274351216R00</t>
  </si>
  <si>
    <t>Bednění stěn základových pasů odstranění</t>
  </si>
  <si>
    <t>Včetně očištění, vytřídění a uložení bednicího materiálu.</t>
  </si>
  <si>
    <t>274361821R00</t>
  </si>
  <si>
    <t>Výztuž základových pasů z betonářské oceli 10 505 (R)</t>
  </si>
  <si>
    <t>2,584*80*0,001</t>
  </si>
  <si>
    <t>631313511R00</t>
  </si>
  <si>
    <t xml:space="preserve">Mazanina z betonu prostého tl. přes 80 do 120 mm třídy C 12/15,  </t>
  </si>
  <si>
    <t>(z kameniva) hlazená dřevěným hladítkem</t>
  </si>
  <si>
    <t>Včetně vytvoření dilatačních spár, bez zaplnění.</t>
  </si>
  <si>
    <t>2,2*4*0,4*0,1</t>
  </si>
  <si>
    <t>2701</t>
  </si>
  <si>
    <t>Provedení odvodnění prohlubně</t>
  </si>
  <si>
    <t>ks</t>
  </si>
  <si>
    <t>311238144R00</t>
  </si>
  <si>
    <t xml:space="preserve">Zdivo nosné z cihel a tvarovek pálených tloušťky 300 mm,  , charakteristická pevnost v tlaku fk = 3,88 MPa, součinitel prostupu tepla U=0,55 W/m2.K, hodnota pro zdivo bez omítky při vlhkosti 0,5%,  </t>
  </si>
  <si>
    <t>2,43*2,75-0,9*2+0,52*2,75</t>
  </si>
  <si>
    <t>2,8*2,01-0,9*1,25</t>
  </si>
  <si>
    <t>317168131R00</t>
  </si>
  <si>
    <t>Překlady keramické montáž a dodávka nosné, délky 1250 mm, šířky 70 mm, výšky 238 mm</t>
  </si>
  <si>
    <t>kus</t>
  </si>
  <si>
    <t>317998113R00</t>
  </si>
  <si>
    <t>Překlady keramické izolace vkládaná mezi překlady tloušťky 80 mm</t>
  </si>
  <si>
    <t>m</t>
  </si>
  <si>
    <t>1,25*2</t>
  </si>
  <si>
    <t>31101</t>
  </si>
  <si>
    <t>Dod+mont kotvení zdiva tl.300mm</t>
  </si>
  <si>
    <t>564861111R00</t>
  </si>
  <si>
    <t>Podklad ze štěrkodrti s rozprostřením a zhutněním frakce 0-63 mm, tloušťka po zhutnění 200 mm</t>
  </si>
  <si>
    <t>822-1</t>
  </si>
  <si>
    <t>2*1,03</t>
  </si>
  <si>
    <t>2*2,15</t>
  </si>
  <si>
    <t>okap chodník : 0,75</t>
  </si>
  <si>
    <t>přípočet na vyrovnání terénu : 3,6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</si>
  <si>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</si>
  <si>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</si>
  <si>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</si>
  <si>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596291111R00</t>
  </si>
  <si>
    <t>Řezání zámkové dlažby tloušťky 60 mm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</si>
  <si>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</si>
  <si>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</si>
  <si>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</si>
  <si>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okap.chodník : 0,75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</si>
  <si>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</si>
  <si>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</si>
  <si>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</si>
  <si>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2+2,15+1,03+1,5</t>
  </si>
  <si>
    <t>918101111R00</t>
  </si>
  <si>
    <t>Lože pod obrubníky, krajníky nebo obruby z betonu prostého C 12/15</t>
  </si>
  <si>
    <t>z dlažebních kostek z betonu prostého</t>
  </si>
  <si>
    <t>6,18*0,15*0,15</t>
  </si>
  <si>
    <t>592173070R</t>
  </si>
  <si>
    <t>obrubník zahradní materiál beton; l = 500,0 mm; š = 50,0 mm; h = 200,0 mm; barva šedá</t>
  </si>
  <si>
    <t>59245110R</t>
  </si>
  <si>
    <t>dlažba betonová dvouvrstvá, skladebná; obdélník; šedá; l = 200 mm; š = 100 mm; tl. 60,0 mm</t>
  </si>
  <si>
    <t>6,36*1,02</t>
  </si>
  <si>
    <t>592453331R</t>
  </si>
  <si>
    <t>dlažba betonová dvouvrstvá; čtverec; povrch hladký; šedá; l = 500 mm; š = 500 mm; tl. 50,0 mm</t>
  </si>
  <si>
    <t>0,75*1,02</t>
  </si>
  <si>
    <t>612473182VA1</t>
  </si>
  <si>
    <t xml:space="preserve">Omítka vnitřního zdiva ze suché směsi, štuková, vč.všech lišt,rohovníků,APu lišt </t>
  </si>
  <si>
    <t>ostění : (2+0,9+2)*2*0,3</t>
  </si>
  <si>
    <t>ostatní : 2,5</t>
  </si>
  <si>
    <t>622319521RV1</t>
  </si>
  <si>
    <t>Zateplení soklu extrudovaným polystyrénem, tloušťky 80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</si>
  <si>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</si>
  <si>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2,2*3*1,2+1,2*0,08*4</t>
  </si>
  <si>
    <t>622432112R00</t>
  </si>
  <si>
    <t>Omítky vnější stěn z umělého kamene v přírodní barvě drtí dekorativní střednězrnné, akrylátové</t>
  </si>
  <si>
    <t>(2,2*3+0,08*4)*0,35</t>
  </si>
  <si>
    <t>622461151R00</t>
  </si>
  <si>
    <t>Omítky vnější stěn šlechtěné (břízolitové) škrábaná s provedením postřiku, jádra a vrchní vrstvy_x000D_
 stupeň složitosti I až II</t>
  </si>
  <si>
    <t>v přírodní barvě drtí a přísad</t>
  </si>
  <si>
    <t>0,3*2,75</t>
  </si>
  <si>
    <t>63245</t>
  </si>
  <si>
    <t>Dod+mont vyspravení a doplnění podlahy v pruhu 500mm</t>
  </si>
  <si>
    <t>6401</t>
  </si>
  <si>
    <t>Dod+mont dveře 1680x2750  kompletní prvek PL/01  viz v.č. D1.1-03</t>
  </si>
  <si>
    <t>931961115RR1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</si>
  <si>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</si>
  <si>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</si>
  <si>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2,2*1,2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</si>
  <si>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</si>
  <si>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</si>
  <si>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</si>
  <si>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</si>
  <si>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</si>
  <si>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</si>
  <si>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</si>
  <si>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85*2</t>
  </si>
  <si>
    <t>941941831R00</t>
  </si>
  <si>
    <t>Demontáž lešení lehkého řadového s podlahami šířky od 0,8 do 1 m, výšky do 10 m</t>
  </si>
  <si>
    <t>941955002R00</t>
  </si>
  <si>
    <t>Lešení lehké pracovní pomocné pomocné, o výšce lešeňové podlahy přes 1,2 do 1,9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</si>
  <si>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</si>
  <si>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</si>
  <si>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</si>
  <si>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</si>
  <si>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</si>
  <si>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</si>
  <si>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</si>
  <si>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</si>
  <si>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90101</t>
  </si>
  <si>
    <t>Stavební výpomoce pro technologii plošiny,el.</t>
  </si>
  <si>
    <t>hzs</t>
  </si>
  <si>
    <t>90102</t>
  </si>
  <si>
    <t>Ochrana stávajících podlah při stavební činnosti vč. uvedení do původního stavu</t>
  </si>
  <si>
    <t>90103</t>
  </si>
  <si>
    <t>Ochrana a zabezpečení stávajících konstrukcí a výplní otvorů vč.uvedení do původního stavu</t>
  </si>
  <si>
    <t>90104</t>
  </si>
  <si>
    <t>Dod+mont oplechování soklu rš.500mm poplastovaný plech</t>
  </si>
  <si>
    <t>113109320R00</t>
  </si>
  <si>
    <t>Odstranění podkladů nebo krytů z betonu prostého, v ploše jednotlivě do 50 m2, tloušťka vrstvy 200 mm</t>
  </si>
  <si>
    <t>2,83*3,22</t>
  </si>
  <si>
    <t>970231300R00</t>
  </si>
  <si>
    <t>Řezání cihelného zdiva hloubka řezu 300 mm</t>
  </si>
  <si>
    <t>801-3</t>
  </si>
  <si>
    <t>0,72*2</t>
  </si>
  <si>
    <t>0,76*2</t>
  </si>
  <si>
    <t>971033541R00</t>
  </si>
  <si>
    <t>Vybourání otvorů ve zdivu cihelném z jakýchkoliv cihel pálených_x000D_
 na jakoukoliv maltu vápenou nebo vápenocementovou, plochy do 1 m2, tloušťky do 300 mm</t>
  </si>
  <si>
    <t>základovém nebo nadzákladovém,</t>
  </si>
  <si>
    <t>Včetně pomocného lešení o výšce podlahy do 1900 mm a pro zatížení do 1,5 kPa  (150 kg/m2).</t>
  </si>
  <si>
    <t>0,9*0,72*0,3</t>
  </si>
  <si>
    <t>2,2*0,76*0,3</t>
  </si>
  <si>
    <t>9680723</t>
  </si>
  <si>
    <t>Vybourání  rámů oken,dveří vč.vyvěšení vč. parapetů</t>
  </si>
  <si>
    <t>2,2*1,99</t>
  </si>
  <si>
    <t>2,43*2,75</t>
  </si>
  <si>
    <t>2,8*2,01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</si>
  <si>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</si>
  <si>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</si>
  <si>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</si>
  <si>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</si>
  <si>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</si>
  <si>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</si>
  <si>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</si>
  <si>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</si>
  <si>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</si>
  <si>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</si>
  <si>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</si>
  <si>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</si>
  <si>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</si>
  <si>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RTS 18/ II</t>
  </si>
  <si>
    <t>směsný odpad všech kategorií</t>
  </si>
  <si>
    <t>999281108R00</t>
  </si>
  <si>
    <t xml:space="preserve">Přesun hmot pro opravy a údržbu objektů pro opravy a údržbu dosavadních objektů včetně vnějších plášťů_x000D_
 výšky do 12 m,  </t>
  </si>
  <si>
    <t>801-4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</si>
  <si>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</si>
  <si>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</si>
  <si>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</si>
  <si>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</si>
  <si>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</si>
  <si>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</si>
  <si>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2,2*2,2</t>
  </si>
  <si>
    <t>711112002RZ1</t>
  </si>
  <si>
    <t>Provedení izolace proti zemní vlhkosti natěradly za studena na ploše svislé, včetně pomocného lešení o výšce podlahy do 1900 mm a pro zatížení do 1,5 kPa. nátěrem asfaltovým lakem, 1x nátěr, včetně dodávky laku ALN</t>
  </si>
  <si>
    <t>2,2*4*1,2</t>
  </si>
  <si>
    <t>711141559RY2</t>
  </si>
  <si>
    <t>Provedení izolace proti zemní vlhkosti pásy přitavením vodorovná, 1 vrstva, s dodávkou izolačního pásu se skleněnou nebo polyesterovou vložkou, s minerálním posypem</t>
  </si>
  <si>
    <t>Provedení očištění povrchu a natavení jedné vrstvy modifikovaného asfaltového pásu včetně dodávky materiálů.</t>
  </si>
  <si>
    <t>711142559RY2</t>
  </si>
  <si>
    <t>Provedení izolace proti zemní vlhkosti pásy přitavením svislá, 1 vrstva, s dodávkou izolačního pásu se skleněnou nebo polyesterovou vložkou, s minerálním posypem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</si>
  <si>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</si>
  <si>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</si>
  <si>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</si>
  <si>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76701</t>
  </si>
  <si>
    <t>Dod+mont nosné ocelové konstrukce šachty vč.nátěrů vč.dopravy a manipulace</t>
  </si>
  <si>
    <t>-	dle projektové dokumentace a statického výpočtu zohledňující stavební dispozice a technické parametry plošiny</t>
  </si>
  <si>
    <t>76702</t>
  </si>
  <si>
    <t>Dod+mont opláštění šachty sklem vč.dopravy a manipulace</t>
  </si>
  <si>
    <t>-	opláštění stěn čirým bezpečnostním sklem Connex, které je uchyceno ke konstrukci pojistnými nerezovými nebo komaxitovanými  terči</t>
  </si>
  <si>
    <t>-	prosklená stříška</t>
  </si>
  <si>
    <t>76703</t>
  </si>
  <si>
    <t>Oplechování a okapové svody šachty</t>
  </si>
  <si>
    <t>76704</t>
  </si>
  <si>
    <t>Projektová dokumentace šachty</t>
  </si>
  <si>
    <t>-	projektová dokumentace a statický výpočet zohledňující stavební dispozice a technické parametry plošiny</t>
  </si>
  <si>
    <t>784191101R00</t>
  </si>
  <si>
    <t>Příprava povrchu Penetrace (napouštění) podkladu disperzní, jednonásobná</t>
  </si>
  <si>
    <t>800-784</t>
  </si>
  <si>
    <t>784195212R00</t>
  </si>
  <si>
    <t>Malby z malířských směsí otěruvzdorných,  , bělost 82 %, dvojnásobné</t>
  </si>
  <si>
    <t>3301</t>
  </si>
  <si>
    <t>Dodávka  osobní trakční plošina 400kg vč.dopravy</t>
  </si>
  <si>
    <t>Plošina je v souladu s požadovanými predpisy a NV176/2008 Sb., CSN EN 81-41.</t>
  </si>
  <si>
    <t>Soucástí bude projektová dokumentace technologie plošiny, která odpovídá Vyhl. 398/2009</t>
  </si>
  <si>
    <t>Sb. o preprave osob se sníženou schopností pohybu a orientace. Dodá dodavatel plošiny.</t>
  </si>
  <si>
    <t>Osobní plošina bude umístena v ocelové konstrukci opláštené cirým bezpecnostním</t>
  </si>
  <si>
    <t>sklem Connex.</t>
  </si>
  <si>
    <t>Hlavní technické údaje</t>
  </si>
  <si>
    <t>typ a druh osobní trakcní plošina</t>
  </si>
  <si>
    <t>nosnost 400 kg</t>
  </si>
  <si>
    <t>dopravní rychlost 0,15 m/s</t>
  </si>
  <si>
    <t>napájecí napetí 3 x 400/230 V, 50 Hz</t>
  </si>
  <si>
    <t>pocet stanic / nástupišt 2 / 2</t>
  </si>
  <si>
    <t>dopravní zdvih ……… mm</t>
  </si>
  <si>
    <t>umístení agregátu a rozvadece kdekoliv do 10-ti m</t>
  </si>
  <si>
    <t>cisté rozmery šachty 1 400 x 1 500 mm</t>
  </si>
  <si>
    <t>prohluben šachty min. 400 mm nebo dle dohody</t>
  </si>
  <si>
    <t>teplota v šachte +5 až +35 oC</t>
  </si>
  <si>
    <t>další parametry viz tech.zpráva</t>
  </si>
  <si>
    <t>3302</t>
  </si>
  <si>
    <t>Montáž osobní trakční plošiny</t>
  </si>
  <si>
    <t>3303</t>
  </si>
  <si>
    <t>Projektová dokumentace techmologické části vč.projektu hlavního přívodu</t>
  </si>
  <si>
    <t>3304</t>
  </si>
  <si>
    <t>Revize plošiny vč.revize hlavního přívodu el.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</si>
  <si>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</si>
  <si>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</si>
  <si>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</si>
  <si>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</si>
  <si>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</si>
  <si>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</si>
  <si>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</si>
  <si>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</si>
  <si>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</si>
  <si>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</si>
  <si>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</si>
  <si>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</si>
  <si>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</si>
  <si>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</si>
  <si>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</si>
  <si>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</si>
  <si>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</si>
  <si>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</si>
  <si>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</si>
  <si>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</si>
  <si>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</si>
  <si>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</si>
  <si>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</si>
  <si>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</si>
  <si>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</si>
  <si>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</si>
  <si>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</si>
  <si>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</si>
  <si>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</si>
  <si>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</si>
  <si>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</si>
  <si>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</si>
  <si>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</si>
  <si>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1. OSOBNÍ TRAKCNÍ PLOŠINA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</si>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</sst>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5441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SUMIF(F50:F65,A16,I50:I65)+SUMIF(F50:F65,"PSU",I50:I65)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SUMIF(F50:F65,A17,I50:I65)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SUMIF(F50:F65,A18,I50:I65)</f>
        <v>0</v>
      </c>
      <c r="J18" s="84"/>
    </row>
    <row r="19" spans="1:10" ht="23.25" customHeight="1" x14ac:dyDescent="0.25">
      <c r="A19" s="195" t="s">
        <v>81</v>
      </c>
      <c r="B19" s="38" t="s">
        <v>27</v>
      </c>
      <c r="C19" s="62"/>
      <c r="D19" s="63"/>
      <c r="E19" s="82"/>
      <c r="F19" s="83"/>
      <c r="G19" s="82"/>
      <c r="H19" s="83"/>
      <c r="I19" s="82">
        <f>SUMIF(F50:F65,A19,I50:I65)</f>
        <v>0</v>
      </c>
      <c r="J19" s="84"/>
    </row>
    <row r="20" spans="1:10" ht="23.25" customHeight="1" x14ac:dyDescent="0.25">
      <c r="A20" s="195" t="s">
        <v>82</v>
      </c>
      <c r="B20" s="38" t="s">
        <v>28</v>
      </c>
      <c r="C20" s="62"/>
      <c r="D20" s="63"/>
      <c r="E20" s="82"/>
      <c r="F20" s="83"/>
      <c r="G20" s="82"/>
      <c r="H20" s="83"/>
      <c r="I20" s="82">
        <f>SUMIF(F50:F65,A20,I50:I65)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47</v>
      </c>
      <c r="C39" s="147"/>
      <c r="D39" s="147"/>
      <c r="E39" s="147"/>
      <c r="F39" s="148">
        <f>'01 01 Pol'!AE234</f>
        <v>0</v>
      </c>
      <c r="G39" s="149">
        <f>'01 01 Pol'!AF234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2</v>
      </c>
      <c r="B41" s="152" t="s">
        <v>41</v>
      </c>
      <c r="C41" s="153" t="s">
        <v>42</v>
      </c>
      <c r="D41" s="153"/>
      <c r="E41" s="153"/>
      <c r="F41" s="154">
        <f>'01 01 Pol'!AE234</f>
        <v>0</v>
      </c>
      <c r="G41" s="155">
        <f>'01 01 Pol'!AF234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41</v>
      </c>
      <c r="C42" s="147" t="s">
        <v>42</v>
      </c>
      <c r="D42" s="147"/>
      <c r="E42" s="147"/>
      <c r="F42" s="158">
        <f>'01 01 Pol'!AE234</f>
        <v>0</v>
      </c>
      <c r="G42" s="150">
        <f>'01 01 Pol'!AF234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6" x14ac:dyDescent="0.3">
      <c r="B47" s="175" t="s">
        <v>51</v>
      </c>
    </row>
    <row r="49" spans="1:10" ht="25.5" customHeight="1" x14ac:dyDescent="0.25">
      <c r="A49" s="177"/>
      <c r="B49" s="180" t="s">
        <v>17</v>
      </c>
      <c r="C49" s="180" t="s">
        <v>5</v>
      </c>
      <c r="D49" s="181"/>
      <c r="E49" s="181"/>
      <c r="F49" s="182" t="s">
        <v>52</v>
      </c>
      <c r="G49" s="182"/>
      <c r="H49" s="182"/>
      <c r="I49" s="182" t="s">
        <v>29</v>
      </c>
      <c r="J49" s="182" t="s">
        <v>0</v>
      </c>
    </row>
    <row r="50" spans="1:10" ht="36.75" customHeight="1" x14ac:dyDescent="0.25">
      <c r="A50" s="178"/>
      <c r="B50" s="183" t="s">
        <v>53</v>
      </c>
      <c r="C50" s="184" t="s">
        <v>54</v>
      </c>
      <c r="D50" s="185"/>
      <c r="E50" s="185"/>
      <c r="F50" s="191" t="s">
        <v>24</v>
      </c>
      <c r="G50" s="192"/>
      <c r="H50" s="192"/>
      <c r="I50" s="192">
        <f>'01 01 Pol'!G8</f>
        <v>0</v>
      </c>
      <c r="J50" s="189" t="str">
        <f>IF(I66=0,"",I50/I66*100)</f>
        <v/>
      </c>
    </row>
    <row r="51" spans="1:10" ht="36.75" customHeight="1" x14ac:dyDescent="0.25">
      <c r="A51" s="178"/>
      <c r="B51" s="183" t="s">
        <v>55</v>
      </c>
      <c r="C51" s="184" t="s">
        <v>56</v>
      </c>
      <c r="D51" s="185"/>
      <c r="E51" s="185"/>
      <c r="F51" s="191" t="s">
        <v>24</v>
      </c>
      <c r="G51" s="192"/>
      <c r="H51" s="192"/>
      <c r="I51" s="192">
        <f>'01 01 Pol'!G27</f>
        <v>0</v>
      </c>
      <c r="J51" s="189" t="str">
        <f>IF(I66=0,"",I51/I66*100)</f>
        <v/>
      </c>
    </row>
    <row r="52" spans="1:10" ht="36.75" customHeight="1" x14ac:dyDescent="0.25">
      <c r="A52" s="178"/>
      <c r="B52" s="183" t="s">
        <v>57</v>
      </c>
      <c r="C52" s="184" t="s">
        <v>58</v>
      </c>
      <c r="D52" s="185"/>
      <c r="E52" s="185"/>
      <c r="F52" s="191" t="s">
        <v>24</v>
      </c>
      <c r="G52" s="192"/>
      <c r="H52" s="192"/>
      <c r="I52" s="192">
        <f>'01 01 Pol'!G47</f>
        <v>0</v>
      </c>
      <c r="J52" s="189" t="str">
        <f>IF(I66=0,"",I52/I66*100)</f>
        <v/>
      </c>
    </row>
    <row r="53" spans="1:10" ht="36.75" customHeight="1" x14ac:dyDescent="0.25">
      <c r="A53" s="178"/>
      <c r="B53" s="183" t="s">
        <v>59</v>
      </c>
      <c r="C53" s="184" t="s">
        <v>60</v>
      </c>
      <c r="D53" s="185"/>
      <c r="E53" s="185"/>
      <c r="F53" s="191" t="s">
        <v>24</v>
      </c>
      <c r="G53" s="192"/>
      <c r="H53" s="192"/>
      <c r="I53" s="192">
        <f>'01 01 Pol'!G68</f>
        <v>0</v>
      </c>
      <c r="J53" s="189" t="str">
        <f>IF(I66=0,"",I53/I66*100)</f>
        <v/>
      </c>
    </row>
    <row r="54" spans="1:10" ht="36.75" customHeight="1" x14ac:dyDescent="0.25">
      <c r="A54" s="178"/>
      <c r="B54" s="183" t="s">
        <v>61</v>
      </c>
      <c r="C54" s="184" t="s">
        <v>62</v>
      </c>
      <c r="D54" s="185"/>
      <c r="E54" s="185"/>
      <c r="F54" s="191" t="s">
        <v>24</v>
      </c>
      <c r="G54" s="192"/>
      <c r="H54" s="192"/>
      <c r="I54" s="192">
        <f>'01 01 Pol'!G76</f>
        <v>0</v>
      </c>
      <c r="J54" s="189" t="str">
        <f>IF(I66=0,"",I54/I66*100)</f>
        <v/>
      </c>
    </row>
    <row r="55" spans="1:10" ht="36.75" customHeight="1" x14ac:dyDescent="0.25">
      <c r="A55" s="178"/>
      <c r="B55" s="183" t="s">
        <v>63</v>
      </c>
      <c r="C55" s="184" t="s">
        <v>64</v>
      </c>
      <c r="D55" s="185"/>
      <c r="E55" s="185"/>
      <c r="F55" s="191" t="s">
        <v>24</v>
      </c>
      <c r="G55" s="192"/>
      <c r="H55" s="192"/>
      <c r="I55" s="192">
        <f>'01 01 Pol'!G99</f>
        <v>0</v>
      </c>
      <c r="J55" s="189" t="str">
        <f>IF(I66=0,"",I55/I66*100)</f>
        <v/>
      </c>
    </row>
    <row r="56" spans="1:10" ht="36.75" customHeight="1" x14ac:dyDescent="0.25">
      <c r="A56" s="178"/>
      <c r="B56" s="183" t="s">
        <v>65</v>
      </c>
      <c r="C56" s="184" t="s">
        <v>66</v>
      </c>
      <c r="D56" s="185"/>
      <c r="E56" s="185"/>
      <c r="F56" s="191" t="s">
        <v>24</v>
      </c>
      <c r="G56" s="192"/>
      <c r="H56" s="192"/>
      <c r="I56" s="192">
        <f>'01 01 Pol'!G117</f>
        <v>0</v>
      </c>
      <c r="J56" s="189" t="str">
        <f>IF(I66=0,"",I56/I66*100)</f>
        <v/>
      </c>
    </row>
    <row r="57" spans="1:10" ht="36.75" customHeight="1" x14ac:dyDescent="0.25">
      <c r="A57" s="178"/>
      <c r="B57" s="183" t="s">
        <v>67</v>
      </c>
      <c r="C57" s="184" t="s">
        <v>68</v>
      </c>
      <c r="D57" s="185"/>
      <c r="E57" s="185"/>
      <c r="F57" s="191" t="s">
        <v>24</v>
      </c>
      <c r="G57" s="192"/>
      <c r="H57" s="192"/>
      <c r="I57" s="192">
        <f>'01 01 Pol'!G119</f>
        <v>0</v>
      </c>
      <c r="J57" s="189" t="str">
        <f>IF(I66=0,"",I57/I66*100)</f>
        <v/>
      </c>
    </row>
    <row r="58" spans="1:10" ht="36.75" customHeight="1" x14ac:dyDescent="0.25">
      <c r="A58" s="178"/>
      <c r="B58" s="183" t="s">
        <v>69</v>
      </c>
      <c r="C58" s="184" t="s">
        <v>70</v>
      </c>
      <c r="D58" s="185"/>
      <c r="E58" s="185"/>
      <c r="F58" s="191" t="s">
        <v>24</v>
      </c>
      <c r="G58" s="192"/>
      <c r="H58" s="192"/>
      <c r="I58" s="192">
        <f>'01 01 Pol'!G140</f>
        <v>0</v>
      </c>
      <c r="J58" s="189" t="str">
        <f>IF(I66=0,"",I58/I66*100)</f>
        <v/>
      </c>
    </row>
    <row r="59" spans="1:10" ht="36.75" customHeight="1" x14ac:dyDescent="0.25">
      <c r="A59" s="178"/>
      <c r="B59" s="183" t="s">
        <v>71</v>
      </c>
      <c r="C59" s="184" t="s">
        <v>72</v>
      </c>
      <c r="D59" s="185"/>
      <c r="E59" s="185"/>
      <c r="F59" s="191" t="s">
        <v>24</v>
      </c>
      <c r="G59" s="192"/>
      <c r="H59" s="192"/>
      <c r="I59" s="192">
        <f>'01 01 Pol'!G162</f>
        <v>0</v>
      </c>
      <c r="J59" s="189" t="str">
        <f>IF(I66=0,"",I59/I66*100)</f>
        <v/>
      </c>
    </row>
    <row r="60" spans="1:10" ht="36.75" customHeight="1" x14ac:dyDescent="0.25">
      <c r="A60" s="178"/>
      <c r="B60" s="183" t="s">
        <v>73</v>
      </c>
      <c r="C60" s="184" t="s">
        <v>74</v>
      </c>
      <c r="D60" s="185"/>
      <c r="E60" s="185"/>
      <c r="F60" s="191" t="s">
        <v>25</v>
      </c>
      <c r="G60" s="192"/>
      <c r="H60" s="192"/>
      <c r="I60" s="192">
        <f>'01 01 Pol'!G165</f>
        <v>0</v>
      </c>
      <c r="J60" s="189" t="str">
        <f>IF(I66=0,"",I60/I66*100)</f>
        <v/>
      </c>
    </row>
    <row r="61" spans="1:10" ht="36.75" customHeight="1" x14ac:dyDescent="0.25">
      <c r="A61" s="178"/>
      <c r="B61" s="183" t="s">
        <v>75</v>
      </c>
      <c r="C61" s="184" t="s">
        <v>76</v>
      </c>
      <c r="D61" s="185"/>
      <c r="E61" s="185"/>
      <c r="F61" s="191" t="s">
        <v>25</v>
      </c>
      <c r="G61" s="192"/>
      <c r="H61" s="192"/>
      <c r="I61" s="192">
        <f>'01 01 Pol'!G177</f>
        <v>0</v>
      </c>
      <c r="J61" s="189" t="str">
        <f>IF(I66=0,"",I61/I66*100)</f>
        <v/>
      </c>
    </row>
    <row r="62" spans="1:10" ht="36.75" customHeight="1" x14ac:dyDescent="0.25">
      <c r="A62" s="178"/>
      <c r="B62" s="183" t="s">
        <v>77</v>
      </c>
      <c r="C62" s="184" t="s">
        <v>78</v>
      </c>
      <c r="D62" s="185"/>
      <c r="E62" s="185"/>
      <c r="F62" s="191" t="s">
        <v>25</v>
      </c>
      <c r="G62" s="192"/>
      <c r="H62" s="192"/>
      <c r="I62" s="192">
        <f>'01 01 Pol'!G186</f>
        <v>0</v>
      </c>
      <c r="J62" s="189" t="str">
        <f>IF(I66=0,"",I62/I66*100)</f>
        <v/>
      </c>
    </row>
    <row r="63" spans="1:10" ht="36.75" customHeight="1" x14ac:dyDescent="0.25">
      <c r="A63" s="178"/>
      <c r="B63" s="183" t="s">
        <v>79</v>
      </c>
      <c r="C63" s="184" t="s">
        <v>80</v>
      </c>
      <c r="D63" s="185"/>
      <c r="E63" s="185"/>
      <c r="F63" s="191" t="s">
        <v>26</v>
      </c>
      <c r="G63" s="192"/>
      <c r="H63" s="192"/>
      <c r="I63" s="192">
        <f>'01 01 Pol'!G189</f>
        <v>0</v>
      </c>
      <c r="J63" s="189" t="str">
        <f>IF(I66=0,"",I63/I66*100)</f>
        <v/>
      </c>
    </row>
    <row r="64" spans="1:10" ht="36.75" customHeight="1" x14ac:dyDescent="0.25">
      <c r="A64" s="178"/>
      <c r="B64" s="183" t="s">
        <v>81</v>
      </c>
      <c r="C64" s="184" t="s">
        <v>27</v>
      </c>
      <c r="D64" s="185"/>
      <c r="E64" s="185"/>
      <c r="F64" s="191" t="s">
        <v>81</v>
      </c>
      <c r="G64" s="192"/>
      <c r="H64" s="192"/>
      <c r="I64" s="192">
        <f>'01 01 Pol'!G212</f>
        <v>0</v>
      </c>
      <c r="J64" s="189" t="str">
        <f>IF(I66=0,"",I64/I66*100)</f>
        <v/>
      </c>
    </row>
    <row r="65" spans="1:10" ht="36.75" customHeight="1" x14ac:dyDescent="0.25">
      <c r="A65" s="178"/>
      <c r="B65" s="183" t="s">
        <v>82</v>
      </c>
      <c r="C65" s="184" t="s">
        <v>28</v>
      </c>
      <c r="D65" s="185"/>
      <c r="E65" s="185"/>
      <c r="F65" s="191" t="s">
        <v>82</v>
      </c>
      <c r="G65" s="192"/>
      <c r="H65" s="192"/>
      <c r="I65" s="192">
        <f>'01 01 Pol'!G226</f>
        <v>0</v>
      </c>
      <c r="J65" s="189" t="str">
        <f>IF(I66=0,"",I65/I66*100)</f>
        <v/>
      </c>
    </row>
    <row r="66" spans="1:10" ht="25.5" customHeight="1" x14ac:dyDescent="0.25">
      <c r="A66" s="179"/>
      <c r="B66" s="186" t="s">
        <v>1</v>
      </c>
      <c r="C66" s="187"/>
      <c r="D66" s="188"/>
      <c r="E66" s="188"/>
      <c r="F66" s="193"/>
      <c r="G66" s="194"/>
      <c r="H66" s="194"/>
      <c r="I66" s="194">
        <f>SUM(I50:I65)</f>
        <v>0</v>
      </c>
      <c r="J66" s="190">
        <f>SUM(J50:J65)</f>
        <v>0</v>
      </c>
    </row>
    <row r="67" spans="1:10" x14ac:dyDescent="0.25">
      <c r="F67" s="134"/>
      <c r="G67" s="134"/>
      <c r="H67" s="134"/>
      <c r="I67" s="134"/>
      <c r="J67" s="135"/>
    </row>
    <row r="68" spans="1:10" x14ac:dyDescent="0.25">
      <c r="F68" s="134"/>
      <c r="G68" s="134"/>
      <c r="H68" s="134"/>
      <c r="I68" s="134"/>
      <c r="J68" s="135"/>
    </row>
    <row r="69" spans="1:10" x14ac:dyDescent="0.25">
      <c r="F69" s="134"/>
      <c r="G69" s="134"/>
      <c r="H69" s="134"/>
      <c r="I69" s="134"/>
      <c r="J69" s="135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83</v>
      </c>
      <c r="B1" s="196"/>
      <c r="C1" s="196"/>
      <c r="D1" s="196"/>
      <c r="E1" s="196"/>
      <c r="F1" s="196"/>
      <c r="G1" s="196"/>
      <c r="AG1" t="s">
        <v>84</v>
      </c>
    </row>
    <row r="2" spans="1:60" ht="25.05" customHeight="1" x14ac:dyDescent="0.25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85</v>
      </c>
    </row>
    <row r="3" spans="1:60" ht="25.05" customHeight="1" x14ac:dyDescent="0.25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85</v>
      </c>
      <c r="AG3" t="s">
        <v>86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87</v>
      </c>
    </row>
    <row r="5" spans="1:60" x14ac:dyDescent="0.25">
      <c r="D5" s="10"/>
    </row>
    <row r="6" spans="1:60" ht="39.6" x14ac:dyDescent="0.25">
      <c r="A6" s="207" t="s">
        <v>88</v>
      </c>
      <c r="B6" s="209" t="s">
        <v>89</v>
      </c>
      <c r="C6" s="209" t="s">
        <v>90</v>
      </c>
      <c r="D6" s="208" t="s">
        <v>91</v>
      </c>
      <c r="E6" s="207" t="s">
        <v>92</v>
      </c>
      <c r="F6" s="206" t="s">
        <v>93</v>
      </c>
      <c r="G6" s="207" t="s">
        <v>29</v>
      </c>
      <c r="H6" s="210" t="s">
        <v>30</v>
      </c>
      <c r="I6" s="210" t="s">
        <v>94</v>
      </c>
      <c r="J6" s="210" t="s">
        <v>31</v>
      </c>
      <c r="K6" s="210" t="s">
        <v>95</v>
      </c>
      <c r="L6" s="210" t="s">
        <v>96</v>
      </c>
      <c r="M6" s="210" t="s">
        <v>97</v>
      </c>
      <c r="N6" s="210" t="s">
        <v>98</v>
      </c>
      <c r="O6" s="210" t="s">
        <v>99</v>
      </c>
      <c r="P6" s="210" t="s">
        <v>100</v>
      </c>
      <c r="Q6" s="210" t="s">
        <v>101</v>
      </c>
      <c r="R6" s="210" t="s">
        <v>102</v>
      </c>
      <c r="S6" s="210" t="s">
        <v>103</v>
      </c>
      <c r="T6" s="210" t="s">
        <v>104</v>
      </c>
      <c r="U6" s="210" t="s">
        <v>105</v>
      </c>
      <c r="V6" s="210" t="s">
        <v>106</v>
      </c>
      <c r="W6" s="210" t="s">
        <v>107</v>
      </c>
      <c r="X6" s="210" t="s">
        <v>108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4" t="s">
        <v>109</v>
      </c>
      <c r="B8" s="225" t="s">
        <v>53</v>
      </c>
      <c r="C8" s="249" t="s">
        <v>54</v>
      </c>
      <c r="D8" s="226"/>
      <c r="E8" s="227"/>
      <c r="F8" s="228"/>
      <c r="G8" s="228">
        <f>SUMIF(AG9:AG26,"&lt;&gt;NOR",G9:G26)</f>
        <v>0</v>
      </c>
      <c r="H8" s="228"/>
      <c r="I8" s="228">
        <f>SUM(I9:I26)</f>
        <v>0</v>
      </c>
      <c r="J8" s="228"/>
      <c r="K8" s="228">
        <f>SUM(K9:K26)</f>
        <v>0</v>
      </c>
      <c r="L8" s="228"/>
      <c r="M8" s="228">
        <f>SUM(M9:M26)</f>
        <v>0</v>
      </c>
      <c r="N8" s="228"/>
      <c r="O8" s="228">
        <f>SUM(O9:O26)</f>
        <v>0</v>
      </c>
      <c r="P8" s="228"/>
      <c r="Q8" s="228">
        <f>SUM(Q9:Q26)</f>
        <v>0</v>
      </c>
      <c r="R8" s="228"/>
      <c r="S8" s="228"/>
      <c r="T8" s="229"/>
      <c r="U8" s="223"/>
      <c r="V8" s="223">
        <f>SUM(V9:V26)</f>
        <v>43</v>
      </c>
      <c r="W8" s="223"/>
      <c r="X8" s="223"/>
      <c r="AG8" t="s">
        <v>110</v>
      </c>
    </row>
    <row r="9" spans="1:60" outlineLevel="1" x14ac:dyDescent="0.25">
      <c r="A9" s="230">
        <v>1</v>
      </c>
      <c r="B9" s="231" t="s">
        <v>111</v>
      </c>
      <c r="C9" s="250" t="s">
        <v>112</v>
      </c>
      <c r="D9" s="232" t="s">
        <v>113</v>
      </c>
      <c r="E9" s="233">
        <v>11.423999999999999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114</v>
      </c>
      <c r="S9" s="235" t="s">
        <v>115</v>
      </c>
      <c r="T9" s="236" t="s">
        <v>115</v>
      </c>
      <c r="U9" s="220">
        <v>1.7629999999999999</v>
      </c>
      <c r="V9" s="220">
        <f>ROUND(E9*U9,2)</f>
        <v>20.14</v>
      </c>
      <c r="W9" s="220"/>
      <c r="X9" s="220" t="s">
        <v>116</v>
      </c>
      <c r="Y9" s="211"/>
      <c r="Z9" s="211"/>
      <c r="AA9" s="211"/>
      <c r="AB9" s="211"/>
      <c r="AC9" s="211"/>
      <c r="AD9" s="211"/>
      <c r="AE9" s="211"/>
      <c r="AF9" s="211"/>
      <c r="AG9" s="211" t="s">
        <v>117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8"/>
      <c r="B10" s="219"/>
      <c r="C10" s="251" t="s">
        <v>118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119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7" t="str">
        <f>C10</f>
        <v>Příplatek k cenám hloubených vykopávek za ztížení vykopávky v blízkosti podzemního vedení nebo výbušnin pro jakoukoliv třídu horniny.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8"/>
      <c r="B11" s="219"/>
      <c r="C11" s="252" t="s">
        <v>120</v>
      </c>
      <c r="D11" s="221"/>
      <c r="E11" s="222">
        <v>11.423999999999999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121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30">
        <v>2</v>
      </c>
      <c r="B12" s="231" t="s">
        <v>122</v>
      </c>
      <c r="C12" s="250" t="s">
        <v>123</v>
      </c>
      <c r="D12" s="232" t="s">
        <v>113</v>
      </c>
      <c r="E12" s="233">
        <v>11.423999999999999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5" t="s">
        <v>114</v>
      </c>
      <c r="S12" s="235" t="s">
        <v>115</v>
      </c>
      <c r="T12" s="236" t="s">
        <v>115</v>
      </c>
      <c r="U12" s="220">
        <v>0.26666000000000001</v>
      </c>
      <c r="V12" s="220">
        <f>ROUND(E12*U12,2)</f>
        <v>3.05</v>
      </c>
      <c r="W12" s="220"/>
      <c r="X12" s="220" t="s">
        <v>116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117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1" outlineLevel="1" x14ac:dyDescent="0.25">
      <c r="A13" s="218"/>
      <c r="B13" s="219"/>
      <c r="C13" s="251" t="s">
        <v>124</v>
      </c>
      <c r="D13" s="238"/>
      <c r="E13" s="238"/>
      <c r="F13" s="238"/>
      <c r="G13" s="238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119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7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8"/>
      <c r="B14" s="219"/>
      <c r="C14" s="252" t="s">
        <v>125</v>
      </c>
      <c r="D14" s="221"/>
      <c r="E14" s="222">
        <v>11.423999999999999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121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30">
        <v>3</v>
      </c>
      <c r="B15" s="231" t="s">
        <v>126</v>
      </c>
      <c r="C15" s="250" t="s">
        <v>127</v>
      </c>
      <c r="D15" s="232" t="s">
        <v>113</v>
      </c>
      <c r="E15" s="233">
        <v>5.7119999999999997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 t="s">
        <v>114</v>
      </c>
      <c r="S15" s="235" t="s">
        <v>115</v>
      </c>
      <c r="T15" s="236" t="s">
        <v>115</v>
      </c>
      <c r="U15" s="220">
        <v>4.3099999999999999E-2</v>
      </c>
      <c r="V15" s="220">
        <f>ROUND(E15*U15,2)</f>
        <v>0.25</v>
      </c>
      <c r="W15" s="220"/>
      <c r="X15" s="220" t="s">
        <v>116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117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1" outlineLevel="1" x14ac:dyDescent="0.25">
      <c r="A16" s="218"/>
      <c r="B16" s="219"/>
      <c r="C16" s="251" t="s">
        <v>124</v>
      </c>
      <c r="D16" s="238"/>
      <c r="E16" s="238"/>
      <c r="F16" s="238"/>
      <c r="G16" s="238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119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7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8"/>
      <c r="B17" s="219"/>
      <c r="C17" s="252" t="s">
        <v>128</v>
      </c>
      <c r="D17" s="221"/>
      <c r="E17" s="222">
        <v>5.7119999999999997</v>
      </c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121</v>
      </c>
      <c r="AH17" s="211">
        <v>5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30">
        <v>4</v>
      </c>
      <c r="B18" s="231" t="s">
        <v>129</v>
      </c>
      <c r="C18" s="250" t="s">
        <v>130</v>
      </c>
      <c r="D18" s="232" t="s">
        <v>113</v>
      </c>
      <c r="E18" s="233">
        <v>11.423999999999999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5" t="s">
        <v>114</v>
      </c>
      <c r="S18" s="235" t="s">
        <v>115</v>
      </c>
      <c r="T18" s="236" t="s">
        <v>115</v>
      </c>
      <c r="U18" s="220">
        <v>1.0999999999999999E-2</v>
      </c>
      <c r="V18" s="220">
        <f>ROUND(E18*U18,2)</f>
        <v>0.13</v>
      </c>
      <c r="W18" s="220"/>
      <c r="X18" s="220" t="s">
        <v>116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117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8"/>
      <c r="B19" s="219"/>
      <c r="C19" s="251" t="s">
        <v>131</v>
      </c>
      <c r="D19" s="238"/>
      <c r="E19" s="238"/>
      <c r="F19" s="238"/>
      <c r="G19" s="238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119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30">
        <v>5</v>
      </c>
      <c r="B20" s="231" t="s">
        <v>132</v>
      </c>
      <c r="C20" s="250" t="s">
        <v>133</v>
      </c>
      <c r="D20" s="232" t="s">
        <v>113</v>
      </c>
      <c r="E20" s="233">
        <v>8.8539999999999992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5" t="s">
        <v>114</v>
      </c>
      <c r="S20" s="235" t="s">
        <v>115</v>
      </c>
      <c r="T20" s="236" t="s">
        <v>115</v>
      </c>
      <c r="U20" s="220">
        <v>2.1949999999999998</v>
      </c>
      <c r="V20" s="220">
        <f>ROUND(E20*U20,2)</f>
        <v>19.43</v>
      </c>
      <c r="W20" s="220"/>
      <c r="X20" s="220" t="s">
        <v>116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117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8"/>
      <c r="B21" s="219"/>
      <c r="C21" s="251" t="s">
        <v>134</v>
      </c>
      <c r="D21" s="238"/>
      <c r="E21" s="238"/>
      <c r="F21" s="238"/>
      <c r="G21" s="238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119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37" t="str">
        <f>C21</f>
        <v>sypaninou z vhodných hornin tř. 1 - 4 nebo materiálem, uloženým ve vzdálenosti do 30 m od vnějšího kraje objektu, pro jakoukoliv míru zhutnění,</v>
      </c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8"/>
      <c r="B22" s="219"/>
      <c r="C22" s="252" t="s">
        <v>135</v>
      </c>
      <c r="D22" s="221"/>
      <c r="E22" s="222">
        <v>8.8539999999999992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121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30">
        <v>6</v>
      </c>
      <c r="B23" s="231" t="s">
        <v>136</v>
      </c>
      <c r="C23" s="250" t="s">
        <v>137</v>
      </c>
      <c r="D23" s="232" t="s">
        <v>138</v>
      </c>
      <c r="E23" s="233">
        <v>21.134399999999999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 t="s">
        <v>114</v>
      </c>
      <c r="S23" s="235" t="s">
        <v>115</v>
      </c>
      <c r="T23" s="236" t="s">
        <v>115</v>
      </c>
      <c r="U23" s="220">
        <v>0</v>
      </c>
      <c r="V23" s="220">
        <f>ROUND(E23*U23,2)</f>
        <v>0</v>
      </c>
      <c r="W23" s="220"/>
      <c r="X23" s="220" t="s">
        <v>116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117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8"/>
      <c r="B24" s="219"/>
      <c r="C24" s="252" t="s">
        <v>139</v>
      </c>
      <c r="D24" s="221"/>
      <c r="E24" s="222">
        <v>21.134399999999999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121</v>
      </c>
      <c r="AH24" s="211">
        <v>5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30">
        <v>7</v>
      </c>
      <c r="B25" s="231" t="s">
        <v>140</v>
      </c>
      <c r="C25" s="250" t="s">
        <v>141</v>
      </c>
      <c r="D25" s="232" t="s">
        <v>138</v>
      </c>
      <c r="E25" s="233">
        <v>17.707999999999998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/>
      <c r="S25" s="235" t="s">
        <v>142</v>
      </c>
      <c r="T25" s="236" t="s">
        <v>143</v>
      </c>
      <c r="U25" s="220">
        <v>0</v>
      </c>
      <c r="V25" s="220">
        <f>ROUND(E25*U25,2)</f>
        <v>0</v>
      </c>
      <c r="W25" s="220"/>
      <c r="X25" s="220" t="s">
        <v>116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117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8"/>
      <c r="B26" s="219"/>
      <c r="C26" s="252" t="s">
        <v>144</v>
      </c>
      <c r="D26" s="221"/>
      <c r="E26" s="222">
        <v>17.707999999999998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121</v>
      </c>
      <c r="AH26" s="211">
        <v>5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5">
      <c r="A27" s="224" t="s">
        <v>109</v>
      </c>
      <c r="B27" s="225" t="s">
        <v>55</v>
      </c>
      <c r="C27" s="249" t="s">
        <v>56</v>
      </c>
      <c r="D27" s="226"/>
      <c r="E27" s="227"/>
      <c r="F27" s="228"/>
      <c r="G27" s="228">
        <f>SUMIF(AG28:AG46,"&lt;&gt;NOR",G28:G46)</f>
        <v>0</v>
      </c>
      <c r="H27" s="228"/>
      <c r="I27" s="228">
        <f>SUM(I28:I46)</f>
        <v>0</v>
      </c>
      <c r="J27" s="228"/>
      <c r="K27" s="228">
        <f>SUM(K28:K46)</f>
        <v>0</v>
      </c>
      <c r="L27" s="228"/>
      <c r="M27" s="228">
        <f>SUM(M28:M46)</f>
        <v>0</v>
      </c>
      <c r="N27" s="228"/>
      <c r="O27" s="228">
        <f>SUM(O28:O46)</f>
        <v>0</v>
      </c>
      <c r="P27" s="228"/>
      <c r="Q27" s="228">
        <f>SUM(Q28:Q46)</f>
        <v>0</v>
      </c>
      <c r="R27" s="228"/>
      <c r="S27" s="228"/>
      <c r="T27" s="229"/>
      <c r="U27" s="223"/>
      <c r="V27" s="223">
        <f>SUM(V28:V46)</f>
        <v>5.4499999999999993</v>
      </c>
      <c r="W27" s="223"/>
      <c r="X27" s="223"/>
      <c r="AG27" t="s">
        <v>110</v>
      </c>
    </row>
    <row r="28" spans="1:60" outlineLevel="1" x14ac:dyDescent="0.25">
      <c r="A28" s="230">
        <v>8</v>
      </c>
      <c r="B28" s="231" t="s">
        <v>145</v>
      </c>
      <c r="C28" s="250" t="s">
        <v>146</v>
      </c>
      <c r="D28" s="232" t="s">
        <v>147</v>
      </c>
      <c r="E28" s="233">
        <v>15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5" t="s">
        <v>148</v>
      </c>
      <c r="S28" s="235" t="s">
        <v>115</v>
      </c>
      <c r="T28" s="236" t="s">
        <v>115</v>
      </c>
      <c r="U28" s="220">
        <v>0.06</v>
      </c>
      <c r="V28" s="220">
        <f>ROUND(E28*U28,2)</f>
        <v>0.9</v>
      </c>
      <c r="W28" s="220"/>
      <c r="X28" s="220" t="s">
        <v>116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117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8"/>
      <c r="B29" s="219"/>
      <c r="C29" s="251" t="s">
        <v>149</v>
      </c>
      <c r="D29" s="238"/>
      <c r="E29" s="238"/>
      <c r="F29" s="238"/>
      <c r="G29" s="238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119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0.399999999999999" outlineLevel="1" x14ac:dyDescent="0.25">
      <c r="A30" s="230">
        <v>9</v>
      </c>
      <c r="B30" s="231" t="s">
        <v>150</v>
      </c>
      <c r="C30" s="250" t="s">
        <v>151</v>
      </c>
      <c r="D30" s="232" t="s">
        <v>147</v>
      </c>
      <c r="E30" s="233">
        <v>15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114</v>
      </c>
      <c r="S30" s="235" t="s">
        <v>115</v>
      </c>
      <c r="T30" s="236" t="s">
        <v>115</v>
      </c>
      <c r="U30" s="220">
        <v>0.17699999999999999</v>
      </c>
      <c r="V30" s="220">
        <f>ROUND(E30*U30,2)</f>
        <v>2.66</v>
      </c>
      <c r="W30" s="220"/>
      <c r="X30" s="220" t="s">
        <v>116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117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8"/>
      <c r="B31" s="219"/>
      <c r="C31" s="251" t="s">
        <v>152</v>
      </c>
      <c r="D31" s="238"/>
      <c r="E31" s="238"/>
      <c r="F31" s="238"/>
      <c r="G31" s="238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119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37" t="str">
        <f>C31</f>
        <v>s případným nutným přemístěním hromad nebo dočasných skládek na místo potřeby ze vzdálenosti do 30 m, v rovině nebo ve svahu do 1 : 5,</v>
      </c>
      <c r="BB31" s="211"/>
      <c r="BC31" s="211"/>
      <c r="BD31" s="211"/>
      <c r="BE31" s="211"/>
      <c r="BF31" s="211"/>
      <c r="BG31" s="211"/>
      <c r="BH31" s="211"/>
    </row>
    <row r="32" spans="1:60" ht="20.399999999999999" outlineLevel="1" x14ac:dyDescent="0.25">
      <c r="A32" s="230">
        <v>10</v>
      </c>
      <c r="B32" s="231" t="s">
        <v>153</v>
      </c>
      <c r="C32" s="250" t="s">
        <v>154</v>
      </c>
      <c r="D32" s="232" t="s">
        <v>147</v>
      </c>
      <c r="E32" s="233">
        <v>15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5" t="s">
        <v>148</v>
      </c>
      <c r="S32" s="235" t="s">
        <v>115</v>
      </c>
      <c r="T32" s="236" t="s">
        <v>115</v>
      </c>
      <c r="U32" s="220">
        <v>0.09</v>
      </c>
      <c r="V32" s="220">
        <f>ROUND(E32*U32,2)</f>
        <v>1.35</v>
      </c>
      <c r="W32" s="220"/>
      <c r="X32" s="220" t="s">
        <v>116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117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8"/>
      <c r="B33" s="219"/>
      <c r="C33" s="251" t="s">
        <v>155</v>
      </c>
      <c r="D33" s="238"/>
      <c r="E33" s="238"/>
      <c r="F33" s="238"/>
      <c r="G33" s="238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119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39">
        <v>11</v>
      </c>
      <c r="B34" s="240" t="s">
        <v>156</v>
      </c>
      <c r="C34" s="253" t="s">
        <v>157</v>
      </c>
      <c r="D34" s="241" t="s">
        <v>147</v>
      </c>
      <c r="E34" s="242">
        <v>15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4" t="s">
        <v>148</v>
      </c>
      <c r="S34" s="244" t="s">
        <v>115</v>
      </c>
      <c r="T34" s="245" t="s">
        <v>115</v>
      </c>
      <c r="U34" s="220">
        <v>1E-3</v>
      </c>
      <c r="V34" s="220">
        <f>ROUND(E34*U34,2)</f>
        <v>0.02</v>
      </c>
      <c r="W34" s="220"/>
      <c r="X34" s="220" t="s">
        <v>116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117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39">
        <v>12</v>
      </c>
      <c r="B35" s="240" t="s">
        <v>158</v>
      </c>
      <c r="C35" s="253" t="s">
        <v>159</v>
      </c>
      <c r="D35" s="241" t="s">
        <v>147</v>
      </c>
      <c r="E35" s="242">
        <v>15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4" t="s">
        <v>148</v>
      </c>
      <c r="S35" s="244" t="s">
        <v>115</v>
      </c>
      <c r="T35" s="245" t="s">
        <v>115</v>
      </c>
      <c r="U35" s="220">
        <v>1E-3</v>
      </c>
      <c r="V35" s="220">
        <f>ROUND(E35*U35,2)</f>
        <v>0.02</v>
      </c>
      <c r="W35" s="220"/>
      <c r="X35" s="220" t="s">
        <v>116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117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39">
        <v>13</v>
      </c>
      <c r="B36" s="240" t="s">
        <v>160</v>
      </c>
      <c r="C36" s="253" t="s">
        <v>161</v>
      </c>
      <c r="D36" s="241" t="s">
        <v>147</v>
      </c>
      <c r="E36" s="242">
        <v>30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4" t="s">
        <v>148</v>
      </c>
      <c r="S36" s="244" t="s">
        <v>115</v>
      </c>
      <c r="T36" s="245" t="s">
        <v>115</v>
      </c>
      <c r="U36" s="220">
        <v>1.4999999999999999E-2</v>
      </c>
      <c r="V36" s="220">
        <f>ROUND(E36*U36,2)</f>
        <v>0.45</v>
      </c>
      <c r="W36" s="220"/>
      <c r="X36" s="220" t="s">
        <v>116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117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39">
        <v>14</v>
      </c>
      <c r="B37" s="240" t="s">
        <v>162</v>
      </c>
      <c r="C37" s="253" t="s">
        <v>163</v>
      </c>
      <c r="D37" s="241" t="s">
        <v>147</v>
      </c>
      <c r="E37" s="242">
        <v>30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4" t="s">
        <v>148</v>
      </c>
      <c r="S37" s="244" t="s">
        <v>115</v>
      </c>
      <c r="T37" s="245" t="s">
        <v>115</v>
      </c>
      <c r="U37" s="220">
        <v>1E-3</v>
      </c>
      <c r="V37" s="220">
        <f>ROUND(E37*U37,2)</f>
        <v>0.03</v>
      </c>
      <c r="W37" s="220"/>
      <c r="X37" s="220" t="s">
        <v>116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117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30">
        <v>15</v>
      </c>
      <c r="B38" s="231" t="s">
        <v>164</v>
      </c>
      <c r="C38" s="250" t="s">
        <v>165</v>
      </c>
      <c r="D38" s="232" t="s">
        <v>138</v>
      </c>
      <c r="E38" s="233">
        <v>7.5000000000000002E-4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 t="s">
        <v>148</v>
      </c>
      <c r="S38" s="235" t="s">
        <v>115</v>
      </c>
      <c r="T38" s="236" t="s">
        <v>115</v>
      </c>
      <c r="U38" s="220">
        <v>21.428999999999998</v>
      </c>
      <c r="V38" s="220">
        <f>ROUND(E38*U38,2)</f>
        <v>0.02</v>
      </c>
      <c r="W38" s="220"/>
      <c r="X38" s="220" t="s">
        <v>116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117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8"/>
      <c r="B39" s="219"/>
      <c r="C39" s="251" t="s">
        <v>166</v>
      </c>
      <c r="D39" s="238"/>
      <c r="E39" s="238"/>
      <c r="F39" s="238"/>
      <c r="G39" s="238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119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8"/>
      <c r="B40" s="219"/>
      <c r="C40" s="252" t="s">
        <v>167</v>
      </c>
      <c r="D40" s="221"/>
      <c r="E40" s="222">
        <v>7.5000000000000002E-4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121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30">
        <v>16</v>
      </c>
      <c r="B41" s="231" t="s">
        <v>168</v>
      </c>
      <c r="C41" s="250" t="s">
        <v>169</v>
      </c>
      <c r="D41" s="232" t="s">
        <v>113</v>
      </c>
      <c r="E41" s="233">
        <v>2.4750000000000001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5"/>
      <c r="S41" s="235" t="s">
        <v>142</v>
      </c>
      <c r="T41" s="236" t="s">
        <v>143</v>
      </c>
      <c r="U41" s="220">
        <v>0</v>
      </c>
      <c r="V41" s="220">
        <f>ROUND(E41*U41,2)</f>
        <v>0</v>
      </c>
      <c r="W41" s="220"/>
      <c r="X41" s="220" t="s">
        <v>116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117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8"/>
      <c r="B42" s="219"/>
      <c r="C42" s="252" t="s">
        <v>170</v>
      </c>
      <c r="D42" s="221"/>
      <c r="E42" s="222">
        <v>2.4750000000000001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121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30">
        <v>17</v>
      </c>
      <c r="B43" s="231" t="s">
        <v>171</v>
      </c>
      <c r="C43" s="250" t="s">
        <v>172</v>
      </c>
      <c r="D43" s="232" t="s">
        <v>173</v>
      </c>
      <c r="E43" s="233">
        <v>0.45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1E-3</v>
      </c>
      <c r="O43" s="235">
        <f>ROUND(E43*N43,2)</f>
        <v>0</v>
      </c>
      <c r="P43" s="235">
        <v>0</v>
      </c>
      <c r="Q43" s="235">
        <f>ROUND(E43*P43,2)</f>
        <v>0</v>
      </c>
      <c r="R43" s="235" t="s">
        <v>174</v>
      </c>
      <c r="S43" s="235" t="s">
        <v>115</v>
      </c>
      <c r="T43" s="236" t="s">
        <v>115</v>
      </c>
      <c r="U43" s="220">
        <v>0</v>
      </c>
      <c r="V43" s="220">
        <f>ROUND(E43*U43,2)</f>
        <v>0</v>
      </c>
      <c r="W43" s="220"/>
      <c r="X43" s="220" t="s">
        <v>175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176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8"/>
      <c r="B44" s="219"/>
      <c r="C44" s="252" t="s">
        <v>177</v>
      </c>
      <c r="D44" s="221"/>
      <c r="E44" s="222">
        <v>0.45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121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30">
        <v>18</v>
      </c>
      <c r="B45" s="231" t="s">
        <v>178</v>
      </c>
      <c r="C45" s="250" t="s">
        <v>179</v>
      </c>
      <c r="D45" s="232" t="s">
        <v>180</v>
      </c>
      <c r="E45" s="233">
        <v>0.75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35">
        <v>1E-3</v>
      </c>
      <c r="O45" s="235">
        <f>ROUND(E45*N45,2)</f>
        <v>0</v>
      </c>
      <c r="P45" s="235">
        <v>0</v>
      </c>
      <c r="Q45" s="235">
        <f>ROUND(E45*P45,2)</f>
        <v>0</v>
      </c>
      <c r="R45" s="235" t="s">
        <v>174</v>
      </c>
      <c r="S45" s="235" t="s">
        <v>115</v>
      </c>
      <c r="T45" s="236" t="s">
        <v>115</v>
      </c>
      <c r="U45" s="220">
        <v>0</v>
      </c>
      <c r="V45" s="220">
        <f>ROUND(E45*U45,2)</f>
        <v>0</v>
      </c>
      <c r="W45" s="220"/>
      <c r="X45" s="220" t="s">
        <v>175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176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8"/>
      <c r="B46" s="219"/>
      <c r="C46" s="252" t="s">
        <v>181</v>
      </c>
      <c r="D46" s="221"/>
      <c r="E46" s="222">
        <v>0.75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121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x14ac:dyDescent="0.25">
      <c r="A47" s="224" t="s">
        <v>109</v>
      </c>
      <c r="B47" s="225" t="s">
        <v>57</v>
      </c>
      <c r="C47" s="249" t="s">
        <v>58</v>
      </c>
      <c r="D47" s="226"/>
      <c r="E47" s="227"/>
      <c r="F47" s="228"/>
      <c r="G47" s="228">
        <f>SUMIF(AG48:AG67,"&lt;&gt;NOR",G48:G67)</f>
        <v>0</v>
      </c>
      <c r="H47" s="228"/>
      <c r="I47" s="228">
        <f>SUM(I48:I67)</f>
        <v>0</v>
      </c>
      <c r="J47" s="228"/>
      <c r="K47" s="228">
        <f>SUM(K48:K67)</f>
        <v>0</v>
      </c>
      <c r="L47" s="228"/>
      <c r="M47" s="228">
        <f>SUM(M48:M67)</f>
        <v>0</v>
      </c>
      <c r="N47" s="228"/>
      <c r="O47" s="228">
        <f>SUM(O48:O67)</f>
        <v>10.680000000000001</v>
      </c>
      <c r="P47" s="228"/>
      <c r="Q47" s="228">
        <f>SUM(Q48:Q67)</f>
        <v>0</v>
      </c>
      <c r="R47" s="228"/>
      <c r="S47" s="228"/>
      <c r="T47" s="229"/>
      <c r="U47" s="223"/>
      <c r="V47" s="223">
        <f>SUM(V48:V67)</f>
        <v>36.369999999999997</v>
      </c>
      <c r="W47" s="223"/>
      <c r="X47" s="223"/>
      <c r="AG47" t="s">
        <v>110</v>
      </c>
    </row>
    <row r="48" spans="1:60" outlineLevel="1" x14ac:dyDescent="0.25">
      <c r="A48" s="230">
        <v>19</v>
      </c>
      <c r="B48" s="231" t="s">
        <v>182</v>
      </c>
      <c r="C48" s="250" t="s">
        <v>183</v>
      </c>
      <c r="D48" s="232" t="s">
        <v>113</v>
      </c>
      <c r="E48" s="233">
        <v>0.88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2.5249999999999999</v>
      </c>
      <c r="O48" s="235">
        <f>ROUND(E48*N48,2)</f>
        <v>2.2200000000000002</v>
      </c>
      <c r="P48" s="235">
        <v>0</v>
      </c>
      <c r="Q48" s="235">
        <f>ROUND(E48*P48,2)</f>
        <v>0</v>
      </c>
      <c r="R48" s="235" t="s">
        <v>184</v>
      </c>
      <c r="S48" s="235" t="s">
        <v>115</v>
      </c>
      <c r="T48" s="236" t="s">
        <v>115</v>
      </c>
      <c r="U48" s="220">
        <v>0.47699999999999998</v>
      </c>
      <c r="V48" s="220">
        <f>ROUND(E48*U48,2)</f>
        <v>0.42</v>
      </c>
      <c r="W48" s="220"/>
      <c r="X48" s="220" t="s">
        <v>116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117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8"/>
      <c r="B49" s="219"/>
      <c r="C49" s="254" t="s">
        <v>185</v>
      </c>
      <c r="D49" s="246"/>
      <c r="E49" s="246"/>
      <c r="F49" s="246"/>
      <c r="G49" s="246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186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8"/>
      <c r="B50" s="219"/>
      <c r="C50" s="252" t="s">
        <v>187</v>
      </c>
      <c r="D50" s="221"/>
      <c r="E50" s="222">
        <v>0.88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121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30">
        <v>20</v>
      </c>
      <c r="B51" s="231" t="s">
        <v>188</v>
      </c>
      <c r="C51" s="250" t="s">
        <v>189</v>
      </c>
      <c r="D51" s="232" t="s">
        <v>113</v>
      </c>
      <c r="E51" s="233">
        <v>2.5844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2.5249999999999999</v>
      </c>
      <c r="O51" s="235">
        <f>ROUND(E51*N51,2)</f>
        <v>6.53</v>
      </c>
      <c r="P51" s="235">
        <v>0</v>
      </c>
      <c r="Q51" s="235">
        <f>ROUND(E51*P51,2)</f>
        <v>0</v>
      </c>
      <c r="R51" s="235" t="s">
        <v>184</v>
      </c>
      <c r="S51" s="235" t="s">
        <v>115</v>
      </c>
      <c r="T51" s="236" t="s">
        <v>115</v>
      </c>
      <c r="U51" s="220">
        <v>0.48</v>
      </c>
      <c r="V51" s="220">
        <f>ROUND(E51*U51,2)</f>
        <v>1.24</v>
      </c>
      <c r="W51" s="220"/>
      <c r="X51" s="220" t="s">
        <v>116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117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8"/>
      <c r="B52" s="219"/>
      <c r="C52" s="251" t="s">
        <v>190</v>
      </c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119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8"/>
      <c r="B53" s="219"/>
      <c r="C53" s="252" t="s">
        <v>191</v>
      </c>
      <c r="D53" s="221"/>
      <c r="E53" s="222">
        <v>2.0047999999999999</v>
      </c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121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8"/>
      <c r="B54" s="219"/>
      <c r="C54" s="252" t="s">
        <v>192</v>
      </c>
      <c r="D54" s="221"/>
      <c r="E54" s="222">
        <v>0.5796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121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30">
        <v>21</v>
      </c>
      <c r="B55" s="231" t="s">
        <v>193</v>
      </c>
      <c r="C55" s="250" t="s">
        <v>194</v>
      </c>
      <c r="D55" s="232" t="s">
        <v>147</v>
      </c>
      <c r="E55" s="233">
        <v>21.12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3.916E-2</v>
      </c>
      <c r="O55" s="235">
        <f>ROUND(E55*N55,2)</f>
        <v>0.83</v>
      </c>
      <c r="P55" s="235">
        <v>0</v>
      </c>
      <c r="Q55" s="235">
        <f>ROUND(E55*P55,2)</f>
        <v>0</v>
      </c>
      <c r="R55" s="235" t="s">
        <v>184</v>
      </c>
      <c r="S55" s="235" t="s">
        <v>115</v>
      </c>
      <c r="T55" s="236" t="s">
        <v>115</v>
      </c>
      <c r="U55" s="220">
        <v>1.05</v>
      </c>
      <c r="V55" s="220">
        <f>ROUND(E55*U55,2)</f>
        <v>22.18</v>
      </c>
      <c r="W55" s="220"/>
      <c r="X55" s="220" t="s">
        <v>116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117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1" outlineLevel="1" x14ac:dyDescent="0.25">
      <c r="A56" s="218"/>
      <c r="B56" s="219"/>
      <c r="C56" s="251" t="s">
        <v>195</v>
      </c>
      <c r="D56" s="238"/>
      <c r="E56" s="238"/>
      <c r="F56" s="238"/>
      <c r="G56" s="238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119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37" t="str">
        <f>C56</f>
        <v>svislé nebo šikmé (odkloněné), půdorysně přímé nebo zalomené, stěn základových pasů ve volných nebo zapažených jámách, rýhách, šachtách, včetně případných vzpěr,</v>
      </c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8"/>
      <c r="B57" s="219"/>
      <c r="C57" s="252" t="s">
        <v>196</v>
      </c>
      <c r="D57" s="221"/>
      <c r="E57" s="222">
        <v>21.12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121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30">
        <v>22</v>
      </c>
      <c r="B58" s="231" t="s">
        <v>197</v>
      </c>
      <c r="C58" s="250" t="s">
        <v>198</v>
      </c>
      <c r="D58" s="232" t="s">
        <v>147</v>
      </c>
      <c r="E58" s="233">
        <v>21.12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21</v>
      </c>
      <c r="M58" s="235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5" t="s">
        <v>184</v>
      </c>
      <c r="S58" s="235" t="s">
        <v>115</v>
      </c>
      <c r="T58" s="236" t="s">
        <v>115</v>
      </c>
      <c r="U58" s="220">
        <v>0.32</v>
      </c>
      <c r="V58" s="220">
        <f>ROUND(E58*U58,2)</f>
        <v>6.76</v>
      </c>
      <c r="W58" s="220"/>
      <c r="X58" s="220" t="s">
        <v>116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117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1" outlineLevel="1" x14ac:dyDescent="0.25">
      <c r="A59" s="218"/>
      <c r="B59" s="219"/>
      <c r="C59" s="251" t="s">
        <v>195</v>
      </c>
      <c r="D59" s="238"/>
      <c r="E59" s="238"/>
      <c r="F59" s="238"/>
      <c r="G59" s="238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119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37" t="str">
        <f>C59</f>
        <v>svislé nebo šikmé (odkloněné), půdorysně přímé nebo zalomené, stěn základových pasů ve volných nebo zapažených jámách, rýhách, šachtách, včetně případných vzpěr,</v>
      </c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8"/>
      <c r="B60" s="219"/>
      <c r="C60" s="255" t="s">
        <v>199</v>
      </c>
      <c r="D60" s="247"/>
      <c r="E60" s="247"/>
      <c r="F60" s="247"/>
      <c r="G60" s="247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186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30">
        <v>23</v>
      </c>
      <c r="B61" s="231" t="s">
        <v>200</v>
      </c>
      <c r="C61" s="250" t="s">
        <v>201</v>
      </c>
      <c r="D61" s="232" t="s">
        <v>138</v>
      </c>
      <c r="E61" s="233">
        <v>0.20671999999999999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1.0211600000000001</v>
      </c>
      <c r="O61" s="235">
        <f>ROUND(E61*N61,2)</f>
        <v>0.21</v>
      </c>
      <c r="P61" s="235">
        <v>0</v>
      </c>
      <c r="Q61" s="235">
        <f>ROUND(E61*P61,2)</f>
        <v>0</v>
      </c>
      <c r="R61" s="235" t="s">
        <v>184</v>
      </c>
      <c r="S61" s="235" t="s">
        <v>115</v>
      </c>
      <c r="T61" s="236" t="s">
        <v>115</v>
      </c>
      <c r="U61" s="220">
        <v>23.530999999999999</v>
      </c>
      <c r="V61" s="220">
        <f>ROUND(E61*U61,2)</f>
        <v>4.8600000000000003</v>
      </c>
      <c r="W61" s="220"/>
      <c r="X61" s="220" t="s">
        <v>116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117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8"/>
      <c r="B62" s="219"/>
      <c r="C62" s="252" t="s">
        <v>202</v>
      </c>
      <c r="D62" s="221"/>
      <c r="E62" s="222">
        <v>0.20671999999999999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121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30">
        <v>24</v>
      </c>
      <c r="B63" s="231" t="s">
        <v>203</v>
      </c>
      <c r="C63" s="250" t="s">
        <v>204</v>
      </c>
      <c r="D63" s="232" t="s">
        <v>113</v>
      </c>
      <c r="E63" s="233">
        <v>0.35199999999999998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2.5249999999999999</v>
      </c>
      <c r="O63" s="235">
        <f>ROUND(E63*N63,2)</f>
        <v>0.89</v>
      </c>
      <c r="P63" s="235">
        <v>0</v>
      </c>
      <c r="Q63" s="235">
        <f>ROUND(E63*P63,2)</f>
        <v>0</v>
      </c>
      <c r="R63" s="235" t="s">
        <v>184</v>
      </c>
      <c r="S63" s="235" t="s">
        <v>115</v>
      </c>
      <c r="T63" s="236" t="s">
        <v>115</v>
      </c>
      <c r="U63" s="220">
        <v>2.58</v>
      </c>
      <c r="V63" s="220">
        <f>ROUND(E63*U63,2)</f>
        <v>0.91</v>
      </c>
      <c r="W63" s="220"/>
      <c r="X63" s="220" t="s">
        <v>116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117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8"/>
      <c r="B64" s="219"/>
      <c r="C64" s="251" t="s">
        <v>205</v>
      </c>
      <c r="D64" s="238"/>
      <c r="E64" s="238"/>
      <c r="F64" s="238"/>
      <c r="G64" s="238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119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8"/>
      <c r="B65" s="219"/>
      <c r="C65" s="255" t="s">
        <v>206</v>
      </c>
      <c r="D65" s="247"/>
      <c r="E65" s="247"/>
      <c r="F65" s="247"/>
      <c r="G65" s="247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186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8"/>
      <c r="B66" s="219"/>
      <c r="C66" s="252" t="s">
        <v>207</v>
      </c>
      <c r="D66" s="221"/>
      <c r="E66" s="222">
        <v>0.35199999999999998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121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39">
        <v>25</v>
      </c>
      <c r="B67" s="240" t="s">
        <v>208</v>
      </c>
      <c r="C67" s="253" t="s">
        <v>209</v>
      </c>
      <c r="D67" s="241" t="s">
        <v>210</v>
      </c>
      <c r="E67" s="242">
        <v>1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4">
        <v>0</v>
      </c>
      <c r="O67" s="244">
        <f>ROUND(E67*N67,2)</f>
        <v>0</v>
      </c>
      <c r="P67" s="244">
        <v>0</v>
      </c>
      <c r="Q67" s="244">
        <f>ROUND(E67*P67,2)</f>
        <v>0</v>
      </c>
      <c r="R67" s="244"/>
      <c r="S67" s="244" t="s">
        <v>142</v>
      </c>
      <c r="T67" s="245" t="s">
        <v>143</v>
      </c>
      <c r="U67" s="220">
        <v>0</v>
      </c>
      <c r="V67" s="220">
        <f>ROUND(E67*U67,2)</f>
        <v>0</v>
      </c>
      <c r="W67" s="220"/>
      <c r="X67" s="220" t="s">
        <v>116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117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5">
      <c r="A68" s="224" t="s">
        <v>109</v>
      </c>
      <c r="B68" s="225" t="s">
        <v>59</v>
      </c>
      <c r="C68" s="249" t="s">
        <v>60</v>
      </c>
      <c r="D68" s="226"/>
      <c r="E68" s="227"/>
      <c r="F68" s="228"/>
      <c r="G68" s="228">
        <f>SUMIF(AG69:AG75,"&lt;&gt;NOR",G69:G75)</f>
        <v>0</v>
      </c>
      <c r="H68" s="228"/>
      <c r="I68" s="228">
        <f>SUM(I69:I75)</f>
        <v>0</v>
      </c>
      <c r="J68" s="228"/>
      <c r="K68" s="228">
        <f>SUM(K69:K75)</f>
        <v>0</v>
      </c>
      <c r="L68" s="228"/>
      <c r="M68" s="228">
        <f>SUM(M69:M75)</f>
        <v>0</v>
      </c>
      <c r="N68" s="228"/>
      <c r="O68" s="228">
        <f>SUM(O69:O75)</f>
        <v>3.12</v>
      </c>
      <c r="P68" s="228"/>
      <c r="Q68" s="228">
        <f>SUM(Q69:Q75)</f>
        <v>0</v>
      </c>
      <c r="R68" s="228"/>
      <c r="S68" s="228"/>
      <c r="T68" s="229"/>
      <c r="U68" s="223"/>
      <c r="V68" s="223">
        <f>SUM(V69:V75)</f>
        <v>9.9</v>
      </c>
      <c r="W68" s="223"/>
      <c r="X68" s="223"/>
      <c r="AG68" t="s">
        <v>110</v>
      </c>
    </row>
    <row r="69" spans="1:60" ht="30.6" outlineLevel="1" x14ac:dyDescent="0.25">
      <c r="A69" s="230">
        <v>26</v>
      </c>
      <c r="B69" s="231" t="s">
        <v>211</v>
      </c>
      <c r="C69" s="250" t="s">
        <v>212</v>
      </c>
      <c r="D69" s="232" t="s">
        <v>147</v>
      </c>
      <c r="E69" s="233">
        <v>10.8155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35">
        <v>0.26335999999999998</v>
      </c>
      <c r="O69" s="235">
        <f>ROUND(E69*N69,2)</f>
        <v>2.85</v>
      </c>
      <c r="P69" s="235">
        <v>0</v>
      </c>
      <c r="Q69" s="235">
        <f>ROUND(E69*P69,2)</f>
        <v>0</v>
      </c>
      <c r="R69" s="235" t="s">
        <v>184</v>
      </c>
      <c r="S69" s="235" t="s">
        <v>115</v>
      </c>
      <c r="T69" s="236" t="s">
        <v>115</v>
      </c>
      <c r="U69" s="220">
        <v>0.74</v>
      </c>
      <c r="V69" s="220">
        <f>ROUND(E69*U69,2)</f>
        <v>8</v>
      </c>
      <c r="W69" s="220"/>
      <c r="X69" s="220" t="s">
        <v>116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117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8"/>
      <c r="B70" s="219"/>
      <c r="C70" s="252" t="s">
        <v>213</v>
      </c>
      <c r="D70" s="221"/>
      <c r="E70" s="222">
        <v>6.3125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121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8"/>
      <c r="B71" s="219"/>
      <c r="C71" s="252" t="s">
        <v>214</v>
      </c>
      <c r="D71" s="221"/>
      <c r="E71" s="222">
        <v>4.5030000000000001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121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39">
        <v>27</v>
      </c>
      <c r="B72" s="240" t="s">
        <v>215</v>
      </c>
      <c r="C72" s="253" t="s">
        <v>216</v>
      </c>
      <c r="D72" s="241" t="s">
        <v>217</v>
      </c>
      <c r="E72" s="242">
        <v>6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21</v>
      </c>
      <c r="M72" s="244">
        <f>G72*(1+L72/100)</f>
        <v>0</v>
      </c>
      <c r="N72" s="244">
        <v>4.5289999999999997E-2</v>
      </c>
      <c r="O72" s="244">
        <f>ROUND(E72*N72,2)</f>
        <v>0.27</v>
      </c>
      <c r="P72" s="244">
        <v>0</v>
      </c>
      <c r="Q72" s="244">
        <f>ROUND(E72*P72,2)</f>
        <v>0</v>
      </c>
      <c r="R72" s="244" t="s">
        <v>184</v>
      </c>
      <c r="S72" s="244" t="s">
        <v>115</v>
      </c>
      <c r="T72" s="245" t="s">
        <v>115</v>
      </c>
      <c r="U72" s="220">
        <v>0.2525</v>
      </c>
      <c r="V72" s="220">
        <f>ROUND(E72*U72,2)</f>
        <v>1.52</v>
      </c>
      <c r="W72" s="220"/>
      <c r="X72" s="220" t="s">
        <v>116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117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30">
        <v>28</v>
      </c>
      <c r="B73" s="231" t="s">
        <v>218</v>
      </c>
      <c r="C73" s="250" t="s">
        <v>219</v>
      </c>
      <c r="D73" s="232" t="s">
        <v>220</v>
      </c>
      <c r="E73" s="233">
        <v>2.5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4.4000000000000002E-4</v>
      </c>
      <c r="O73" s="235">
        <f>ROUND(E73*N73,2)</f>
        <v>0</v>
      </c>
      <c r="P73" s="235">
        <v>0</v>
      </c>
      <c r="Q73" s="235">
        <f>ROUND(E73*P73,2)</f>
        <v>0</v>
      </c>
      <c r="R73" s="235" t="s">
        <v>184</v>
      </c>
      <c r="S73" s="235" t="s">
        <v>115</v>
      </c>
      <c r="T73" s="236" t="s">
        <v>115</v>
      </c>
      <c r="U73" s="220">
        <v>0.15</v>
      </c>
      <c r="V73" s="220">
        <f>ROUND(E73*U73,2)</f>
        <v>0.38</v>
      </c>
      <c r="W73" s="220"/>
      <c r="X73" s="220" t="s">
        <v>116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117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8"/>
      <c r="B74" s="219"/>
      <c r="C74" s="252" t="s">
        <v>221</v>
      </c>
      <c r="D74" s="221"/>
      <c r="E74" s="222">
        <v>2.5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121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39">
        <v>29</v>
      </c>
      <c r="B75" s="240" t="s">
        <v>222</v>
      </c>
      <c r="C75" s="253" t="s">
        <v>223</v>
      </c>
      <c r="D75" s="241" t="s">
        <v>220</v>
      </c>
      <c r="E75" s="242">
        <v>5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4"/>
      <c r="S75" s="244" t="s">
        <v>142</v>
      </c>
      <c r="T75" s="245" t="s">
        <v>143</v>
      </c>
      <c r="U75" s="220">
        <v>0</v>
      </c>
      <c r="V75" s="220">
        <f>ROUND(E75*U75,2)</f>
        <v>0</v>
      </c>
      <c r="W75" s="220"/>
      <c r="X75" s="220" t="s">
        <v>116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117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5">
      <c r="A76" s="224" t="s">
        <v>109</v>
      </c>
      <c r="B76" s="225" t="s">
        <v>61</v>
      </c>
      <c r="C76" s="249" t="s">
        <v>62</v>
      </c>
      <c r="D76" s="226"/>
      <c r="E76" s="227"/>
      <c r="F76" s="228"/>
      <c r="G76" s="228">
        <f>SUMIF(AG77:AG98,"&lt;&gt;NOR",G77:G98)</f>
        <v>0</v>
      </c>
      <c r="H76" s="228"/>
      <c r="I76" s="228">
        <f>SUM(I77:I98)</f>
        <v>0</v>
      </c>
      <c r="J76" s="228"/>
      <c r="K76" s="228">
        <f>SUM(K77:K98)</f>
        <v>0</v>
      </c>
      <c r="L76" s="228"/>
      <c r="M76" s="228">
        <f>SUM(M77:M98)</f>
        <v>0</v>
      </c>
      <c r="N76" s="228"/>
      <c r="O76" s="228">
        <f>SUM(O77:O98)</f>
        <v>7.339999999999999</v>
      </c>
      <c r="P76" s="228"/>
      <c r="Q76" s="228">
        <f>SUM(Q77:Q98)</f>
        <v>0</v>
      </c>
      <c r="R76" s="228"/>
      <c r="S76" s="228"/>
      <c r="T76" s="229"/>
      <c r="U76" s="223"/>
      <c r="V76" s="223">
        <f>SUM(V77:V98)</f>
        <v>6.6500000000000012</v>
      </c>
      <c r="W76" s="223"/>
      <c r="X76" s="223"/>
      <c r="AG76" t="s">
        <v>110</v>
      </c>
    </row>
    <row r="77" spans="1:60" ht="20.399999999999999" outlineLevel="1" x14ac:dyDescent="0.25">
      <c r="A77" s="230">
        <v>30</v>
      </c>
      <c r="B77" s="231" t="s">
        <v>224</v>
      </c>
      <c r="C77" s="250" t="s">
        <v>225</v>
      </c>
      <c r="D77" s="232" t="s">
        <v>147</v>
      </c>
      <c r="E77" s="233">
        <v>10.71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0.441</v>
      </c>
      <c r="O77" s="235">
        <f>ROUND(E77*N77,2)</f>
        <v>4.72</v>
      </c>
      <c r="P77" s="235">
        <v>0</v>
      </c>
      <c r="Q77" s="235">
        <f>ROUND(E77*P77,2)</f>
        <v>0</v>
      </c>
      <c r="R77" s="235" t="s">
        <v>226</v>
      </c>
      <c r="S77" s="235" t="s">
        <v>115</v>
      </c>
      <c r="T77" s="236" t="s">
        <v>115</v>
      </c>
      <c r="U77" s="220">
        <v>2.9000000000000001E-2</v>
      </c>
      <c r="V77" s="220">
        <f>ROUND(E77*U77,2)</f>
        <v>0.31</v>
      </c>
      <c r="W77" s="220"/>
      <c r="X77" s="220" t="s">
        <v>116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117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8"/>
      <c r="B78" s="219"/>
      <c r="C78" s="252" t="s">
        <v>227</v>
      </c>
      <c r="D78" s="221"/>
      <c r="E78" s="222">
        <v>2.06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121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8"/>
      <c r="B79" s="219"/>
      <c r="C79" s="252" t="s">
        <v>228</v>
      </c>
      <c r="D79" s="221"/>
      <c r="E79" s="222">
        <v>4.3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121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8"/>
      <c r="B80" s="219"/>
      <c r="C80" s="252" t="s">
        <v>229</v>
      </c>
      <c r="D80" s="221"/>
      <c r="E80" s="222">
        <v>0.75</v>
      </c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1"/>
      <c r="Z80" s="211"/>
      <c r="AA80" s="211"/>
      <c r="AB80" s="211"/>
      <c r="AC80" s="211"/>
      <c r="AD80" s="211"/>
      <c r="AE80" s="211"/>
      <c r="AF80" s="211"/>
      <c r="AG80" s="211" t="s">
        <v>121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8"/>
      <c r="B81" s="219"/>
      <c r="C81" s="252" t="s">
        <v>230</v>
      </c>
      <c r="D81" s="221"/>
      <c r="E81" s="222">
        <v>3.6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121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30">
        <v>31</v>
      </c>
      <c r="B82" s="231" t="s">
        <v>231</v>
      </c>
      <c r="C82" s="250" t="s">
        <v>232</v>
      </c>
      <c r="D82" s="232" t="s">
        <v>147</v>
      </c>
      <c r="E82" s="233">
        <v>6.36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5">
        <v>7.3899999999999993E-2</v>
      </c>
      <c r="O82" s="235">
        <f>ROUND(E82*N82,2)</f>
        <v>0.47</v>
      </c>
      <c r="P82" s="235">
        <v>0</v>
      </c>
      <c r="Q82" s="235">
        <f>ROUND(E82*P82,2)</f>
        <v>0</v>
      </c>
      <c r="R82" s="235" t="s">
        <v>226</v>
      </c>
      <c r="S82" s="235" t="s">
        <v>115</v>
      </c>
      <c r="T82" s="236" t="s">
        <v>115</v>
      </c>
      <c r="U82" s="220">
        <v>0.45200000000000001</v>
      </c>
      <c r="V82" s="220">
        <f>ROUND(E82*U82,2)</f>
        <v>2.87</v>
      </c>
      <c r="W82" s="220"/>
      <c r="X82" s="220" t="s">
        <v>116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117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1" outlineLevel="1" x14ac:dyDescent="0.25">
      <c r="A83" s="218"/>
      <c r="B83" s="219"/>
      <c r="C83" s="251" t="s">
        <v>233</v>
      </c>
      <c r="D83" s="238"/>
      <c r="E83" s="238"/>
      <c r="F83" s="238"/>
      <c r="G83" s="238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119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37" t="str">
        <f>C83</f>
        <v>s provedením lože z kameniva drceného, s vyplněním spár, s dvojitým hutněním a se smetením přebytečného materiálu na krajnici. S dodáním hmot pro lože a výplň spár.</v>
      </c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39">
        <v>32</v>
      </c>
      <c r="B84" s="240" t="s">
        <v>234</v>
      </c>
      <c r="C84" s="253" t="s">
        <v>235</v>
      </c>
      <c r="D84" s="241" t="s">
        <v>220</v>
      </c>
      <c r="E84" s="242">
        <v>5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4">
        <v>3.3E-4</v>
      </c>
      <c r="O84" s="244">
        <f>ROUND(E84*N84,2)</f>
        <v>0</v>
      </c>
      <c r="P84" s="244">
        <v>0</v>
      </c>
      <c r="Q84" s="244">
        <f>ROUND(E84*P84,2)</f>
        <v>0</v>
      </c>
      <c r="R84" s="244" t="s">
        <v>226</v>
      </c>
      <c r="S84" s="244" t="s">
        <v>115</v>
      </c>
      <c r="T84" s="245" t="s">
        <v>115</v>
      </c>
      <c r="U84" s="220">
        <v>0.41</v>
      </c>
      <c r="V84" s="220">
        <f>ROUND(E84*U84,2)</f>
        <v>2.0499999999999998</v>
      </c>
      <c r="W84" s="220"/>
      <c r="X84" s="220" t="s">
        <v>116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117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0.399999999999999" outlineLevel="1" x14ac:dyDescent="0.25">
      <c r="A85" s="230">
        <v>33</v>
      </c>
      <c r="B85" s="231" t="s">
        <v>236</v>
      </c>
      <c r="C85" s="250" t="s">
        <v>237</v>
      </c>
      <c r="D85" s="232" t="s">
        <v>147</v>
      </c>
      <c r="E85" s="233">
        <v>0.75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35">
        <v>7.1999999999999995E-2</v>
      </c>
      <c r="O85" s="235">
        <f>ROUND(E85*N85,2)</f>
        <v>0.05</v>
      </c>
      <c r="P85" s="235">
        <v>0</v>
      </c>
      <c r="Q85" s="235">
        <f>ROUND(E85*P85,2)</f>
        <v>0</v>
      </c>
      <c r="R85" s="235" t="s">
        <v>226</v>
      </c>
      <c r="S85" s="235" t="s">
        <v>115</v>
      </c>
      <c r="T85" s="236" t="s">
        <v>115</v>
      </c>
      <c r="U85" s="220">
        <v>0.375</v>
      </c>
      <c r="V85" s="220">
        <f>ROUND(E85*U85,2)</f>
        <v>0.28000000000000003</v>
      </c>
      <c r="W85" s="220"/>
      <c r="X85" s="220" t="s">
        <v>116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117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1" outlineLevel="1" x14ac:dyDescent="0.25">
      <c r="A86" s="218"/>
      <c r="B86" s="219"/>
      <c r="C86" s="251" t="s">
        <v>238</v>
      </c>
      <c r="D86" s="238"/>
      <c r="E86" s="238"/>
      <c r="F86" s="238"/>
      <c r="G86" s="238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119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37" t="str">
        <f>C86</f>
        <v>komunikací pro pěší do velikosti dlaždic 0,25 m2 s provedením lože do tl. 30 mm, s vyplněním spár a se smetením přebytečného materiálu na vzdálenost do 3 m</v>
      </c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8"/>
      <c r="B87" s="219"/>
      <c r="C87" s="252" t="s">
        <v>239</v>
      </c>
      <c r="D87" s="221"/>
      <c r="E87" s="222">
        <v>0.75</v>
      </c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121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0.399999999999999" outlineLevel="1" x14ac:dyDescent="0.25">
      <c r="A88" s="230">
        <v>34</v>
      </c>
      <c r="B88" s="231" t="s">
        <v>240</v>
      </c>
      <c r="C88" s="250" t="s">
        <v>241</v>
      </c>
      <c r="D88" s="232" t="s">
        <v>220</v>
      </c>
      <c r="E88" s="233">
        <v>6.68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0.10249999999999999</v>
      </c>
      <c r="O88" s="235">
        <f>ROUND(E88*N88,2)</f>
        <v>0.68</v>
      </c>
      <c r="P88" s="235">
        <v>0</v>
      </c>
      <c r="Q88" s="235">
        <f>ROUND(E88*P88,2)</f>
        <v>0</v>
      </c>
      <c r="R88" s="235" t="s">
        <v>226</v>
      </c>
      <c r="S88" s="235" t="s">
        <v>115</v>
      </c>
      <c r="T88" s="236" t="s">
        <v>115</v>
      </c>
      <c r="U88" s="220">
        <v>0.14000000000000001</v>
      </c>
      <c r="V88" s="220">
        <f>ROUND(E88*U88,2)</f>
        <v>0.94</v>
      </c>
      <c r="W88" s="220"/>
      <c r="X88" s="220" t="s">
        <v>116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117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8"/>
      <c r="B89" s="219"/>
      <c r="C89" s="251" t="s">
        <v>242</v>
      </c>
      <c r="D89" s="238"/>
      <c r="E89" s="238"/>
      <c r="F89" s="238"/>
      <c r="G89" s="238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119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8"/>
      <c r="B90" s="219"/>
      <c r="C90" s="252" t="s">
        <v>243</v>
      </c>
      <c r="D90" s="221"/>
      <c r="E90" s="222">
        <v>6.68</v>
      </c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121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30">
        <v>35</v>
      </c>
      <c r="B91" s="231" t="s">
        <v>244</v>
      </c>
      <c r="C91" s="250" t="s">
        <v>245</v>
      </c>
      <c r="D91" s="232" t="s">
        <v>113</v>
      </c>
      <c r="E91" s="233">
        <v>0.13905000000000001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2.5249999999999999</v>
      </c>
      <c r="O91" s="235">
        <f>ROUND(E91*N91,2)</f>
        <v>0.35</v>
      </c>
      <c r="P91" s="235">
        <v>0</v>
      </c>
      <c r="Q91" s="235">
        <f>ROUND(E91*P91,2)</f>
        <v>0</v>
      </c>
      <c r="R91" s="235" t="s">
        <v>226</v>
      </c>
      <c r="S91" s="235" t="s">
        <v>115</v>
      </c>
      <c r="T91" s="236" t="s">
        <v>115</v>
      </c>
      <c r="U91" s="220">
        <v>1.4419999999999999</v>
      </c>
      <c r="V91" s="220">
        <f>ROUND(E91*U91,2)</f>
        <v>0.2</v>
      </c>
      <c r="W91" s="220"/>
      <c r="X91" s="220" t="s">
        <v>116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117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8"/>
      <c r="B92" s="219"/>
      <c r="C92" s="251" t="s">
        <v>246</v>
      </c>
      <c r="D92" s="238"/>
      <c r="E92" s="238"/>
      <c r="F92" s="238"/>
      <c r="G92" s="238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119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8"/>
      <c r="B93" s="219"/>
      <c r="C93" s="252" t="s">
        <v>247</v>
      </c>
      <c r="D93" s="221"/>
      <c r="E93" s="222">
        <v>0.13905000000000001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121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39">
        <v>36</v>
      </c>
      <c r="B94" s="240" t="s">
        <v>248</v>
      </c>
      <c r="C94" s="253" t="s">
        <v>249</v>
      </c>
      <c r="D94" s="241" t="s">
        <v>217</v>
      </c>
      <c r="E94" s="242">
        <v>14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4">
        <v>1.0999999999999999E-2</v>
      </c>
      <c r="O94" s="244">
        <f>ROUND(E94*N94,2)</f>
        <v>0.15</v>
      </c>
      <c r="P94" s="244">
        <v>0</v>
      </c>
      <c r="Q94" s="244">
        <f>ROUND(E94*P94,2)</f>
        <v>0</v>
      </c>
      <c r="R94" s="244" t="s">
        <v>174</v>
      </c>
      <c r="S94" s="244" t="s">
        <v>115</v>
      </c>
      <c r="T94" s="245" t="s">
        <v>115</v>
      </c>
      <c r="U94" s="220">
        <v>0</v>
      </c>
      <c r="V94" s="220">
        <f>ROUND(E94*U94,2)</f>
        <v>0</v>
      </c>
      <c r="W94" s="220"/>
      <c r="X94" s="220" t="s">
        <v>175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176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30">
        <v>37</v>
      </c>
      <c r="B95" s="231" t="s">
        <v>250</v>
      </c>
      <c r="C95" s="250" t="s">
        <v>251</v>
      </c>
      <c r="D95" s="232" t="s">
        <v>147</v>
      </c>
      <c r="E95" s="233">
        <v>6.4871999999999996</v>
      </c>
      <c r="F95" s="234"/>
      <c r="G95" s="235">
        <f>ROUND(E95*F95,2)</f>
        <v>0</v>
      </c>
      <c r="H95" s="234"/>
      <c r="I95" s="235">
        <f>ROUND(E95*H95,2)</f>
        <v>0</v>
      </c>
      <c r="J95" s="234"/>
      <c r="K95" s="235">
        <f>ROUND(E95*J95,2)</f>
        <v>0</v>
      </c>
      <c r="L95" s="235">
        <v>21</v>
      </c>
      <c r="M95" s="235">
        <f>G95*(1+L95/100)</f>
        <v>0</v>
      </c>
      <c r="N95" s="235">
        <v>0.129</v>
      </c>
      <c r="O95" s="235">
        <f>ROUND(E95*N95,2)</f>
        <v>0.84</v>
      </c>
      <c r="P95" s="235">
        <v>0</v>
      </c>
      <c r="Q95" s="235">
        <f>ROUND(E95*P95,2)</f>
        <v>0</v>
      </c>
      <c r="R95" s="235" t="s">
        <v>174</v>
      </c>
      <c r="S95" s="235" t="s">
        <v>115</v>
      </c>
      <c r="T95" s="236" t="s">
        <v>115</v>
      </c>
      <c r="U95" s="220">
        <v>0</v>
      </c>
      <c r="V95" s="220">
        <f>ROUND(E95*U95,2)</f>
        <v>0</v>
      </c>
      <c r="W95" s="220"/>
      <c r="X95" s="220" t="s">
        <v>175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176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8"/>
      <c r="B96" s="219"/>
      <c r="C96" s="252" t="s">
        <v>252</v>
      </c>
      <c r="D96" s="221"/>
      <c r="E96" s="222">
        <v>6.4871999999999996</v>
      </c>
      <c r="F96" s="220"/>
      <c r="G96" s="220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11"/>
      <c r="Z96" s="211"/>
      <c r="AA96" s="211"/>
      <c r="AB96" s="211"/>
      <c r="AC96" s="211"/>
      <c r="AD96" s="211"/>
      <c r="AE96" s="211"/>
      <c r="AF96" s="211"/>
      <c r="AG96" s="211" t="s">
        <v>121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20.399999999999999" outlineLevel="1" x14ac:dyDescent="0.25">
      <c r="A97" s="230">
        <v>38</v>
      </c>
      <c r="B97" s="231" t="s">
        <v>253</v>
      </c>
      <c r="C97" s="250" t="s">
        <v>254</v>
      </c>
      <c r="D97" s="232" t="s">
        <v>147</v>
      </c>
      <c r="E97" s="233">
        <v>0.76500000000000001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0.11</v>
      </c>
      <c r="O97" s="235">
        <f>ROUND(E97*N97,2)</f>
        <v>0.08</v>
      </c>
      <c r="P97" s="235">
        <v>0</v>
      </c>
      <c r="Q97" s="235">
        <f>ROUND(E97*P97,2)</f>
        <v>0</v>
      </c>
      <c r="R97" s="235" t="s">
        <v>174</v>
      </c>
      <c r="S97" s="235" t="s">
        <v>115</v>
      </c>
      <c r="T97" s="236" t="s">
        <v>115</v>
      </c>
      <c r="U97" s="220">
        <v>0</v>
      </c>
      <c r="V97" s="220">
        <f>ROUND(E97*U97,2)</f>
        <v>0</v>
      </c>
      <c r="W97" s="220"/>
      <c r="X97" s="220" t="s">
        <v>175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176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8"/>
      <c r="B98" s="219"/>
      <c r="C98" s="252" t="s">
        <v>255</v>
      </c>
      <c r="D98" s="221"/>
      <c r="E98" s="222">
        <v>0.76500000000000001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1"/>
      <c r="Z98" s="211"/>
      <c r="AA98" s="211"/>
      <c r="AB98" s="211"/>
      <c r="AC98" s="211"/>
      <c r="AD98" s="211"/>
      <c r="AE98" s="211"/>
      <c r="AF98" s="211"/>
      <c r="AG98" s="211" t="s">
        <v>121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x14ac:dyDescent="0.25">
      <c r="A99" s="224" t="s">
        <v>109</v>
      </c>
      <c r="B99" s="225" t="s">
        <v>63</v>
      </c>
      <c r="C99" s="249" t="s">
        <v>64</v>
      </c>
      <c r="D99" s="226"/>
      <c r="E99" s="227"/>
      <c r="F99" s="228"/>
      <c r="G99" s="228">
        <f>SUMIF(AG100:AG116,"&lt;&gt;NOR",G100:G116)</f>
        <v>0</v>
      </c>
      <c r="H99" s="228"/>
      <c r="I99" s="228">
        <f>SUM(I100:I116)</f>
        <v>0</v>
      </c>
      <c r="J99" s="228"/>
      <c r="K99" s="228">
        <f>SUM(K100:K116)</f>
        <v>0</v>
      </c>
      <c r="L99" s="228"/>
      <c r="M99" s="228">
        <f>SUM(M100:M116)</f>
        <v>0</v>
      </c>
      <c r="N99" s="228"/>
      <c r="O99" s="228">
        <f>SUM(O100:O116)</f>
        <v>2.06</v>
      </c>
      <c r="P99" s="228"/>
      <c r="Q99" s="228">
        <f>SUM(Q100:Q116)</f>
        <v>0</v>
      </c>
      <c r="R99" s="228"/>
      <c r="S99" s="228"/>
      <c r="T99" s="229"/>
      <c r="U99" s="223"/>
      <c r="V99" s="223">
        <f>SUM(V100:V116)</f>
        <v>36.75</v>
      </c>
      <c r="W99" s="223"/>
      <c r="X99" s="223"/>
      <c r="AG99" t="s">
        <v>110</v>
      </c>
    </row>
    <row r="100" spans="1:60" outlineLevel="1" x14ac:dyDescent="0.25">
      <c r="A100" s="230">
        <v>39</v>
      </c>
      <c r="B100" s="231" t="s">
        <v>256</v>
      </c>
      <c r="C100" s="250" t="s">
        <v>257</v>
      </c>
      <c r="D100" s="232" t="s">
        <v>147</v>
      </c>
      <c r="E100" s="233">
        <v>16.255500000000001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35">
        <v>2.7980000000000001E-2</v>
      </c>
      <c r="O100" s="235">
        <f>ROUND(E100*N100,2)</f>
        <v>0.45</v>
      </c>
      <c r="P100" s="235">
        <v>0</v>
      </c>
      <c r="Q100" s="235">
        <f>ROUND(E100*P100,2)</f>
        <v>0</v>
      </c>
      <c r="R100" s="235"/>
      <c r="S100" s="235" t="s">
        <v>142</v>
      </c>
      <c r="T100" s="236" t="s">
        <v>143</v>
      </c>
      <c r="U100" s="220">
        <v>0.626</v>
      </c>
      <c r="V100" s="220">
        <f>ROUND(E100*U100,2)</f>
        <v>10.18</v>
      </c>
      <c r="W100" s="220"/>
      <c r="X100" s="220" t="s">
        <v>116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117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8"/>
      <c r="B101" s="219"/>
      <c r="C101" s="252" t="s">
        <v>213</v>
      </c>
      <c r="D101" s="221"/>
      <c r="E101" s="222">
        <v>6.3125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121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8"/>
      <c r="B102" s="219"/>
      <c r="C102" s="252" t="s">
        <v>214</v>
      </c>
      <c r="D102" s="221"/>
      <c r="E102" s="222">
        <v>4.5030000000000001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121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8"/>
      <c r="B103" s="219"/>
      <c r="C103" s="252" t="s">
        <v>258</v>
      </c>
      <c r="D103" s="221"/>
      <c r="E103" s="222">
        <v>2.94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121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8"/>
      <c r="B104" s="219"/>
      <c r="C104" s="252" t="s">
        <v>259</v>
      </c>
      <c r="D104" s="221"/>
      <c r="E104" s="222">
        <v>2.5</v>
      </c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121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0.399999999999999" outlineLevel="1" x14ac:dyDescent="0.25">
      <c r="A105" s="230">
        <v>40</v>
      </c>
      <c r="B105" s="231" t="s">
        <v>260</v>
      </c>
      <c r="C105" s="250" t="s">
        <v>261</v>
      </c>
      <c r="D105" s="232" t="s">
        <v>147</v>
      </c>
      <c r="E105" s="233">
        <v>8.3040000000000003</v>
      </c>
      <c r="F105" s="234"/>
      <c r="G105" s="235">
        <f>ROUND(E105*F105,2)</f>
        <v>0</v>
      </c>
      <c r="H105" s="234"/>
      <c r="I105" s="235">
        <f>ROUND(E105*H105,2)</f>
        <v>0</v>
      </c>
      <c r="J105" s="234"/>
      <c r="K105" s="235">
        <f>ROUND(E105*J105,2)</f>
        <v>0</v>
      </c>
      <c r="L105" s="235">
        <v>21</v>
      </c>
      <c r="M105" s="235">
        <f>G105*(1+L105/100)</f>
        <v>0</v>
      </c>
      <c r="N105" s="235">
        <v>1.0410000000000001E-2</v>
      </c>
      <c r="O105" s="235">
        <f>ROUND(E105*N105,2)</f>
        <v>0.09</v>
      </c>
      <c r="P105" s="235">
        <v>0</v>
      </c>
      <c r="Q105" s="235">
        <f>ROUND(E105*P105,2)</f>
        <v>0</v>
      </c>
      <c r="R105" s="235" t="s">
        <v>184</v>
      </c>
      <c r="S105" s="235" t="s">
        <v>115</v>
      </c>
      <c r="T105" s="236" t="s">
        <v>115</v>
      </c>
      <c r="U105" s="220">
        <v>0.85699999999999998</v>
      </c>
      <c r="V105" s="220">
        <f>ROUND(E105*U105,2)</f>
        <v>7.12</v>
      </c>
      <c r="W105" s="220"/>
      <c r="X105" s="220" t="s">
        <v>116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117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1" outlineLevel="1" x14ac:dyDescent="0.25">
      <c r="A106" s="218"/>
      <c r="B106" s="219"/>
      <c r="C106" s="251" t="s">
        <v>262</v>
      </c>
      <c r="D106" s="238"/>
      <c r="E106" s="238"/>
      <c r="F106" s="238"/>
      <c r="G106" s="238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119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37" t="str">
        <f>C106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8"/>
      <c r="B107" s="219"/>
      <c r="C107" s="252" t="s">
        <v>263</v>
      </c>
      <c r="D107" s="221"/>
      <c r="E107" s="222">
        <v>8.3040000000000003</v>
      </c>
      <c r="F107" s="220"/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121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30">
        <v>41</v>
      </c>
      <c r="B108" s="231" t="s">
        <v>264</v>
      </c>
      <c r="C108" s="250" t="s">
        <v>265</v>
      </c>
      <c r="D108" s="232" t="s">
        <v>147</v>
      </c>
      <c r="E108" s="233">
        <v>2.4220000000000002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35">
        <v>6.1799999999999997E-3</v>
      </c>
      <c r="O108" s="235">
        <f>ROUND(E108*N108,2)</f>
        <v>0.01</v>
      </c>
      <c r="P108" s="235">
        <v>0</v>
      </c>
      <c r="Q108" s="235">
        <f>ROUND(E108*P108,2)</f>
        <v>0</v>
      </c>
      <c r="R108" s="235" t="s">
        <v>184</v>
      </c>
      <c r="S108" s="235" t="s">
        <v>115</v>
      </c>
      <c r="T108" s="236" t="s">
        <v>115</v>
      </c>
      <c r="U108" s="220">
        <v>0.5</v>
      </c>
      <c r="V108" s="220">
        <f>ROUND(E108*U108,2)</f>
        <v>1.21</v>
      </c>
      <c r="W108" s="220"/>
      <c r="X108" s="220" t="s">
        <v>116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117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8"/>
      <c r="B109" s="219"/>
      <c r="C109" s="252" t="s">
        <v>266</v>
      </c>
      <c r="D109" s="221"/>
      <c r="E109" s="222">
        <v>2.4220000000000002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121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0.399999999999999" outlineLevel="1" x14ac:dyDescent="0.25">
      <c r="A110" s="230">
        <v>42</v>
      </c>
      <c r="B110" s="231" t="s">
        <v>267</v>
      </c>
      <c r="C110" s="250" t="s">
        <v>268</v>
      </c>
      <c r="D110" s="232" t="s">
        <v>147</v>
      </c>
      <c r="E110" s="233">
        <v>14.140499999999999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7.1720000000000006E-2</v>
      </c>
      <c r="O110" s="235">
        <f>ROUND(E110*N110,2)</f>
        <v>1.01</v>
      </c>
      <c r="P110" s="235">
        <v>0</v>
      </c>
      <c r="Q110" s="235">
        <f>ROUND(E110*P110,2)</f>
        <v>0</v>
      </c>
      <c r="R110" s="235" t="s">
        <v>184</v>
      </c>
      <c r="S110" s="235" t="s">
        <v>115</v>
      </c>
      <c r="T110" s="236" t="s">
        <v>115</v>
      </c>
      <c r="U110" s="220">
        <v>1.29</v>
      </c>
      <c r="V110" s="220">
        <f>ROUND(E110*U110,2)</f>
        <v>18.239999999999998</v>
      </c>
      <c r="W110" s="220"/>
      <c r="X110" s="220" t="s">
        <v>116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117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8"/>
      <c r="B111" s="219"/>
      <c r="C111" s="251" t="s">
        <v>269</v>
      </c>
      <c r="D111" s="238"/>
      <c r="E111" s="238"/>
      <c r="F111" s="238"/>
      <c r="G111" s="238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119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8"/>
      <c r="B112" s="219"/>
      <c r="C112" s="252" t="s">
        <v>213</v>
      </c>
      <c r="D112" s="221"/>
      <c r="E112" s="222">
        <v>6.3125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121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8"/>
      <c r="B113" s="219"/>
      <c r="C113" s="252" t="s">
        <v>214</v>
      </c>
      <c r="D113" s="221"/>
      <c r="E113" s="222">
        <v>4.5030000000000001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121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8"/>
      <c r="B114" s="219"/>
      <c r="C114" s="252" t="s">
        <v>270</v>
      </c>
      <c r="D114" s="221"/>
      <c r="E114" s="222">
        <v>0.82499999999999996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121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8"/>
      <c r="B115" s="219"/>
      <c r="C115" s="252" t="s">
        <v>259</v>
      </c>
      <c r="D115" s="221"/>
      <c r="E115" s="222">
        <v>2.5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121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39">
        <v>43</v>
      </c>
      <c r="B116" s="240" t="s">
        <v>271</v>
      </c>
      <c r="C116" s="253" t="s">
        <v>272</v>
      </c>
      <c r="D116" s="241" t="s">
        <v>220</v>
      </c>
      <c r="E116" s="242">
        <v>10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21</v>
      </c>
      <c r="M116" s="244">
        <f>G116*(1+L116/100)</f>
        <v>0</v>
      </c>
      <c r="N116" s="244">
        <v>0.05</v>
      </c>
      <c r="O116" s="244">
        <f>ROUND(E116*N116,2)</f>
        <v>0.5</v>
      </c>
      <c r="P116" s="244">
        <v>0</v>
      </c>
      <c r="Q116" s="244">
        <f>ROUND(E116*P116,2)</f>
        <v>0</v>
      </c>
      <c r="R116" s="244"/>
      <c r="S116" s="244" t="s">
        <v>142</v>
      </c>
      <c r="T116" s="245" t="s">
        <v>143</v>
      </c>
      <c r="U116" s="220">
        <v>0</v>
      </c>
      <c r="V116" s="220">
        <f>ROUND(E116*U116,2)</f>
        <v>0</v>
      </c>
      <c r="W116" s="220"/>
      <c r="X116" s="220" t="s">
        <v>116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117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x14ac:dyDescent="0.25">
      <c r="A117" s="224" t="s">
        <v>109</v>
      </c>
      <c r="B117" s="225" t="s">
        <v>65</v>
      </c>
      <c r="C117" s="249" t="s">
        <v>66</v>
      </c>
      <c r="D117" s="226"/>
      <c r="E117" s="227"/>
      <c r="F117" s="228"/>
      <c r="G117" s="228">
        <f>SUMIF(AG118:AG118,"&lt;&gt;NOR",G118:G118)</f>
        <v>0</v>
      </c>
      <c r="H117" s="228"/>
      <c r="I117" s="228">
        <f>SUM(I118:I118)</f>
        <v>0</v>
      </c>
      <c r="J117" s="228"/>
      <c r="K117" s="228">
        <f>SUM(K118:K118)</f>
        <v>0</v>
      </c>
      <c r="L117" s="228"/>
      <c r="M117" s="228">
        <f>SUM(M118:M118)</f>
        <v>0</v>
      </c>
      <c r="N117" s="228"/>
      <c r="O117" s="228">
        <f>SUM(O118:O118)</f>
        <v>0.2</v>
      </c>
      <c r="P117" s="228"/>
      <c r="Q117" s="228">
        <f>SUM(Q118:Q118)</f>
        <v>0</v>
      </c>
      <c r="R117" s="228"/>
      <c r="S117" s="228"/>
      <c r="T117" s="229"/>
      <c r="U117" s="223"/>
      <c r="V117" s="223">
        <f>SUM(V118:V118)</f>
        <v>0</v>
      </c>
      <c r="W117" s="223"/>
      <c r="X117" s="223"/>
      <c r="AG117" t="s">
        <v>110</v>
      </c>
    </row>
    <row r="118" spans="1:60" outlineLevel="1" x14ac:dyDescent="0.25">
      <c r="A118" s="239">
        <v>44</v>
      </c>
      <c r="B118" s="240" t="s">
        <v>273</v>
      </c>
      <c r="C118" s="253" t="s">
        <v>274</v>
      </c>
      <c r="D118" s="241" t="s">
        <v>210</v>
      </c>
      <c r="E118" s="242">
        <v>1</v>
      </c>
      <c r="F118" s="243"/>
      <c r="G118" s="244">
        <f>ROUND(E118*F118,2)</f>
        <v>0</v>
      </c>
      <c r="H118" s="243"/>
      <c r="I118" s="244">
        <f>ROUND(E118*H118,2)</f>
        <v>0</v>
      </c>
      <c r="J118" s="243"/>
      <c r="K118" s="244">
        <f>ROUND(E118*J118,2)</f>
        <v>0</v>
      </c>
      <c r="L118" s="244">
        <v>21</v>
      </c>
      <c r="M118" s="244">
        <f>G118*(1+L118/100)</f>
        <v>0</v>
      </c>
      <c r="N118" s="244">
        <v>0.2</v>
      </c>
      <c r="O118" s="244">
        <f>ROUND(E118*N118,2)</f>
        <v>0.2</v>
      </c>
      <c r="P118" s="244">
        <v>0</v>
      </c>
      <c r="Q118" s="244">
        <f>ROUND(E118*P118,2)</f>
        <v>0</v>
      </c>
      <c r="R118" s="244"/>
      <c r="S118" s="244" t="s">
        <v>142</v>
      </c>
      <c r="T118" s="245" t="s">
        <v>143</v>
      </c>
      <c r="U118" s="220">
        <v>0</v>
      </c>
      <c r="V118" s="220">
        <f>ROUND(E118*U118,2)</f>
        <v>0</v>
      </c>
      <c r="W118" s="220"/>
      <c r="X118" s="220" t="s">
        <v>116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117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x14ac:dyDescent="0.25">
      <c r="A119" s="224" t="s">
        <v>109</v>
      </c>
      <c r="B119" s="225" t="s">
        <v>67</v>
      </c>
      <c r="C119" s="249" t="s">
        <v>68</v>
      </c>
      <c r="D119" s="226"/>
      <c r="E119" s="227"/>
      <c r="F119" s="228"/>
      <c r="G119" s="228">
        <f>SUMIF(AG120:AG139,"&lt;&gt;NOR",G120:G139)</f>
        <v>0</v>
      </c>
      <c r="H119" s="228"/>
      <c r="I119" s="228">
        <f>SUM(I120:I139)</f>
        <v>0</v>
      </c>
      <c r="J119" s="228"/>
      <c r="K119" s="228">
        <f>SUM(K120:K139)</f>
        <v>0</v>
      </c>
      <c r="L119" s="228"/>
      <c r="M119" s="228">
        <f>SUM(M120:M139)</f>
        <v>0</v>
      </c>
      <c r="N119" s="228"/>
      <c r="O119" s="228">
        <f>SUM(O120:O139)</f>
        <v>1.7300000000000002</v>
      </c>
      <c r="P119" s="228"/>
      <c r="Q119" s="228">
        <f>SUM(Q120:Q139)</f>
        <v>0</v>
      </c>
      <c r="R119" s="228"/>
      <c r="S119" s="228"/>
      <c r="T119" s="229"/>
      <c r="U119" s="223"/>
      <c r="V119" s="223">
        <f>SUM(V120:V139)</f>
        <v>42.92</v>
      </c>
      <c r="W119" s="223"/>
      <c r="X119" s="223"/>
      <c r="AG119" t="s">
        <v>110</v>
      </c>
    </row>
    <row r="120" spans="1:60" outlineLevel="1" x14ac:dyDescent="0.25">
      <c r="A120" s="230">
        <v>45</v>
      </c>
      <c r="B120" s="231" t="s">
        <v>275</v>
      </c>
      <c r="C120" s="250" t="s">
        <v>276</v>
      </c>
      <c r="D120" s="232" t="s">
        <v>147</v>
      </c>
      <c r="E120" s="233">
        <v>2.64</v>
      </c>
      <c r="F120" s="234"/>
      <c r="G120" s="235">
        <f>ROUND(E120*F120,2)</f>
        <v>0</v>
      </c>
      <c r="H120" s="234"/>
      <c r="I120" s="235">
        <f>ROUND(E120*H120,2)</f>
        <v>0</v>
      </c>
      <c r="J120" s="234"/>
      <c r="K120" s="235">
        <f>ROUND(E120*J120,2)</f>
        <v>0</v>
      </c>
      <c r="L120" s="235">
        <v>21</v>
      </c>
      <c r="M120" s="235">
        <f>G120*(1+L120/100)</f>
        <v>0</v>
      </c>
      <c r="N120" s="235">
        <v>6.9999999999999999E-4</v>
      </c>
      <c r="O120" s="235">
        <f>ROUND(E120*N120,2)</f>
        <v>0</v>
      </c>
      <c r="P120" s="235">
        <v>0</v>
      </c>
      <c r="Q120" s="235">
        <f>ROUND(E120*P120,2)</f>
        <v>0</v>
      </c>
      <c r="R120" s="235" t="s">
        <v>184</v>
      </c>
      <c r="S120" s="235" t="s">
        <v>115</v>
      </c>
      <c r="T120" s="236" t="s">
        <v>115</v>
      </c>
      <c r="U120" s="220">
        <v>0.2</v>
      </c>
      <c r="V120" s="220">
        <f>ROUND(E120*U120,2)</f>
        <v>0.53</v>
      </c>
      <c r="W120" s="220"/>
      <c r="X120" s="220" t="s">
        <v>116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117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8"/>
      <c r="B121" s="219"/>
      <c r="C121" s="251" t="s">
        <v>277</v>
      </c>
      <c r="D121" s="238"/>
      <c r="E121" s="238"/>
      <c r="F121" s="238"/>
      <c r="G121" s="238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119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37" t="str">
        <f>C121</f>
        <v>včetně dodání a osazení v jakémkoliv zdivu, včetně jednostranného zajištění polohy vložek proti sesmeknutí (např. přibitím, maltovými terči).</v>
      </c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8"/>
      <c r="B122" s="219"/>
      <c r="C122" s="252" t="s">
        <v>278</v>
      </c>
      <c r="D122" s="221"/>
      <c r="E122" s="222">
        <v>2.64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121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20.399999999999999" outlineLevel="1" x14ac:dyDescent="0.25">
      <c r="A123" s="230">
        <v>46</v>
      </c>
      <c r="B123" s="231" t="s">
        <v>279</v>
      </c>
      <c r="C123" s="250" t="s">
        <v>280</v>
      </c>
      <c r="D123" s="232" t="s">
        <v>147</v>
      </c>
      <c r="E123" s="233">
        <v>85</v>
      </c>
      <c r="F123" s="234"/>
      <c r="G123" s="235">
        <f>ROUND(E123*F123,2)</f>
        <v>0</v>
      </c>
      <c r="H123" s="234"/>
      <c r="I123" s="235">
        <f>ROUND(E123*H123,2)</f>
        <v>0</v>
      </c>
      <c r="J123" s="234"/>
      <c r="K123" s="235">
        <f>ROUND(E123*J123,2)</f>
        <v>0</v>
      </c>
      <c r="L123" s="235">
        <v>21</v>
      </c>
      <c r="M123" s="235">
        <f>G123*(1+L123/100)</f>
        <v>0</v>
      </c>
      <c r="N123" s="235">
        <v>1.8380000000000001E-2</v>
      </c>
      <c r="O123" s="235">
        <f>ROUND(E123*N123,2)</f>
        <v>1.56</v>
      </c>
      <c r="P123" s="235">
        <v>0</v>
      </c>
      <c r="Q123" s="235">
        <f>ROUND(E123*P123,2)</f>
        <v>0</v>
      </c>
      <c r="R123" s="235" t="s">
        <v>281</v>
      </c>
      <c r="S123" s="235" t="s">
        <v>115</v>
      </c>
      <c r="T123" s="236" t="s">
        <v>115</v>
      </c>
      <c r="U123" s="220">
        <v>0.13</v>
      </c>
      <c r="V123" s="220">
        <f>ROUND(E123*U123,2)</f>
        <v>11.05</v>
      </c>
      <c r="W123" s="220"/>
      <c r="X123" s="220" t="s">
        <v>116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117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8"/>
      <c r="B124" s="219"/>
      <c r="C124" s="251" t="s">
        <v>282</v>
      </c>
      <c r="D124" s="238"/>
      <c r="E124" s="238"/>
      <c r="F124" s="238"/>
      <c r="G124" s="238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119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8"/>
      <c r="B125" s="219"/>
      <c r="C125" s="255" t="s">
        <v>283</v>
      </c>
      <c r="D125" s="247"/>
      <c r="E125" s="247"/>
      <c r="F125" s="247"/>
      <c r="G125" s="247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186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30.6" outlineLevel="1" x14ac:dyDescent="0.25">
      <c r="A126" s="230">
        <v>47</v>
      </c>
      <c r="B126" s="231" t="s">
        <v>284</v>
      </c>
      <c r="C126" s="250" t="s">
        <v>285</v>
      </c>
      <c r="D126" s="232" t="s">
        <v>147</v>
      </c>
      <c r="E126" s="233">
        <v>170</v>
      </c>
      <c r="F126" s="234"/>
      <c r="G126" s="235">
        <f>ROUND(E126*F126,2)</f>
        <v>0</v>
      </c>
      <c r="H126" s="234"/>
      <c r="I126" s="235">
        <f>ROUND(E126*H126,2)</f>
        <v>0</v>
      </c>
      <c r="J126" s="234"/>
      <c r="K126" s="235">
        <f>ROUND(E126*J126,2)</f>
        <v>0</v>
      </c>
      <c r="L126" s="235">
        <v>21</v>
      </c>
      <c r="M126" s="235">
        <f>G126*(1+L126/100)</f>
        <v>0</v>
      </c>
      <c r="N126" s="235">
        <v>8.4999999999999995E-4</v>
      </c>
      <c r="O126" s="235">
        <f>ROUND(E126*N126,2)</f>
        <v>0.14000000000000001</v>
      </c>
      <c r="P126" s="235">
        <v>0</v>
      </c>
      <c r="Q126" s="235">
        <f>ROUND(E126*P126,2)</f>
        <v>0</v>
      </c>
      <c r="R126" s="235" t="s">
        <v>281</v>
      </c>
      <c r="S126" s="235" t="s">
        <v>115</v>
      </c>
      <c r="T126" s="236" t="s">
        <v>115</v>
      </c>
      <c r="U126" s="220">
        <v>6.0000000000000001E-3</v>
      </c>
      <c r="V126" s="220">
        <f>ROUND(E126*U126,2)</f>
        <v>1.02</v>
      </c>
      <c r="W126" s="220"/>
      <c r="X126" s="220" t="s">
        <v>116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117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8"/>
      <c r="B127" s="219"/>
      <c r="C127" s="251" t="s">
        <v>282</v>
      </c>
      <c r="D127" s="238"/>
      <c r="E127" s="238"/>
      <c r="F127" s="238"/>
      <c r="G127" s="238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119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8"/>
      <c r="B128" s="219"/>
      <c r="C128" s="252" t="s">
        <v>286</v>
      </c>
      <c r="D128" s="221"/>
      <c r="E128" s="222">
        <v>170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121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39">
        <v>48</v>
      </c>
      <c r="B129" s="240" t="s">
        <v>287</v>
      </c>
      <c r="C129" s="253" t="s">
        <v>288</v>
      </c>
      <c r="D129" s="241" t="s">
        <v>147</v>
      </c>
      <c r="E129" s="242">
        <v>85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4">
        <v>0</v>
      </c>
      <c r="O129" s="244">
        <f>ROUND(E129*N129,2)</f>
        <v>0</v>
      </c>
      <c r="P129" s="244">
        <v>0</v>
      </c>
      <c r="Q129" s="244">
        <f>ROUND(E129*P129,2)</f>
        <v>0</v>
      </c>
      <c r="R129" s="244" t="s">
        <v>281</v>
      </c>
      <c r="S129" s="244" t="s">
        <v>115</v>
      </c>
      <c r="T129" s="245" t="s">
        <v>115</v>
      </c>
      <c r="U129" s="220">
        <v>0.10199999999999999</v>
      </c>
      <c r="V129" s="220">
        <f>ROUND(E129*U129,2)</f>
        <v>8.67</v>
      </c>
      <c r="W129" s="220"/>
      <c r="X129" s="220" t="s">
        <v>116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117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39">
        <v>49</v>
      </c>
      <c r="B130" s="240" t="s">
        <v>289</v>
      </c>
      <c r="C130" s="253" t="s">
        <v>290</v>
      </c>
      <c r="D130" s="241" t="s">
        <v>147</v>
      </c>
      <c r="E130" s="242">
        <v>10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21</v>
      </c>
      <c r="M130" s="244">
        <f>G130*(1+L130/100)</f>
        <v>0</v>
      </c>
      <c r="N130" s="244">
        <v>1.58E-3</v>
      </c>
      <c r="O130" s="244">
        <f>ROUND(E130*N130,2)</f>
        <v>0.02</v>
      </c>
      <c r="P130" s="244">
        <v>0</v>
      </c>
      <c r="Q130" s="244">
        <f>ROUND(E130*P130,2)</f>
        <v>0</v>
      </c>
      <c r="R130" s="244" t="s">
        <v>281</v>
      </c>
      <c r="S130" s="244" t="s">
        <v>115</v>
      </c>
      <c r="T130" s="245" t="s">
        <v>115</v>
      </c>
      <c r="U130" s="220">
        <v>0.214</v>
      </c>
      <c r="V130" s="220">
        <f>ROUND(E130*U130,2)</f>
        <v>2.14</v>
      </c>
      <c r="W130" s="220"/>
      <c r="X130" s="220" t="s">
        <v>116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117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39">
        <v>50</v>
      </c>
      <c r="B131" s="240" t="s">
        <v>291</v>
      </c>
      <c r="C131" s="253" t="s">
        <v>292</v>
      </c>
      <c r="D131" s="241" t="s">
        <v>147</v>
      </c>
      <c r="E131" s="242">
        <v>85</v>
      </c>
      <c r="F131" s="243"/>
      <c r="G131" s="244">
        <f>ROUND(E131*F131,2)</f>
        <v>0</v>
      </c>
      <c r="H131" s="243"/>
      <c r="I131" s="244">
        <f>ROUND(E131*H131,2)</f>
        <v>0</v>
      </c>
      <c r="J131" s="243"/>
      <c r="K131" s="244">
        <f>ROUND(E131*J131,2)</f>
        <v>0</v>
      </c>
      <c r="L131" s="244">
        <v>21</v>
      </c>
      <c r="M131" s="244">
        <f>G131*(1+L131/100)</f>
        <v>0</v>
      </c>
      <c r="N131" s="244">
        <v>0</v>
      </c>
      <c r="O131" s="244">
        <f>ROUND(E131*N131,2)</f>
        <v>0</v>
      </c>
      <c r="P131" s="244">
        <v>0</v>
      </c>
      <c r="Q131" s="244">
        <f>ROUND(E131*P131,2)</f>
        <v>0</v>
      </c>
      <c r="R131" s="244" t="s">
        <v>281</v>
      </c>
      <c r="S131" s="244" t="s">
        <v>115</v>
      </c>
      <c r="T131" s="245" t="s">
        <v>115</v>
      </c>
      <c r="U131" s="220">
        <v>3.0300000000000001E-2</v>
      </c>
      <c r="V131" s="220">
        <f>ROUND(E131*U131,2)</f>
        <v>2.58</v>
      </c>
      <c r="W131" s="220"/>
      <c r="X131" s="220" t="s">
        <v>116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117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ht="20.399999999999999" outlineLevel="1" x14ac:dyDescent="0.25">
      <c r="A132" s="230">
        <v>51</v>
      </c>
      <c r="B132" s="231" t="s">
        <v>293</v>
      </c>
      <c r="C132" s="250" t="s">
        <v>294</v>
      </c>
      <c r="D132" s="232" t="s">
        <v>147</v>
      </c>
      <c r="E132" s="233">
        <v>170</v>
      </c>
      <c r="F132" s="234"/>
      <c r="G132" s="235">
        <f>ROUND(E132*F132,2)</f>
        <v>0</v>
      </c>
      <c r="H132" s="234"/>
      <c r="I132" s="235">
        <f>ROUND(E132*H132,2)</f>
        <v>0</v>
      </c>
      <c r="J132" s="234"/>
      <c r="K132" s="235">
        <f>ROUND(E132*J132,2)</f>
        <v>0</v>
      </c>
      <c r="L132" s="235">
        <v>21</v>
      </c>
      <c r="M132" s="235">
        <f>G132*(1+L132/100)</f>
        <v>0</v>
      </c>
      <c r="N132" s="235">
        <v>5.0000000000000002E-5</v>
      </c>
      <c r="O132" s="235">
        <f>ROUND(E132*N132,2)</f>
        <v>0.01</v>
      </c>
      <c r="P132" s="235">
        <v>0</v>
      </c>
      <c r="Q132" s="235">
        <f>ROUND(E132*P132,2)</f>
        <v>0</v>
      </c>
      <c r="R132" s="235" t="s">
        <v>281</v>
      </c>
      <c r="S132" s="235" t="s">
        <v>115</v>
      </c>
      <c r="T132" s="236" t="s">
        <v>115</v>
      </c>
      <c r="U132" s="220">
        <v>0</v>
      </c>
      <c r="V132" s="220">
        <f>ROUND(E132*U132,2)</f>
        <v>0</v>
      </c>
      <c r="W132" s="220"/>
      <c r="X132" s="220" t="s">
        <v>116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117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8"/>
      <c r="B133" s="219"/>
      <c r="C133" s="252" t="s">
        <v>286</v>
      </c>
      <c r="D133" s="221"/>
      <c r="E133" s="222">
        <v>170</v>
      </c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121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39">
        <v>52</v>
      </c>
      <c r="B134" s="240" t="s">
        <v>295</v>
      </c>
      <c r="C134" s="253" t="s">
        <v>296</v>
      </c>
      <c r="D134" s="241" t="s">
        <v>147</v>
      </c>
      <c r="E134" s="242">
        <v>85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21</v>
      </c>
      <c r="M134" s="244">
        <f>G134*(1+L134/100)</f>
        <v>0</v>
      </c>
      <c r="N134" s="244">
        <v>0</v>
      </c>
      <c r="O134" s="244">
        <f>ROUND(E134*N134,2)</f>
        <v>0</v>
      </c>
      <c r="P134" s="244">
        <v>0</v>
      </c>
      <c r="Q134" s="244">
        <f>ROUND(E134*P134,2)</f>
        <v>0</v>
      </c>
      <c r="R134" s="244" t="s">
        <v>281</v>
      </c>
      <c r="S134" s="244" t="s">
        <v>115</v>
      </c>
      <c r="T134" s="245" t="s">
        <v>115</v>
      </c>
      <c r="U134" s="220">
        <v>1.7999999999999999E-2</v>
      </c>
      <c r="V134" s="220">
        <f>ROUND(E134*U134,2)</f>
        <v>1.53</v>
      </c>
      <c r="W134" s="220"/>
      <c r="X134" s="220" t="s">
        <v>116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117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40.799999999999997" outlineLevel="1" x14ac:dyDescent="0.25">
      <c r="A135" s="239">
        <v>53</v>
      </c>
      <c r="B135" s="240" t="s">
        <v>297</v>
      </c>
      <c r="C135" s="253" t="s">
        <v>298</v>
      </c>
      <c r="D135" s="241" t="s">
        <v>147</v>
      </c>
      <c r="E135" s="242">
        <v>50</v>
      </c>
      <c r="F135" s="243"/>
      <c r="G135" s="244">
        <f>ROUND(E135*F135,2)</f>
        <v>0</v>
      </c>
      <c r="H135" s="243"/>
      <c r="I135" s="244">
        <f>ROUND(E135*H135,2)</f>
        <v>0</v>
      </c>
      <c r="J135" s="243"/>
      <c r="K135" s="244">
        <f>ROUND(E135*J135,2)</f>
        <v>0</v>
      </c>
      <c r="L135" s="244">
        <v>21</v>
      </c>
      <c r="M135" s="244">
        <f>G135*(1+L135/100)</f>
        <v>0</v>
      </c>
      <c r="N135" s="244">
        <v>4.0000000000000003E-5</v>
      </c>
      <c r="O135" s="244">
        <f>ROUND(E135*N135,2)</f>
        <v>0</v>
      </c>
      <c r="P135" s="244">
        <v>0</v>
      </c>
      <c r="Q135" s="244">
        <f>ROUND(E135*P135,2)</f>
        <v>0</v>
      </c>
      <c r="R135" s="244" t="s">
        <v>184</v>
      </c>
      <c r="S135" s="244" t="s">
        <v>115</v>
      </c>
      <c r="T135" s="245" t="s">
        <v>115</v>
      </c>
      <c r="U135" s="220">
        <v>0.308</v>
      </c>
      <c r="V135" s="220">
        <f>ROUND(E135*U135,2)</f>
        <v>15.4</v>
      </c>
      <c r="W135" s="220"/>
      <c r="X135" s="220" t="s">
        <v>116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117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39">
        <v>54</v>
      </c>
      <c r="B136" s="240" t="s">
        <v>299</v>
      </c>
      <c r="C136" s="253" t="s">
        <v>300</v>
      </c>
      <c r="D136" s="241" t="s">
        <v>301</v>
      </c>
      <c r="E136" s="242">
        <v>24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4">
        <v>0</v>
      </c>
      <c r="O136" s="244">
        <f>ROUND(E136*N136,2)</f>
        <v>0</v>
      </c>
      <c r="P136" s="244">
        <v>0</v>
      </c>
      <c r="Q136" s="244">
        <f>ROUND(E136*P136,2)</f>
        <v>0</v>
      </c>
      <c r="R136" s="244"/>
      <c r="S136" s="244" t="s">
        <v>142</v>
      </c>
      <c r="T136" s="245" t="s">
        <v>143</v>
      </c>
      <c r="U136" s="220">
        <v>0</v>
      </c>
      <c r="V136" s="220">
        <f>ROUND(E136*U136,2)</f>
        <v>0</v>
      </c>
      <c r="W136" s="220"/>
      <c r="X136" s="220" t="s">
        <v>116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117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39">
        <v>55</v>
      </c>
      <c r="B137" s="240" t="s">
        <v>302</v>
      </c>
      <c r="C137" s="253" t="s">
        <v>303</v>
      </c>
      <c r="D137" s="241" t="s">
        <v>147</v>
      </c>
      <c r="E137" s="242">
        <v>30</v>
      </c>
      <c r="F137" s="243"/>
      <c r="G137" s="244">
        <f>ROUND(E137*F137,2)</f>
        <v>0</v>
      </c>
      <c r="H137" s="243"/>
      <c r="I137" s="244">
        <f>ROUND(E137*H137,2)</f>
        <v>0</v>
      </c>
      <c r="J137" s="243"/>
      <c r="K137" s="244">
        <f>ROUND(E137*J137,2)</f>
        <v>0</v>
      </c>
      <c r="L137" s="244">
        <v>21</v>
      </c>
      <c r="M137" s="244">
        <f>G137*(1+L137/100)</f>
        <v>0</v>
      </c>
      <c r="N137" s="244">
        <v>0</v>
      </c>
      <c r="O137" s="244">
        <f>ROUND(E137*N137,2)</f>
        <v>0</v>
      </c>
      <c r="P137" s="244">
        <v>0</v>
      </c>
      <c r="Q137" s="244">
        <f>ROUND(E137*P137,2)</f>
        <v>0</v>
      </c>
      <c r="R137" s="244"/>
      <c r="S137" s="244" t="s">
        <v>142</v>
      </c>
      <c r="T137" s="245" t="s">
        <v>143</v>
      </c>
      <c r="U137" s="220">
        <v>0</v>
      </c>
      <c r="V137" s="220">
        <f>ROUND(E137*U137,2)</f>
        <v>0</v>
      </c>
      <c r="W137" s="220"/>
      <c r="X137" s="220" t="s">
        <v>116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117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39">
        <v>56</v>
      </c>
      <c r="B138" s="240" t="s">
        <v>304</v>
      </c>
      <c r="C138" s="253" t="s">
        <v>305</v>
      </c>
      <c r="D138" s="241" t="s">
        <v>147</v>
      </c>
      <c r="E138" s="242">
        <v>15</v>
      </c>
      <c r="F138" s="243"/>
      <c r="G138" s="244">
        <f>ROUND(E138*F138,2)</f>
        <v>0</v>
      </c>
      <c r="H138" s="243"/>
      <c r="I138" s="244">
        <f>ROUND(E138*H138,2)</f>
        <v>0</v>
      </c>
      <c r="J138" s="243"/>
      <c r="K138" s="244">
        <f>ROUND(E138*J138,2)</f>
        <v>0</v>
      </c>
      <c r="L138" s="244">
        <v>21</v>
      </c>
      <c r="M138" s="244">
        <f>G138*(1+L138/100)</f>
        <v>0</v>
      </c>
      <c r="N138" s="244">
        <v>0</v>
      </c>
      <c r="O138" s="244">
        <f>ROUND(E138*N138,2)</f>
        <v>0</v>
      </c>
      <c r="P138" s="244">
        <v>0</v>
      </c>
      <c r="Q138" s="244">
        <f>ROUND(E138*P138,2)</f>
        <v>0</v>
      </c>
      <c r="R138" s="244"/>
      <c r="S138" s="244" t="s">
        <v>142</v>
      </c>
      <c r="T138" s="245" t="s">
        <v>143</v>
      </c>
      <c r="U138" s="220">
        <v>0</v>
      </c>
      <c r="V138" s="220">
        <f>ROUND(E138*U138,2)</f>
        <v>0</v>
      </c>
      <c r="W138" s="220"/>
      <c r="X138" s="220" t="s">
        <v>116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117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39">
        <v>57</v>
      </c>
      <c r="B139" s="240" t="s">
        <v>306</v>
      </c>
      <c r="C139" s="253" t="s">
        <v>307</v>
      </c>
      <c r="D139" s="241" t="s">
        <v>220</v>
      </c>
      <c r="E139" s="242">
        <v>8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21</v>
      </c>
      <c r="M139" s="244">
        <f>G139*(1+L139/100)</f>
        <v>0</v>
      </c>
      <c r="N139" s="244">
        <v>0</v>
      </c>
      <c r="O139" s="244">
        <f>ROUND(E139*N139,2)</f>
        <v>0</v>
      </c>
      <c r="P139" s="244">
        <v>0</v>
      </c>
      <c r="Q139" s="244">
        <f>ROUND(E139*P139,2)</f>
        <v>0</v>
      </c>
      <c r="R139" s="244"/>
      <c r="S139" s="244" t="s">
        <v>142</v>
      </c>
      <c r="T139" s="245" t="s">
        <v>143</v>
      </c>
      <c r="U139" s="220">
        <v>0</v>
      </c>
      <c r="V139" s="220">
        <f>ROUND(E139*U139,2)</f>
        <v>0</v>
      </c>
      <c r="W139" s="220"/>
      <c r="X139" s="220" t="s">
        <v>116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117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x14ac:dyDescent="0.25">
      <c r="A140" s="224" t="s">
        <v>109</v>
      </c>
      <c r="B140" s="225" t="s">
        <v>69</v>
      </c>
      <c r="C140" s="249" t="s">
        <v>70</v>
      </c>
      <c r="D140" s="226"/>
      <c r="E140" s="227"/>
      <c r="F140" s="228"/>
      <c r="G140" s="228">
        <f>SUMIF(AG141:AG161,"&lt;&gt;NOR",G141:G161)</f>
        <v>0</v>
      </c>
      <c r="H140" s="228"/>
      <c r="I140" s="228">
        <f>SUM(I141:I161)</f>
        <v>0</v>
      </c>
      <c r="J140" s="228"/>
      <c r="K140" s="228">
        <f>SUM(K141:K161)</f>
        <v>0</v>
      </c>
      <c r="L140" s="228"/>
      <c r="M140" s="228">
        <f>SUM(M141:M161)</f>
        <v>0</v>
      </c>
      <c r="N140" s="228"/>
      <c r="O140" s="228">
        <f>SUM(O141:O161)</f>
        <v>0.02</v>
      </c>
      <c r="P140" s="228"/>
      <c r="Q140" s="228">
        <f>SUM(Q141:Q161)</f>
        <v>6.6400000000000006</v>
      </c>
      <c r="R140" s="228"/>
      <c r="S140" s="228"/>
      <c r="T140" s="229"/>
      <c r="U140" s="223"/>
      <c r="V140" s="223">
        <f>SUM(V141:V161)</f>
        <v>52.68</v>
      </c>
      <c r="W140" s="223"/>
      <c r="X140" s="223"/>
      <c r="AG140" t="s">
        <v>110</v>
      </c>
    </row>
    <row r="141" spans="1:60" ht="20.399999999999999" outlineLevel="1" x14ac:dyDescent="0.25">
      <c r="A141" s="230">
        <v>58</v>
      </c>
      <c r="B141" s="231" t="s">
        <v>308</v>
      </c>
      <c r="C141" s="250" t="s">
        <v>309</v>
      </c>
      <c r="D141" s="232" t="s">
        <v>147</v>
      </c>
      <c r="E141" s="233">
        <v>9.1126000000000005</v>
      </c>
      <c r="F141" s="234"/>
      <c r="G141" s="235">
        <f>ROUND(E141*F141,2)</f>
        <v>0</v>
      </c>
      <c r="H141" s="234"/>
      <c r="I141" s="235">
        <f>ROUND(E141*H141,2)</f>
        <v>0</v>
      </c>
      <c r="J141" s="234"/>
      <c r="K141" s="235">
        <f>ROUND(E141*J141,2)</f>
        <v>0</v>
      </c>
      <c r="L141" s="235">
        <v>21</v>
      </c>
      <c r="M141" s="235">
        <f>G141*(1+L141/100)</f>
        <v>0</v>
      </c>
      <c r="N141" s="235">
        <v>0</v>
      </c>
      <c r="O141" s="235">
        <f>ROUND(E141*N141,2)</f>
        <v>0</v>
      </c>
      <c r="P141" s="235">
        <v>0.48</v>
      </c>
      <c r="Q141" s="235">
        <f>ROUND(E141*P141,2)</f>
        <v>4.37</v>
      </c>
      <c r="R141" s="235" t="s">
        <v>226</v>
      </c>
      <c r="S141" s="235" t="s">
        <v>115</v>
      </c>
      <c r="T141" s="236" t="s">
        <v>115</v>
      </c>
      <c r="U141" s="220">
        <v>1.5069999999999999</v>
      </c>
      <c r="V141" s="220">
        <f>ROUND(E141*U141,2)</f>
        <v>13.73</v>
      </c>
      <c r="W141" s="220"/>
      <c r="X141" s="220" t="s">
        <v>116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117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8"/>
      <c r="B142" s="219"/>
      <c r="C142" s="252" t="s">
        <v>310</v>
      </c>
      <c r="D142" s="221"/>
      <c r="E142" s="222">
        <v>9.1126000000000005</v>
      </c>
      <c r="F142" s="220"/>
      <c r="G142" s="22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121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30">
        <v>59</v>
      </c>
      <c r="B143" s="231" t="s">
        <v>311</v>
      </c>
      <c r="C143" s="250" t="s">
        <v>312</v>
      </c>
      <c r="D143" s="232" t="s">
        <v>220</v>
      </c>
      <c r="E143" s="233">
        <v>2.96</v>
      </c>
      <c r="F143" s="234"/>
      <c r="G143" s="235">
        <f>ROUND(E143*F143,2)</f>
        <v>0</v>
      </c>
      <c r="H143" s="234"/>
      <c r="I143" s="235">
        <f>ROUND(E143*H143,2)</f>
        <v>0</v>
      </c>
      <c r="J143" s="234"/>
      <c r="K143" s="235">
        <f>ROUND(E143*J143,2)</f>
        <v>0</v>
      </c>
      <c r="L143" s="235">
        <v>21</v>
      </c>
      <c r="M143" s="235">
        <f>G143*(1+L143/100)</f>
        <v>0</v>
      </c>
      <c r="N143" s="235">
        <v>0</v>
      </c>
      <c r="O143" s="235">
        <f>ROUND(E143*N143,2)</f>
        <v>0</v>
      </c>
      <c r="P143" s="235">
        <v>4.6000000000000001E-4</v>
      </c>
      <c r="Q143" s="235">
        <f>ROUND(E143*P143,2)</f>
        <v>0</v>
      </c>
      <c r="R143" s="235" t="s">
        <v>313</v>
      </c>
      <c r="S143" s="235" t="s">
        <v>115</v>
      </c>
      <c r="T143" s="236" t="s">
        <v>115</v>
      </c>
      <c r="U143" s="220">
        <v>2.4300000000000002</v>
      </c>
      <c r="V143" s="220">
        <f>ROUND(E143*U143,2)</f>
        <v>7.19</v>
      </c>
      <c r="W143" s="220"/>
      <c r="X143" s="220" t="s">
        <v>116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117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8"/>
      <c r="B144" s="219"/>
      <c r="C144" s="252" t="s">
        <v>314</v>
      </c>
      <c r="D144" s="221"/>
      <c r="E144" s="222">
        <v>1.44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121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8"/>
      <c r="B145" s="219"/>
      <c r="C145" s="252" t="s">
        <v>315</v>
      </c>
      <c r="D145" s="221"/>
      <c r="E145" s="222">
        <v>1.52</v>
      </c>
      <c r="F145" s="220"/>
      <c r="G145" s="220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121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ht="20.399999999999999" outlineLevel="1" x14ac:dyDescent="0.25">
      <c r="A146" s="230">
        <v>60</v>
      </c>
      <c r="B146" s="231" t="s">
        <v>316</v>
      </c>
      <c r="C146" s="250" t="s">
        <v>317</v>
      </c>
      <c r="D146" s="232" t="s">
        <v>113</v>
      </c>
      <c r="E146" s="233">
        <v>0.69599999999999995</v>
      </c>
      <c r="F146" s="234"/>
      <c r="G146" s="235">
        <f>ROUND(E146*F146,2)</f>
        <v>0</v>
      </c>
      <c r="H146" s="234"/>
      <c r="I146" s="235">
        <f>ROUND(E146*H146,2)</f>
        <v>0</v>
      </c>
      <c r="J146" s="234"/>
      <c r="K146" s="235">
        <f>ROUND(E146*J146,2)</f>
        <v>0</v>
      </c>
      <c r="L146" s="235">
        <v>21</v>
      </c>
      <c r="M146" s="235">
        <f>G146*(1+L146/100)</f>
        <v>0</v>
      </c>
      <c r="N146" s="235">
        <v>1.82E-3</v>
      </c>
      <c r="O146" s="235">
        <f>ROUND(E146*N146,2)</f>
        <v>0</v>
      </c>
      <c r="P146" s="235">
        <v>1.8</v>
      </c>
      <c r="Q146" s="235">
        <f>ROUND(E146*P146,2)</f>
        <v>1.25</v>
      </c>
      <c r="R146" s="235" t="s">
        <v>313</v>
      </c>
      <c r="S146" s="235" t="s">
        <v>115</v>
      </c>
      <c r="T146" s="236" t="s">
        <v>115</v>
      </c>
      <c r="U146" s="220">
        <v>5.016</v>
      </c>
      <c r="V146" s="220">
        <f>ROUND(E146*U146,2)</f>
        <v>3.49</v>
      </c>
      <c r="W146" s="220"/>
      <c r="X146" s="220" t="s">
        <v>116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117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18"/>
      <c r="B147" s="219"/>
      <c r="C147" s="251" t="s">
        <v>318</v>
      </c>
      <c r="D147" s="238"/>
      <c r="E147" s="238"/>
      <c r="F147" s="238"/>
      <c r="G147" s="238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119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8"/>
      <c r="B148" s="219"/>
      <c r="C148" s="255" t="s">
        <v>319</v>
      </c>
      <c r="D148" s="247"/>
      <c r="E148" s="247"/>
      <c r="F148" s="247"/>
      <c r="G148" s="247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186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18"/>
      <c r="B149" s="219"/>
      <c r="C149" s="252" t="s">
        <v>320</v>
      </c>
      <c r="D149" s="221"/>
      <c r="E149" s="222">
        <v>0.19439999999999999</v>
      </c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121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5">
      <c r="A150" s="218"/>
      <c r="B150" s="219"/>
      <c r="C150" s="252" t="s">
        <v>321</v>
      </c>
      <c r="D150" s="221"/>
      <c r="E150" s="222">
        <v>0.50160000000000005</v>
      </c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121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30">
        <v>61</v>
      </c>
      <c r="B151" s="231" t="s">
        <v>322</v>
      </c>
      <c r="C151" s="250" t="s">
        <v>323</v>
      </c>
      <c r="D151" s="232" t="s">
        <v>147</v>
      </c>
      <c r="E151" s="233">
        <v>16.688500000000001</v>
      </c>
      <c r="F151" s="234"/>
      <c r="G151" s="235">
        <f>ROUND(E151*F151,2)</f>
        <v>0</v>
      </c>
      <c r="H151" s="234"/>
      <c r="I151" s="235">
        <f>ROUND(E151*H151,2)</f>
        <v>0</v>
      </c>
      <c r="J151" s="234"/>
      <c r="K151" s="235">
        <f>ROUND(E151*J151,2)</f>
        <v>0</v>
      </c>
      <c r="L151" s="235">
        <v>21</v>
      </c>
      <c r="M151" s="235">
        <f>G151*(1+L151/100)</f>
        <v>0</v>
      </c>
      <c r="N151" s="235">
        <v>1.3699999999999999E-3</v>
      </c>
      <c r="O151" s="235">
        <f>ROUND(E151*N151,2)</f>
        <v>0.02</v>
      </c>
      <c r="P151" s="235">
        <v>6.0999999999999999E-2</v>
      </c>
      <c r="Q151" s="235">
        <f>ROUND(E151*P151,2)</f>
        <v>1.02</v>
      </c>
      <c r="R151" s="235"/>
      <c r="S151" s="235" t="s">
        <v>142</v>
      </c>
      <c r="T151" s="236" t="s">
        <v>115</v>
      </c>
      <c r="U151" s="220">
        <v>0.93799999999999994</v>
      </c>
      <c r="V151" s="220">
        <f>ROUND(E151*U151,2)</f>
        <v>15.65</v>
      </c>
      <c r="W151" s="220"/>
      <c r="X151" s="220" t="s">
        <v>116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117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5">
      <c r="A152" s="218"/>
      <c r="B152" s="219"/>
      <c r="C152" s="252" t="s">
        <v>324</v>
      </c>
      <c r="D152" s="221"/>
      <c r="E152" s="222">
        <v>4.3780000000000001</v>
      </c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121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18"/>
      <c r="B153" s="219"/>
      <c r="C153" s="252" t="s">
        <v>325</v>
      </c>
      <c r="D153" s="221"/>
      <c r="E153" s="222">
        <v>6.6825000000000001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121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18"/>
      <c r="B154" s="219"/>
      <c r="C154" s="252" t="s">
        <v>326</v>
      </c>
      <c r="D154" s="221"/>
      <c r="E154" s="222">
        <v>5.6280000000000001</v>
      </c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121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39">
        <v>62</v>
      </c>
      <c r="B155" s="240" t="s">
        <v>327</v>
      </c>
      <c r="C155" s="253" t="s">
        <v>328</v>
      </c>
      <c r="D155" s="241" t="s">
        <v>138</v>
      </c>
      <c r="E155" s="242">
        <v>3.3231000000000002</v>
      </c>
      <c r="F155" s="243"/>
      <c r="G155" s="244">
        <f>ROUND(E155*F155,2)</f>
        <v>0</v>
      </c>
      <c r="H155" s="243"/>
      <c r="I155" s="244">
        <f>ROUND(E155*H155,2)</f>
        <v>0</v>
      </c>
      <c r="J155" s="243"/>
      <c r="K155" s="244">
        <f>ROUND(E155*J155,2)</f>
        <v>0</v>
      </c>
      <c r="L155" s="244">
        <v>21</v>
      </c>
      <c r="M155" s="244">
        <f>G155*(1+L155/100)</f>
        <v>0</v>
      </c>
      <c r="N155" s="244">
        <v>0</v>
      </c>
      <c r="O155" s="244">
        <f>ROUND(E155*N155,2)</f>
        <v>0</v>
      </c>
      <c r="P155" s="244">
        <v>0</v>
      </c>
      <c r="Q155" s="244">
        <f>ROUND(E155*P155,2)</f>
        <v>0</v>
      </c>
      <c r="R155" s="244" t="s">
        <v>313</v>
      </c>
      <c r="S155" s="244" t="s">
        <v>115</v>
      </c>
      <c r="T155" s="245" t="s">
        <v>115</v>
      </c>
      <c r="U155" s="220">
        <v>0.93300000000000005</v>
      </c>
      <c r="V155" s="220">
        <f>ROUND(E155*U155,2)</f>
        <v>3.1</v>
      </c>
      <c r="W155" s="220"/>
      <c r="X155" s="220" t="s">
        <v>329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330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30">
        <v>63</v>
      </c>
      <c r="B156" s="231" t="s">
        <v>331</v>
      </c>
      <c r="C156" s="250" t="s">
        <v>332</v>
      </c>
      <c r="D156" s="232" t="s">
        <v>138</v>
      </c>
      <c r="E156" s="233">
        <v>6.64621</v>
      </c>
      <c r="F156" s="234"/>
      <c r="G156" s="235">
        <f>ROUND(E156*F156,2)</f>
        <v>0</v>
      </c>
      <c r="H156" s="234"/>
      <c r="I156" s="235">
        <f>ROUND(E156*H156,2)</f>
        <v>0</v>
      </c>
      <c r="J156" s="234"/>
      <c r="K156" s="235">
        <f>ROUND(E156*J156,2)</f>
        <v>0</v>
      </c>
      <c r="L156" s="235">
        <v>21</v>
      </c>
      <c r="M156" s="235">
        <f>G156*(1+L156/100)</f>
        <v>0</v>
      </c>
      <c r="N156" s="235">
        <v>0</v>
      </c>
      <c r="O156" s="235">
        <f>ROUND(E156*N156,2)</f>
        <v>0</v>
      </c>
      <c r="P156" s="235">
        <v>0</v>
      </c>
      <c r="Q156" s="235">
        <f>ROUND(E156*P156,2)</f>
        <v>0</v>
      </c>
      <c r="R156" s="235" t="s">
        <v>313</v>
      </c>
      <c r="S156" s="235" t="s">
        <v>115</v>
      </c>
      <c r="T156" s="236" t="s">
        <v>115</v>
      </c>
      <c r="U156" s="220">
        <v>0.49</v>
      </c>
      <c r="V156" s="220">
        <f>ROUND(E156*U156,2)</f>
        <v>3.26</v>
      </c>
      <c r="W156" s="220"/>
      <c r="X156" s="220" t="s">
        <v>329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330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5">
      <c r="A157" s="218"/>
      <c r="B157" s="219"/>
      <c r="C157" s="254" t="s">
        <v>333</v>
      </c>
      <c r="D157" s="246"/>
      <c r="E157" s="246"/>
      <c r="F157" s="246"/>
      <c r="G157" s="246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186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39">
        <v>64</v>
      </c>
      <c r="B158" s="240" t="s">
        <v>334</v>
      </c>
      <c r="C158" s="253" t="s">
        <v>335</v>
      </c>
      <c r="D158" s="241" t="s">
        <v>138</v>
      </c>
      <c r="E158" s="242">
        <v>59.815869999999997</v>
      </c>
      <c r="F158" s="243"/>
      <c r="G158" s="244">
        <f>ROUND(E158*F158,2)</f>
        <v>0</v>
      </c>
      <c r="H158" s="243"/>
      <c r="I158" s="244">
        <f>ROUND(E158*H158,2)</f>
        <v>0</v>
      </c>
      <c r="J158" s="243"/>
      <c r="K158" s="244">
        <f>ROUND(E158*J158,2)</f>
        <v>0</v>
      </c>
      <c r="L158" s="244">
        <v>21</v>
      </c>
      <c r="M158" s="244">
        <f>G158*(1+L158/100)</f>
        <v>0</v>
      </c>
      <c r="N158" s="244">
        <v>0</v>
      </c>
      <c r="O158" s="244">
        <f>ROUND(E158*N158,2)</f>
        <v>0</v>
      </c>
      <c r="P158" s="244">
        <v>0</v>
      </c>
      <c r="Q158" s="244">
        <f>ROUND(E158*P158,2)</f>
        <v>0</v>
      </c>
      <c r="R158" s="244" t="s">
        <v>313</v>
      </c>
      <c r="S158" s="244" t="s">
        <v>115</v>
      </c>
      <c r="T158" s="245" t="s">
        <v>115</v>
      </c>
      <c r="U158" s="220">
        <v>0</v>
      </c>
      <c r="V158" s="220">
        <f>ROUND(E158*U158,2)</f>
        <v>0</v>
      </c>
      <c r="W158" s="220"/>
      <c r="X158" s="220" t="s">
        <v>329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330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39">
        <v>65</v>
      </c>
      <c r="B159" s="240" t="s">
        <v>336</v>
      </c>
      <c r="C159" s="253" t="s">
        <v>337</v>
      </c>
      <c r="D159" s="241" t="s">
        <v>138</v>
      </c>
      <c r="E159" s="242">
        <v>6.64621</v>
      </c>
      <c r="F159" s="243"/>
      <c r="G159" s="244">
        <f>ROUND(E159*F159,2)</f>
        <v>0</v>
      </c>
      <c r="H159" s="243"/>
      <c r="I159" s="244">
        <f>ROUND(E159*H159,2)</f>
        <v>0</v>
      </c>
      <c r="J159" s="243"/>
      <c r="K159" s="244">
        <f>ROUND(E159*J159,2)</f>
        <v>0</v>
      </c>
      <c r="L159" s="244">
        <v>21</v>
      </c>
      <c r="M159" s="244">
        <f>G159*(1+L159/100)</f>
        <v>0</v>
      </c>
      <c r="N159" s="244">
        <v>0</v>
      </c>
      <c r="O159" s="244">
        <f>ROUND(E159*N159,2)</f>
        <v>0</v>
      </c>
      <c r="P159" s="244">
        <v>0</v>
      </c>
      <c r="Q159" s="244">
        <f>ROUND(E159*P159,2)</f>
        <v>0</v>
      </c>
      <c r="R159" s="244" t="s">
        <v>313</v>
      </c>
      <c r="S159" s="244" t="s">
        <v>115</v>
      </c>
      <c r="T159" s="245" t="s">
        <v>115</v>
      </c>
      <c r="U159" s="220">
        <v>0.94199999999999995</v>
      </c>
      <c r="V159" s="220">
        <f>ROUND(E159*U159,2)</f>
        <v>6.26</v>
      </c>
      <c r="W159" s="220"/>
      <c r="X159" s="220" t="s">
        <v>329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330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30">
        <v>66</v>
      </c>
      <c r="B160" s="231" t="s">
        <v>338</v>
      </c>
      <c r="C160" s="250" t="s">
        <v>339</v>
      </c>
      <c r="D160" s="232" t="s">
        <v>138</v>
      </c>
      <c r="E160" s="233">
        <v>6.64621</v>
      </c>
      <c r="F160" s="234"/>
      <c r="G160" s="235">
        <f>ROUND(E160*F160,2)</f>
        <v>0</v>
      </c>
      <c r="H160" s="234"/>
      <c r="I160" s="235">
        <f>ROUND(E160*H160,2)</f>
        <v>0</v>
      </c>
      <c r="J160" s="234"/>
      <c r="K160" s="235">
        <f>ROUND(E160*J160,2)</f>
        <v>0</v>
      </c>
      <c r="L160" s="235">
        <v>21</v>
      </c>
      <c r="M160" s="235">
        <f>G160*(1+L160/100)</f>
        <v>0</v>
      </c>
      <c r="N160" s="235">
        <v>0</v>
      </c>
      <c r="O160" s="235">
        <f>ROUND(E160*N160,2)</f>
        <v>0</v>
      </c>
      <c r="P160" s="235">
        <v>0</v>
      </c>
      <c r="Q160" s="235">
        <f>ROUND(E160*P160,2)</f>
        <v>0</v>
      </c>
      <c r="R160" s="235" t="s">
        <v>313</v>
      </c>
      <c r="S160" s="235" t="s">
        <v>115</v>
      </c>
      <c r="T160" s="236" t="s">
        <v>340</v>
      </c>
      <c r="U160" s="220">
        <v>0</v>
      </c>
      <c r="V160" s="220">
        <f>ROUND(E160*U160,2)</f>
        <v>0</v>
      </c>
      <c r="W160" s="220"/>
      <c r="X160" s="220" t="s">
        <v>329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330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18"/>
      <c r="B161" s="219"/>
      <c r="C161" s="254" t="s">
        <v>341</v>
      </c>
      <c r="D161" s="246"/>
      <c r="E161" s="246"/>
      <c r="F161" s="246"/>
      <c r="G161" s="246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186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5">
      <c r="A162" s="224" t="s">
        <v>109</v>
      </c>
      <c r="B162" s="225" t="s">
        <v>71</v>
      </c>
      <c r="C162" s="249" t="s">
        <v>72</v>
      </c>
      <c r="D162" s="226"/>
      <c r="E162" s="227"/>
      <c r="F162" s="228"/>
      <c r="G162" s="228">
        <f>SUMIF(AG163:AG164,"&lt;&gt;NOR",G163:G164)</f>
        <v>0</v>
      </c>
      <c r="H162" s="228"/>
      <c r="I162" s="228">
        <f>SUM(I163:I164)</f>
        <v>0</v>
      </c>
      <c r="J162" s="228"/>
      <c r="K162" s="228">
        <f>SUM(K163:K164)</f>
        <v>0</v>
      </c>
      <c r="L162" s="228"/>
      <c r="M162" s="228">
        <f>SUM(M163:M164)</f>
        <v>0</v>
      </c>
      <c r="N162" s="228"/>
      <c r="O162" s="228">
        <f>SUM(O163:O164)</f>
        <v>0</v>
      </c>
      <c r="P162" s="228"/>
      <c r="Q162" s="228">
        <f>SUM(Q163:Q164)</f>
        <v>0</v>
      </c>
      <c r="R162" s="228"/>
      <c r="S162" s="228"/>
      <c r="T162" s="229"/>
      <c r="U162" s="223"/>
      <c r="V162" s="223">
        <f>SUM(V163:V164)</f>
        <v>47.65</v>
      </c>
      <c r="W162" s="223"/>
      <c r="X162" s="223"/>
      <c r="AG162" t="s">
        <v>110</v>
      </c>
    </row>
    <row r="163" spans="1:60" ht="30.6" outlineLevel="1" x14ac:dyDescent="0.25">
      <c r="A163" s="230">
        <v>67</v>
      </c>
      <c r="B163" s="231" t="s">
        <v>342</v>
      </c>
      <c r="C163" s="250" t="s">
        <v>343</v>
      </c>
      <c r="D163" s="232" t="s">
        <v>138</v>
      </c>
      <c r="E163" s="233">
        <v>25.18601</v>
      </c>
      <c r="F163" s="234"/>
      <c r="G163" s="235">
        <f>ROUND(E163*F163,2)</f>
        <v>0</v>
      </c>
      <c r="H163" s="234"/>
      <c r="I163" s="235">
        <f>ROUND(E163*H163,2)</f>
        <v>0</v>
      </c>
      <c r="J163" s="234"/>
      <c r="K163" s="235">
        <f>ROUND(E163*J163,2)</f>
        <v>0</v>
      </c>
      <c r="L163" s="235">
        <v>21</v>
      </c>
      <c r="M163" s="235">
        <f>G163*(1+L163/100)</f>
        <v>0</v>
      </c>
      <c r="N163" s="235">
        <v>0</v>
      </c>
      <c r="O163" s="235">
        <f>ROUND(E163*N163,2)</f>
        <v>0</v>
      </c>
      <c r="P163" s="235">
        <v>0</v>
      </c>
      <c r="Q163" s="235">
        <f>ROUND(E163*P163,2)</f>
        <v>0</v>
      </c>
      <c r="R163" s="235" t="s">
        <v>344</v>
      </c>
      <c r="S163" s="235" t="s">
        <v>115</v>
      </c>
      <c r="T163" s="236" t="s">
        <v>115</v>
      </c>
      <c r="U163" s="220">
        <v>1.8919999999999999</v>
      </c>
      <c r="V163" s="220">
        <f>ROUND(E163*U163,2)</f>
        <v>47.65</v>
      </c>
      <c r="W163" s="220"/>
      <c r="X163" s="220" t="s">
        <v>345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346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18"/>
      <c r="B164" s="219"/>
      <c r="C164" s="251" t="s">
        <v>347</v>
      </c>
      <c r="D164" s="238"/>
      <c r="E164" s="238"/>
      <c r="F164" s="238"/>
      <c r="G164" s="238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119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x14ac:dyDescent="0.25">
      <c r="A165" s="224" t="s">
        <v>109</v>
      </c>
      <c r="B165" s="225" t="s">
        <v>73</v>
      </c>
      <c r="C165" s="249" t="s">
        <v>74</v>
      </c>
      <c r="D165" s="226"/>
      <c r="E165" s="227"/>
      <c r="F165" s="228"/>
      <c r="G165" s="228">
        <f>SUMIF(AG166:AG176,"&lt;&gt;NOR",G166:G176)</f>
        <v>0</v>
      </c>
      <c r="H165" s="228"/>
      <c r="I165" s="228">
        <f>SUM(I166:I176)</f>
        <v>0</v>
      </c>
      <c r="J165" s="228"/>
      <c r="K165" s="228">
        <f>SUM(K166:K176)</f>
        <v>0</v>
      </c>
      <c r="L165" s="228"/>
      <c r="M165" s="228">
        <f>SUM(M166:M176)</f>
        <v>0</v>
      </c>
      <c r="N165" s="228"/>
      <c r="O165" s="228">
        <f>SUM(O166:O176)</f>
        <v>0.1</v>
      </c>
      <c r="P165" s="228"/>
      <c r="Q165" s="228">
        <f>SUM(Q166:Q176)</f>
        <v>0</v>
      </c>
      <c r="R165" s="228"/>
      <c r="S165" s="228"/>
      <c r="T165" s="229"/>
      <c r="U165" s="223"/>
      <c r="V165" s="223">
        <f>SUM(V166:V176)</f>
        <v>4.8800000000000008</v>
      </c>
      <c r="W165" s="223"/>
      <c r="X165" s="223"/>
      <c r="AG165" t="s">
        <v>110</v>
      </c>
    </row>
    <row r="166" spans="1:60" ht="20.399999999999999" outlineLevel="1" x14ac:dyDescent="0.25">
      <c r="A166" s="230">
        <v>68</v>
      </c>
      <c r="B166" s="231" t="s">
        <v>348</v>
      </c>
      <c r="C166" s="250" t="s">
        <v>349</v>
      </c>
      <c r="D166" s="232" t="s">
        <v>147</v>
      </c>
      <c r="E166" s="233">
        <v>4.84</v>
      </c>
      <c r="F166" s="234"/>
      <c r="G166" s="235">
        <f>ROUND(E166*F166,2)</f>
        <v>0</v>
      </c>
      <c r="H166" s="234"/>
      <c r="I166" s="235">
        <f>ROUND(E166*H166,2)</f>
        <v>0</v>
      </c>
      <c r="J166" s="234"/>
      <c r="K166" s="235">
        <f>ROUND(E166*J166,2)</f>
        <v>0</v>
      </c>
      <c r="L166" s="235">
        <v>21</v>
      </c>
      <c r="M166" s="235">
        <f>G166*(1+L166/100)</f>
        <v>0</v>
      </c>
      <c r="N166" s="235">
        <v>3.3E-4</v>
      </c>
      <c r="O166" s="235">
        <f>ROUND(E166*N166,2)</f>
        <v>0</v>
      </c>
      <c r="P166" s="235">
        <v>0</v>
      </c>
      <c r="Q166" s="235">
        <f>ROUND(E166*P166,2)</f>
        <v>0</v>
      </c>
      <c r="R166" s="235" t="s">
        <v>350</v>
      </c>
      <c r="S166" s="235" t="s">
        <v>115</v>
      </c>
      <c r="T166" s="236" t="s">
        <v>115</v>
      </c>
      <c r="U166" s="220">
        <v>2.75E-2</v>
      </c>
      <c r="V166" s="220">
        <f>ROUND(E166*U166,2)</f>
        <v>0.13</v>
      </c>
      <c r="W166" s="220"/>
      <c r="X166" s="220" t="s">
        <v>116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117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5">
      <c r="A167" s="218"/>
      <c r="B167" s="219"/>
      <c r="C167" s="252" t="s">
        <v>351</v>
      </c>
      <c r="D167" s="221"/>
      <c r="E167" s="222">
        <v>4.84</v>
      </c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121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ht="30.6" outlineLevel="1" x14ac:dyDescent="0.25">
      <c r="A168" s="230">
        <v>69</v>
      </c>
      <c r="B168" s="231" t="s">
        <v>352</v>
      </c>
      <c r="C168" s="250" t="s">
        <v>353</v>
      </c>
      <c r="D168" s="232" t="s">
        <v>147</v>
      </c>
      <c r="E168" s="233">
        <v>10.56</v>
      </c>
      <c r="F168" s="234"/>
      <c r="G168" s="235">
        <f>ROUND(E168*F168,2)</f>
        <v>0</v>
      </c>
      <c r="H168" s="234"/>
      <c r="I168" s="235">
        <f>ROUND(E168*H168,2)</f>
        <v>0</v>
      </c>
      <c r="J168" s="234"/>
      <c r="K168" s="235">
        <f>ROUND(E168*J168,2)</f>
        <v>0</v>
      </c>
      <c r="L168" s="235">
        <v>21</v>
      </c>
      <c r="M168" s="235">
        <f>G168*(1+L168/100)</f>
        <v>0</v>
      </c>
      <c r="N168" s="235">
        <v>6.3000000000000003E-4</v>
      </c>
      <c r="O168" s="235">
        <f>ROUND(E168*N168,2)</f>
        <v>0.01</v>
      </c>
      <c r="P168" s="235">
        <v>0</v>
      </c>
      <c r="Q168" s="235">
        <f>ROUND(E168*P168,2)</f>
        <v>0</v>
      </c>
      <c r="R168" s="235" t="s">
        <v>350</v>
      </c>
      <c r="S168" s="235" t="s">
        <v>115</v>
      </c>
      <c r="T168" s="236" t="s">
        <v>115</v>
      </c>
      <c r="U168" s="220">
        <v>6.4000000000000001E-2</v>
      </c>
      <c r="V168" s="220">
        <f>ROUND(E168*U168,2)</f>
        <v>0.68</v>
      </c>
      <c r="W168" s="220"/>
      <c r="X168" s="220" t="s">
        <v>116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117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18"/>
      <c r="B169" s="219"/>
      <c r="C169" s="252" t="s">
        <v>354</v>
      </c>
      <c r="D169" s="221"/>
      <c r="E169" s="222">
        <v>10.56</v>
      </c>
      <c r="F169" s="220"/>
      <c r="G169" s="220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121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ht="20.399999999999999" outlineLevel="1" x14ac:dyDescent="0.25">
      <c r="A170" s="230">
        <v>70</v>
      </c>
      <c r="B170" s="231" t="s">
        <v>355</v>
      </c>
      <c r="C170" s="250" t="s">
        <v>356</v>
      </c>
      <c r="D170" s="232" t="s">
        <v>147</v>
      </c>
      <c r="E170" s="233">
        <v>4.84</v>
      </c>
      <c r="F170" s="234"/>
      <c r="G170" s="235">
        <f>ROUND(E170*F170,2)</f>
        <v>0</v>
      </c>
      <c r="H170" s="234"/>
      <c r="I170" s="235">
        <f>ROUND(E170*H170,2)</f>
        <v>0</v>
      </c>
      <c r="J170" s="234"/>
      <c r="K170" s="235">
        <f>ROUND(E170*J170,2)</f>
        <v>0</v>
      </c>
      <c r="L170" s="235">
        <v>21</v>
      </c>
      <c r="M170" s="235">
        <f>G170*(1+L170/100)</f>
        <v>0</v>
      </c>
      <c r="N170" s="235">
        <v>5.5900000000000004E-3</v>
      </c>
      <c r="O170" s="235">
        <f>ROUND(E170*N170,2)</f>
        <v>0.03</v>
      </c>
      <c r="P170" s="235">
        <v>0</v>
      </c>
      <c r="Q170" s="235">
        <f>ROUND(E170*P170,2)</f>
        <v>0</v>
      </c>
      <c r="R170" s="235" t="s">
        <v>350</v>
      </c>
      <c r="S170" s="235" t="s">
        <v>115</v>
      </c>
      <c r="T170" s="236" t="s">
        <v>115</v>
      </c>
      <c r="U170" s="220">
        <v>0.22991</v>
      </c>
      <c r="V170" s="220">
        <f>ROUND(E170*U170,2)</f>
        <v>1.1100000000000001</v>
      </c>
      <c r="W170" s="220"/>
      <c r="X170" s="220" t="s">
        <v>116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117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5">
      <c r="A171" s="218"/>
      <c r="B171" s="219"/>
      <c r="C171" s="254" t="s">
        <v>357</v>
      </c>
      <c r="D171" s="246"/>
      <c r="E171" s="246"/>
      <c r="F171" s="246"/>
      <c r="G171" s="246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186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37" t="str">
        <f>C171</f>
        <v>Provedení očištění povrchu a natavení jedné vrstvy modifikovaného asfaltového pásu včetně dodávky materiálů.</v>
      </c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18"/>
      <c r="B172" s="219"/>
      <c r="C172" s="252" t="s">
        <v>351</v>
      </c>
      <c r="D172" s="221"/>
      <c r="E172" s="222">
        <v>4.84</v>
      </c>
      <c r="F172" s="220"/>
      <c r="G172" s="22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121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ht="20.399999999999999" outlineLevel="1" x14ac:dyDescent="0.25">
      <c r="A173" s="230">
        <v>71</v>
      </c>
      <c r="B173" s="231" t="s">
        <v>358</v>
      </c>
      <c r="C173" s="250" t="s">
        <v>359</v>
      </c>
      <c r="D173" s="232" t="s">
        <v>147</v>
      </c>
      <c r="E173" s="233">
        <v>10.56</v>
      </c>
      <c r="F173" s="234"/>
      <c r="G173" s="235">
        <f>ROUND(E173*F173,2)</f>
        <v>0</v>
      </c>
      <c r="H173" s="234"/>
      <c r="I173" s="235">
        <f>ROUND(E173*H173,2)</f>
        <v>0</v>
      </c>
      <c r="J173" s="234"/>
      <c r="K173" s="235">
        <f>ROUND(E173*J173,2)</f>
        <v>0</v>
      </c>
      <c r="L173" s="235">
        <v>21</v>
      </c>
      <c r="M173" s="235">
        <f>G173*(1+L173/100)</f>
        <v>0</v>
      </c>
      <c r="N173" s="235">
        <v>5.9800000000000001E-3</v>
      </c>
      <c r="O173" s="235">
        <f>ROUND(E173*N173,2)</f>
        <v>0.06</v>
      </c>
      <c r="P173" s="235">
        <v>0</v>
      </c>
      <c r="Q173" s="235">
        <f>ROUND(E173*P173,2)</f>
        <v>0</v>
      </c>
      <c r="R173" s="235" t="s">
        <v>350</v>
      </c>
      <c r="S173" s="235" t="s">
        <v>115</v>
      </c>
      <c r="T173" s="236" t="s">
        <v>115</v>
      </c>
      <c r="U173" s="220">
        <v>0.26600000000000001</v>
      </c>
      <c r="V173" s="220">
        <f>ROUND(E173*U173,2)</f>
        <v>2.81</v>
      </c>
      <c r="W173" s="220"/>
      <c r="X173" s="220" t="s">
        <v>116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117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18"/>
      <c r="B174" s="219"/>
      <c r="C174" s="252" t="s">
        <v>354</v>
      </c>
      <c r="D174" s="221"/>
      <c r="E174" s="222">
        <v>10.56</v>
      </c>
      <c r="F174" s="220"/>
      <c r="G174" s="220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121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5">
      <c r="A175" s="230">
        <v>72</v>
      </c>
      <c r="B175" s="231" t="s">
        <v>360</v>
      </c>
      <c r="C175" s="250" t="s">
        <v>361</v>
      </c>
      <c r="D175" s="232" t="s">
        <v>138</v>
      </c>
      <c r="E175" s="233">
        <v>9.8449999999999996E-2</v>
      </c>
      <c r="F175" s="234"/>
      <c r="G175" s="235">
        <f>ROUND(E175*F175,2)</f>
        <v>0</v>
      </c>
      <c r="H175" s="234"/>
      <c r="I175" s="235">
        <f>ROUND(E175*H175,2)</f>
        <v>0</v>
      </c>
      <c r="J175" s="234"/>
      <c r="K175" s="235">
        <f>ROUND(E175*J175,2)</f>
        <v>0</v>
      </c>
      <c r="L175" s="235">
        <v>21</v>
      </c>
      <c r="M175" s="235">
        <f>G175*(1+L175/100)</f>
        <v>0</v>
      </c>
      <c r="N175" s="235">
        <v>0</v>
      </c>
      <c r="O175" s="235">
        <f>ROUND(E175*N175,2)</f>
        <v>0</v>
      </c>
      <c r="P175" s="235">
        <v>0</v>
      </c>
      <c r="Q175" s="235">
        <f>ROUND(E175*P175,2)</f>
        <v>0</v>
      </c>
      <c r="R175" s="235" t="s">
        <v>350</v>
      </c>
      <c r="S175" s="235" t="s">
        <v>115</v>
      </c>
      <c r="T175" s="236" t="s">
        <v>115</v>
      </c>
      <c r="U175" s="220">
        <v>1.5669999999999999</v>
      </c>
      <c r="V175" s="220">
        <f>ROUND(E175*U175,2)</f>
        <v>0.15</v>
      </c>
      <c r="W175" s="220"/>
      <c r="X175" s="220" t="s">
        <v>345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346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5">
      <c r="A176" s="218"/>
      <c r="B176" s="219"/>
      <c r="C176" s="251" t="s">
        <v>362</v>
      </c>
      <c r="D176" s="238"/>
      <c r="E176" s="238"/>
      <c r="F176" s="238"/>
      <c r="G176" s="238"/>
      <c r="H176" s="220"/>
      <c r="I176" s="220"/>
      <c r="J176" s="220"/>
      <c r="K176" s="220"/>
      <c r="L176" s="220"/>
      <c r="M176" s="220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2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119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x14ac:dyDescent="0.25">
      <c r="A177" s="224" t="s">
        <v>109</v>
      </c>
      <c r="B177" s="225" t="s">
        <v>75</v>
      </c>
      <c r="C177" s="249" t="s">
        <v>76</v>
      </c>
      <c r="D177" s="226"/>
      <c r="E177" s="227"/>
      <c r="F177" s="228"/>
      <c r="G177" s="228">
        <f>SUMIF(AG178:AG185,"&lt;&gt;NOR",G178:G185)</f>
        <v>0</v>
      </c>
      <c r="H177" s="228"/>
      <c r="I177" s="228">
        <f>SUM(I178:I185)</f>
        <v>0</v>
      </c>
      <c r="J177" s="228"/>
      <c r="K177" s="228">
        <f>SUM(K178:K185)</f>
        <v>0</v>
      </c>
      <c r="L177" s="228"/>
      <c r="M177" s="228">
        <f>SUM(M178:M185)</f>
        <v>0</v>
      </c>
      <c r="N177" s="228"/>
      <c r="O177" s="228">
        <f>SUM(O178:O185)</f>
        <v>0</v>
      </c>
      <c r="P177" s="228"/>
      <c r="Q177" s="228">
        <f>SUM(Q178:Q185)</f>
        <v>0</v>
      </c>
      <c r="R177" s="228"/>
      <c r="S177" s="228"/>
      <c r="T177" s="229"/>
      <c r="U177" s="223"/>
      <c r="V177" s="223">
        <f>SUM(V178:V185)</f>
        <v>0</v>
      </c>
      <c r="W177" s="223"/>
      <c r="X177" s="223"/>
      <c r="AG177" t="s">
        <v>110</v>
      </c>
    </row>
    <row r="178" spans="1:60" outlineLevel="1" x14ac:dyDescent="0.25">
      <c r="A178" s="230">
        <v>73</v>
      </c>
      <c r="B178" s="231" t="s">
        <v>363</v>
      </c>
      <c r="C178" s="250" t="s">
        <v>364</v>
      </c>
      <c r="D178" s="232" t="s">
        <v>210</v>
      </c>
      <c r="E178" s="233">
        <v>1</v>
      </c>
      <c r="F178" s="234"/>
      <c r="G178" s="235">
        <f>ROUND(E178*F178,2)</f>
        <v>0</v>
      </c>
      <c r="H178" s="234"/>
      <c r="I178" s="235">
        <f>ROUND(E178*H178,2)</f>
        <v>0</v>
      </c>
      <c r="J178" s="234"/>
      <c r="K178" s="235">
        <f>ROUND(E178*J178,2)</f>
        <v>0</v>
      </c>
      <c r="L178" s="235">
        <v>21</v>
      </c>
      <c r="M178" s="235">
        <f>G178*(1+L178/100)</f>
        <v>0</v>
      </c>
      <c r="N178" s="235">
        <v>0</v>
      </c>
      <c r="O178" s="235">
        <f>ROUND(E178*N178,2)</f>
        <v>0</v>
      </c>
      <c r="P178" s="235">
        <v>0</v>
      </c>
      <c r="Q178" s="235">
        <f>ROUND(E178*P178,2)</f>
        <v>0</v>
      </c>
      <c r="R178" s="235"/>
      <c r="S178" s="235" t="s">
        <v>142</v>
      </c>
      <c r="T178" s="236" t="s">
        <v>143</v>
      </c>
      <c r="U178" s="220">
        <v>0</v>
      </c>
      <c r="V178" s="220">
        <f>ROUND(E178*U178,2)</f>
        <v>0</v>
      </c>
      <c r="W178" s="220"/>
      <c r="X178" s="220" t="s">
        <v>116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117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5">
      <c r="A179" s="218"/>
      <c r="B179" s="219"/>
      <c r="C179" s="254" t="s">
        <v>365</v>
      </c>
      <c r="D179" s="246"/>
      <c r="E179" s="246"/>
      <c r="F179" s="246"/>
      <c r="G179" s="246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186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37" t="str">
        <f>C179</f>
        <v>-	dle projektové dokumentace a statického výpočtu zohledňující stavební dispozice a technické parametry plošiny</v>
      </c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5">
      <c r="A180" s="230">
        <v>74</v>
      </c>
      <c r="B180" s="231" t="s">
        <v>366</v>
      </c>
      <c r="C180" s="250" t="s">
        <v>367</v>
      </c>
      <c r="D180" s="232" t="s">
        <v>210</v>
      </c>
      <c r="E180" s="233">
        <v>1</v>
      </c>
      <c r="F180" s="234"/>
      <c r="G180" s="235">
        <f>ROUND(E180*F180,2)</f>
        <v>0</v>
      </c>
      <c r="H180" s="234"/>
      <c r="I180" s="235">
        <f>ROUND(E180*H180,2)</f>
        <v>0</v>
      </c>
      <c r="J180" s="234"/>
      <c r="K180" s="235">
        <f>ROUND(E180*J180,2)</f>
        <v>0</v>
      </c>
      <c r="L180" s="235">
        <v>21</v>
      </c>
      <c r="M180" s="235">
        <f>G180*(1+L180/100)</f>
        <v>0</v>
      </c>
      <c r="N180" s="235">
        <v>0</v>
      </c>
      <c r="O180" s="235">
        <f>ROUND(E180*N180,2)</f>
        <v>0</v>
      </c>
      <c r="P180" s="235">
        <v>0</v>
      </c>
      <c r="Q180" s="235">
        <f>ROUND(E180*P180,2)</f>
        <v>0</v>
      </c>
      <c r="R180" s="235"/>
      <c r="S180" s="235" t="s">
        <v>142</v>
      </c>
      <c r="T180" s="236" t="s">
        <v>143</v>
      </c>
      <c r="U180" s="220">
        <v>0</v>
      </c>
      <c r="V180" s="220">
        <f>ROUND(E180*U180,2)</f>
        <v>0</v>
      </c>
      <c r="W180" s="220"/>
      <c r="X180" s="220" t="s">
        <v>116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117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5">
      <c r="A181" s="218"/>
      <c r="B181" s="219"/>
      <c r="C181" s="254" t="s">
        <v>368</v>
      </c>
      <c r="D181" s="246"/>
      <c r="E181" s="246"/>
      <c r="F181" s="246"/>
      <c r="G181" s="246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186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37" t="str">
        <f>C181</f>
        <v>-	opláštění stěn čirým bezpečnostním sklem Connex, které je uchyceno ke konstrukci pojistnými nerezovými nebo komaxitovanými  terči</v>
      </c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5">
      <c r="A182" s="218"/>
      <c r="B182" s="219"/>
      <c r="C182" s="255" t="s">
        <v>369</v>
      </c>
      <c r="D182" s="247"/>
      <c r="E182" s="247"/>
      <c r="F182" s="247"/>
      <c r="G182" s="247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2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186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5">
      <c r="A183" s="239">
        <v>75</v>
      </c>
      <c r="B183" s="240" t="s">
        <v>370</v>
      </c>
      <c r="C183" s="253" t="s">
        <v>371</v>
      </c>
      <c r="D183" s="241" t="s">
        <v>210</v>
      </c>
      <c r="E183" s="242">
        <v>1</v>
      </c>
      <c r="F183" s="243"/>
      <c r="G183" s="244">
        <f>ROUND(E183*F183,2)</f>
        <v>0</v>
      </c>
      <c r="H183" s="243"/>
      <c r="I183" s="244">
        <f>ROUND(E183*H183,2)</f>
        <v>0</v>
      </c>
      <c r="J183" s="243"/>
      <c r="K183" s="244">
        <f>ROUND(E183*J183,2)</f>
        <v>0</v>
      </c>
      <c r="L183" s="244">
        <v>21</v>
      </c>
      <c r="M183" s="244">
        <f>G183*(1+L183/100)</f>
        <v>0</v>
      </c>
      <c r="N183" s="244">
        <v>0</v>
      </c>
      <c r="O183" s="244">
        <f>ROUND(E183*N183,2)</f>
        <v>0</v>
      </c>
      <c r="P183" s="244">
        <v>0</v>
      </c>
      <c r="Q183" s="244">
        <f>ROUND(E183*P183,2)</f>
        <v>0</v>
      </c>
      <c r="R183" s="244"/>
      <c r="S183" s="244" t="s">
        <v>142</v>
      </c>
      <c r="T183" s="245" t="s">
        <v>143</v>
      </c>
      <c r="U183" s="220">
        <v>0</v>
      </c>
      <c r="V183" s="220">
        <f>ROUND(E183*U183,2)</f>
        <v>0</v>
      </c>
      <c r="W183" s="220"/>
      <c r="X183" s="220" t="s">
        <v>116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117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5">
      <c r="A184" s="230">
        <v>76</v>
      </c>
      <c r="B184" s="231" t="s">
        <v>372</v>
      </c>
      <c r="C184" s="250" t="s">
        <v>373</v>
      </c>
      <c r="D184" s="232" t="s">
        <v>210</v>
      </c>
      <c r="E184" s="233">
        <v>1</v>
      </c>
      <c r="F184" s="234"/>
      <c r="G184" s="235">
        <f>ROUND(E184*F184,2)</f>
        <v>0</v>
      </c>
      <c r="H184" s="234"/>
      <c r="I184" s="235">
        <f>ROUND(E184*H184,2)</f>
        <v>0</v>
      </c>
      <c r="J184" s="234"/>
      <c r="K184" s="235">
        <f>ROUND(E184*J184,2)</f>
        <v>0</v>
      </c>
      <c r="L184" s="235">
        <v>21</v>
      </c>
      <c r="M184" s="235">
        <f>G184*(1+L184/100)</f>
        <v>0</v>
      </c>
      <c r="N184" s="235">
        <v>0</v>
      </c>
      <c r="O184" s="235">
        <f>ROUND(E184*N184,2)</f>
        <v>0</v>
      </c>
      <c r="P184" s="235">
        <v>0</v>
      </c>
      <c r="Q184" s="235">
        <f>ROUND(E184*P184,2)</f>
        <v>0</v>
      </c>
      <c r="R184" s="235"/>
      <c r="S184" s="235" t="s">
        <v>142</v>
      </c>
      <c r="T184" s="236" t="s">
        <v>143</v>
      </c>
      <c r="U184" s="220">
        <v>0</v>
      </c>
      <c r="V184" s="220">
        <f>ROUND(E184*U184,2)</f>
        <v>0</v>
      </c>
      <c r="W184" s="220"/>
      <c r="X184" s="220" t="s">
        <v>116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117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5">
      <c r="A185" s="218"/>
      <c r="B185" s="219"/>
      <c r="C185" s="254" t="s">
        <v>374</v>
      </c>
      <c r="D185" s="246"/>
      <c r="E185" s="246"/>
      <c r="F185" s="246"/>
      <c r="G185" s="246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186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37" t="str">
        <f>C185</f>
        <v>-	projektová dokumentace a statický výpočet zohledňující stavební dispozice a technické parametry plošiny</v>
      </c>
      <c r="BB185" s="211"/>
      <c r="BC185" s="211"/>
      <c r="BD185" s="211"/>
      <c r="BE185" s="211"/>
      <c r="BF185" s="211"/>
      <c r="BG185" s="211"/>
      <c r="BH185" s="211"/>
    </row>
    <row r="186" spans="1:60" x14ac:dyDescent="0.25">
      <c r="A186" s="224" t="s">
        <v>109</v>
      </c>
      <c r="B186" s="225" t="s">
        <v>77</v>
      </c>
      <c r="C186" s="249" t="s">
        <v>78</v>
      </c>
      <c r="D186" s="226"/>
      <c r="E186" s="227"/>
      <c r="F186" s="228"/>
      <c r="G186" s="228">
        <f>SUMIF(AG187:AG188,"&lt;&gt;NOR",G187:G188)</f>
        <v>0</v>
      </c>
      <c r="H186" s="228"/>
      <c r="I186" s="228">
        <f>SUM(I187:I188)</f>
        <v>0</v>
      </c>
      <c r="J186" s="228"/>
      <c r="K186" s="228">
        <f>SUM(K187:K188)</f>
        <v>0</v>
      </c>
      <c r="L186" s="228"/>
      <c r="M186" s="228">
        <f>SUM(M187:M188)</f>
        <v>0</v>
      </c>
      <c r="N186" s="228"/>
      <c r="O186" s="228">
        <f>SUM(O187:O188)</f>
        <v>0.03</v>
      </c>
      <c r="P186" s="228"/>
      <c r="Q186" s="228">
        <f>SUM(Q187:Q188)</f>
        <v>0</v>
      </c>
      <c r="R186" s="228"/>
      <c r="S186" s="228"/>
      <c r="T186" s="229"/>
      <c r="U186" s="223"/>
      <c r="V186" s="223">
        <f>SUM(V187:V188)</f>
        <v>16.13</v>
      </c>
      <c r="W186" s="223"/>
      <c r="X186" s="223"/>
      <c r="AG186" t="s">
        <v>110</v>
      </c>
    </row>
    <row r="187" spans="1:60" outlineLevel="1" x14ac:dyDescent="0.25">
      <c r="A187" s="239">
        <v>77</v>
      </c>
      <c r="B187" s="240" t="s">
        <v>375</v>
      </c>
      <c r="C187" s="253" t="s">
        <v>376</v>
      </c>
      <c r="D187" s="241" t="s">
        <v>147</v>
      </c>
      <c r="E187" s="242">
        <v>120</v>
      </c>
      <c r="F187" s="243"/>
      <c r="G187" s="244">
        <f>ROUND(E187*F187,2)</f>
        <v>0</v>
      </c>
      <c r="H187" s="243"/>
      <c r="I187" s="244">
        <f>ROUND(E187*H187,2)</f>
        <v>0</v>
      </c>
      <c r="J187" s="243"/>
      <c r="K187" s="244">
        <f>ROUND(E187*J187,2)</f>
        <v>0</v>
      </c>
      <c r="L187" s="244">
        <v>21</v>
      </c>
      <c r="M187" s="244">
        <f>G187*(1+L187/100)</f>
        <v>0</v>
      </c>
      <c r="N187" s="244">
        <v>6.9999999999999994E-5</v>
      </c>
      <c r="O187" s="244">
        <f>ROUND(E187*N187,2)</f>
        <v>0.01</v>
      </c>
      <c r="P187" s="244">
        <v>0</v>
      </c>
      <c r="Q187" s="244">
        <f>ROUND(E187*P187,2)</f>
        <v>0</v>
      </c>
      <c r="R187" s="244" t="s">
        <v>377</v>
      </c>
      <c r="S187" s="244" t="s">
        <v>115</v>
      </c>
      <c r="T187" s="245" t="s">
        <v>115</v>
      </c>
      <c r="U187" s="220">
        <v>3.2480000000000002E-2</v>
      </c>
      <c r="V187" s="220">
        <f>ROUND(E187*U187,2)</f>
        <v>3.9</v>
      </c>
      <c r="W187" s="220"/>
      <c r="X187" s="220" t="s">
        <v>116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117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5">
      <c r="A188" s="239">
        <v>78</v>
      </c>
      <c r="B188" s="240" t="s">
        <v>378</v>
      </c>
      <c r="C188" s="253" t="s">
        <v>379</v>
      </c>
      <c r="D188" s="241" t="s">
        <v>147</v>
      </c>
      <c r="E188" s="242">
        <v>120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4">
        <f>ROUND(E188*J188,2)</f>
        <v>0</v>
      </c>
      <c r="L188" s="244">
        <v>21</v>
      </c>
      <c r="M188" s="244">
        <f>G188*(1+L188/100)</f>
        <v>0</v>
      </c>
      <c r="N188" s="244">
        <v>1.4999999999999999E-4</v>
      </c>
      <c r="O188" s="244">
        <f>ROUND(E188*N188,2)</f>
        <v>0.02</v>
      </c>
      <c r="P188" s="244">
        <v>0</v>
      </c>
      <c r="Q188" s="244">
        <f>ROUND(E188*P188,2)</f>
        <v>0</v>
      </c>
      <c r="R188" s="244" t="s">
        <v>377</v>
      </c>
      <c r="S188" s="244" t="s">
        <v>115</v>
      </c>
      <c r="T188" s="245" t="s">
        <v>115</v>
      </c>
      <c r="U188" s="220">
        <v>0.10191</v>
      </c>
      <c r="V188" s="220">
        <f>ROUND(E188*U188,2)</f>
        <v>12.23</v>
      </c>
      <c r="W188" s="220"/>
      <c r="X188" s="220" t="s">
        <v>116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117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5">
      <c r="A189" s="224" t="s">
        <v>109</v>
      </c>
      <c r="B189" s="225" t="s">
        <v>79</v>
      </c>
      <c r="C189" s="249" t="s">
        <v>80</v>
      </c>
      <c r="D189" s="226"/>
      <c r="E189" s="227"/>
      <c r="F189" s="228"/>
      <c r="G189" s="228">
        <f>SUMIF(AG190:AG211,"&lt;&gt;NOR",G190:G211)</f>
        <v>0</v>
      </c>
      <c r="H189" s="228"/>
      <c r="I189" s="228">
        <f>SUM(I190:I211)</f>
        <v>0</v>
      </c>
      <c r="J189" s="228"/>
      <c r="K189" s="228">
        <f>SUM(K190:K211)</f>
        <v>0</v>
      </c>
      <c r="L189" s="228"/>
      <c r="M189" s="228">
        <f>SUM(M190:M211)</f>
        <v>0</v>
      </c>
      <c r="N189" s="228"/>
      <c r="O189" s="228">
        <f>SUM(O190:O211)</f>
        <v>0</v>
      </c>
      <c r="P189" s="228"/>
      <c r="Q189" s="228">
        <f>SUM(Q190:Q211)</f>
        <v>0</v>
      </c>
      <c r="R189" s="228"/>
      <c r="S189" s="228"/>
      <c r="T189" s="229"/>
      <c r="U189" s="223"/>
      <c r="V189" s="223">
        <f>SUM(V190:V211)</f>
        <v>0</v>
      </c>
      <c r="W189" s="223"/>
      <c r="X189" s="223"/>
      <c r="AG189" t="s">
        <v>110</v>
      </c>
    </row>
    <row r="190" spans="1:60" outlineLevel="1" x14ac:dyDescent="0.25">
      <c r="A190" s="230">
        <v>79</v>
      </c>
      <c r="B190" s="231" t="s">
        <v>380</v>
      </c>
      <c r="C190" s="250" t="s">
        <v>381</v>
      </c>
      <c r="D190" s="232" t="s">
        <v>210</v>
      </c>
      <c r="E190" s="233">
        <v>1</v>
      </c>
      <c r="F190" s="234"/>
      <c r="G190" s="235">
        <f>ROUND(E190*F190,2)</f>
        <v>0</v>
      </c>
      <c r="H190" s="234"/>
      <c r="I190" s="235">
        <f>ROUND(E190*H190,2)</f>
        <v>0</v>
      </c>
      <c r="J190" s="234"/>
      <c r="K190" s="235">
        <f>ROUND(E190*J190,2)</f>
        <v>0</v>
      </c>
      <c r="L190" s="235">
        <v>21</v>
      </c>
      <c r="M190" s="235">
        <f>G190*(1+L190/100)</f>
        <v>0</v>
      </c>
      <c r="N190" s="235">
        <v>0</v>
      </c>
      <c r="O190" s="235">
        <f>ROUND(E190*N190,2)</f>
        <v>0</v>
      </c>
      <c r="P190" s="235">
        <v>0</v>
      </c>
      <c r="Q190" s="235">
        <f>ROUND(E190*P190,2)</f>
        <v>0</v>
      </c>
      <c r="R190" s="235"/>
      <c r="S190" s="235" t="s">
        <v>142</v>
      </c>
      <c r="T190" s="236" t="s">
        <v>143</v>
      </c>
      <c r="U190" s="220">
        <v>0</v>
      </c>
      <c r="V190" s="220">
        <f>ROUND(E190*U190,2)</f>
        <v>0</v>
      </c>
      <c r="W190" s="220"/>
      <c r="X190" s="220" t="s">
        <v>116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117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5">
      <c r="A191" s="218"/>
      <c r="B191" s="219"/>
      <c r="C191" s="254" t="s">
        <v>382</v>
      </c>
      <c r="D191" s="246"/>
      <c r="E191" s="246"/>
      <c r="F191" s="246"/>
      <c r="G191" s="246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186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5">
      <c r="A192" s="218"/>
      <c r="B192" s="219"/>
      <c r="C192" s="255" t="s">
        <v>383</v>
      </c>
      <c r="D192" s="247"/>
      <c r="E192" s="247"/>
      <c r="F192" s="247"/>
      <c r="G192" s="247"/>
      <c r="H192" s="220"/>
      <c r="I192" s="220"/>
      <c r="J192" s="220"/>
      <c r="K192" s="220"/>
      <c r="L192" s="220"/>
      <c r="M192" s="220"/>
      <c r="N192" s="220"/>
      <c r="O192" s="220"/>
      <c r="P192" s="220"/>
      <c r="Q192" s="220"/>
      <c r="R192" s="220"/>
      <c r="S192" s="220"/>
      <c r="T192" s="220"/>
      <c r="U192" s="220"/>
      <c r="V192" s="220"/>
      <c r="W192" s="220"/>
      <c r="X192" s="22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186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5">
      <c r="A193" s="218"/>
      <c r="B193" s="219"/>
      <c r="C193" s="255" t="s">
        <v>384</v>
      </c>
      <c r="D193" s="247"/>
      <c r="E193" s="247"/>
      <c r="F193" s="247"/>
      <c r="G193" s="247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186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5">
      <c r="A194" s="218"/>
      <c r="B194" s="219"/>
      <c r="C194" s="255" t="s">
        <v>385</v>
      </c>
      <c r="D194" s="247"/>
      <c r="E194" s="247"/>
      <c r="F194" s="247"/>
      <c r="G194" s="247"/>
      <c r="H194" s="220"/>
      <c r="I194" s="220"/>
      <c r="J194" s="220"/>
      <c r="K194" s="220"/>
      <c r="L194" s="220"/>
      <c r="M194" s="220"/>
      <c r="N194" s="220"/>
      <c r="O194" s="220"/>
      <c r="P194" s="220"/>
      <c r="Q194" s="220"/>
      <c r="R194" s="220"/>
      <c r="S194" s="220"/>
      <c r="T194" s="220"/>
      <c r="U194" s="220"/>
      <c r="V194" s="220"/>
      <c r="W194" s="220"/>
      <c r="X194" s="220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186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18"/>
      <c r="B195" s="219"/>
      <c r="C195" s="255" t="s">
        <v>386</v>
      </c>
      <c r="D195" s="247"/>
      <c r="E195" s="247"/>
      <c r="F195" s="247"/>
      <c r="G195" s="247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186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5">
      <c r="A196" s="218"/>
      <c r="B196" s="219"/>
      <c r="C196" s="255" t="s">
        <v>438</v>
      </c>
      <c r="D196" s="247"/>
      <c r="E196" s="247"/>
      <c r="F196" s="247"/>
      <c r="G196" s="247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186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5">
      <c r="A197" s="218"/>
      <c r="B197" s="219"/>
      <c r="C197" s="255" t="s">
        <v>387</v>
      </c>
      <c r="D197" s="247"/>
      <c r="E197" s="247"/>
      <c r="F197" s="247"/>
      <c r="G197" s="247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186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5">
      <c r="A198" s="218"/>
      <c r="B198" s="219"/>
      <c r="C198" s="255" t="s">
        <v>388</v>
      </c>
      <c r="D198" s="247"/>
      <c r="E198" s="247"/>
      <c r="F198" s="247"/>
      <c r="G198" s="247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186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5">
      <c r="A199" s="218"/>
      <c r="B199" s="219"/>
      <c r="C199" s="255" t="s">
        <v>389</v>
      </c>
      <c r="D199" s="247"/>
      <c r="E199" s="247"/>
      <c r="F199" s="247"/>
      <c r="G199" s="247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186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5">
      <c r="A200" s="218"/>
      <c r="B200" s="219"/>
      <c r="C200" s="255" t="s">
        <v>390</v>
      </c>
      <c r="D200" s="247"/>
      <c r="E200" s="247"/>
      <c r="F200" s="247"/>
      <c r="G200" s="247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186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5">
      <c r="A201" s="218"/>
      <c r="B201" s="219"/>
      <c r="C201" s="255" t="s">
        <v>391</v>
      </c>
      <c r="D201" s="247"/>
      <c r="E201" s="247"/>
      <c r="F201" s="247"/>
      <c r="G201" s="247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186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5">
      <c r="A202" s="218"/>
      <c r="B202" s="219"/>
      <c r="C202" s="255" t="s">
        <v>392</v>
      </c>
      <c r="D202" s="247"/>
      <c r="E202" s="247"/>
      <c r="F202" s="247"/>
      <c r="G202" s="247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186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5">
      <c r="A203" s="218"/>
      <c r="B203" s="219"/>
      <c r="C203" s="255" t="s">
        <v>393</v>
      </c>
      <c r="D203" s="247"/>
      <c r="E203" s="247"/>
      <c r="F203" s="247"/>
      <c r="G203" s="247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186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5">
      <c r="A204" s="218"/>
      <c r="B204" s="219"/>
      <c r="C204" s="255" t="s">
        <v>394</v>
      </c>
      <c r="D204" s="247"/>
      <c r="E204" s="247"/>
      <c r="F204" s="247"/>
      <c r="G204" s="247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186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5">
      <c r="A205" s="218"/>
      <c r="B205" s="219"/>
      <c r="C205" s="255" t="s">
        <v>395</v>
      </c>
      <c r="D205" s="247"/>
      <c r="E205" s="247"/>
      <c r="F205" s="247"/>
      <c r="G205" s="247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186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5">
      <c r="A206" s="218"/>
      <c r="B206" s="219"/>
      <c r="C206" s="255" t="s">
        <v>396</v>
      </c>
      <c r="D206" s="247"/>
      <c r="E206" s="247"/>
      <c r="F206" s="247"/>
      <c r="G206" s="247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186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5">
      <c r="A207" s="218"/>
      <c r="B207" s="219"/>
      <c r="C207" s="255" t="s">
        <v>397</v>
      </c>
      <c r="D207" s="247"/>
      <c r="E207" s="247"/>
      <c r="F207" s="247"/>
      <c r="G207" s="247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186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5">
      <c r="A208" s="218"/>
      <c r="B208" s="219"/>
      <c r="C208" s="255" t="s">
        <v>398</v>
      </c>
      <c r="D208" s="247"/>
      <c r="E208" s="247"/>
      <c r="F208" s="247"/>
      <c r="G208" s="247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186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5">
      <c r="A209" s="239">
        <v>80</v>
      </c>
      <c r="B209" s="240" t="s">
        <v>399</v>
      </c>
      <c r="C209" s="253" t="s">
        <v>400</v>
      </c>
      <c r="D209" s="241" t="s">
        <v>210</v>
      </c>
      <c r="E209" s="242">
        <v>1</v>
      </c>
      <c r="F209" s="243"/>
      <c r="G209" s="244">
        <f>ROUND(E209*F209,2)</f>
        <v>0</v>
      </c>
      <c r="H209" s="243"/>
      <c r="I209" s="244">
        <f>ROUND(E209*H209,2)</f>
        <v>0</v>
      </c>
      <c r="J209" s="243"/>
      <c r="K209" s="244">
        <f>ROUND(E209*J209,2)</f>
        <v>0</v>
      </c>
      <c r="L209" s="244">
        <v>21</v>
      </c>
      <c r="M209" s="244">
        <f>G209*(1+L209/100)</f>
        <v>0</v>
      </c>
      <c r="N209" s="244">
        <v>0</v>
      </c>
      <c r="O209" s="244">
        <f>ROUND(E209*N209,2)</f>
        <v>0</v>
      </c>
      <c r="P209" s="244">
        <v>0</v>
      </c>
      <c r="Q209" s="244">
        <f>ROUND(E209*P209,2)</f>
        <v>0</v>
      </c>
      <c r="R209" s="244"/>
      <c r="S209" s="244" t="s">
        <v>142</v>
      </c>
      <c r="T209" s="245" t="s">
        <v>143</v>
      </c>
      <c r="U209" s="220">
        <v>0</v>
      </c>
      <c r="V209" s="220">
        <f>ROUND(E209*U209,2)</f>
        <v>0</v>
      </c>
      <c r="W209" s="220"/>
      <c r="X209" s="220" t="s">
        <v>116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117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5">
      <c r="A210" s="239">
        <v>81</v>
      </c>
      <c r="B210" s="240" t="s">
        <v>401</v>
      </c>
      <c r="C210" s="253" t="s">
        <v>402</v>
      </c>
      <c r="D210" s="241" t="s">
        <v>210</v>
      </c>
      <c r="E210" s="242">
        <v>1</v>
      </c>
      <c r="F210" s="243"/>
      <c r="G210" s="244">
        <f>ROUND(E210*F210,2)</f>
        <v>0</v>
      </c>
      <c r="H210" s="243"/>
      <c r="I210" s="244">
        <f>ROUND(E210*H210,2)</f>
        <v>0</v>
      </c>
      <c r="J210" s="243"/>
      <c r="K210" s="244">
        <f>ROUND(E210*J210,2)</f>
        <v>0</v>
      </c>
      <c r="L210" s="244">
        <v>21</v>
      </c>
      <c r="M210" s="244">
        <f>G210*(1+L210/100)</f>
        <v>0</v>
      </c>
      <c r="N210" s="244">
        <v>0</v>
      </c>
      <c r="O210" s="244">
        <f>ROUND(E210*N210,2)</f>
        <v>0</v>
      </c>
      <c r="P210" s="244">
        <v>0</v>
      </c>
      <c r="Q210" s="244">
        <f>ROUND(E210*P210,2)</f>
        <v>0</v>
      </c>
      <c r="R210" s="244"/>
      <c r="S210" s="244" t="s">
        <v>142</v>
      </c>
      <c r="T210" s="245" t="s">
        <v>143</v>
      </c>
      <c r="U210" s="220">
        <v>0</v>
      </c>
      <c r="V210" s="220">
        <f>ROUND(E210*U210,2)</f>
        <v>0</v>
      </c>
      <c r="W210" s="220"/>
      <c r="X210" s="220" t="s">
        <v>116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117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5">
      <c r="A211" s="239">
        <v>82</v>
      </c>
      <c r="B211" s="240" t="s">
        <v>403</v>
      </c>
      <c r="C211" s="253" t="s">
        <v>404</v>
      </c>
      <c r="D211" s="241" t="s">
        <v>210</v>
      </c>
      <c r="E211" s="242">
        <v>1</v>
      </c>
      <c r="F211" s="243"/>
      <c r="G211" s="244">
        <f>ROUND(E211*F211,2)</f>
        <v>0</v>
      </c>
      <c r="H211" s="243"/>
      <c r="I211" s="244">
        <f>ROUND(E211*H211,2)</f>
        <v>0</v>
      </c>
      <c r="J211" s="243"/>
      <c r="K211" s="244">
        <f>ROUND(E211*J211,2)</f>
        <v>0</v>
      </c>
      <c r="L211" s="244">
        <v>21</v>
      </c>
      <c r="M211" s="244">
        <f>G211*(1+L211/100)</f>
        <v>0</v>
      </c>
      <c r="N211" s="244">
        <v>0</v>
      </c>
      <c r="O211" s="244">
        <f>ROUND(E211*N211,2)</f>
        <v>0</v>
      </c>
      <c r="P211" s="244">
        <v>0</v>
      </c>
      <c r="Q211" s="244">
        <f>ROUND(E211*P211,2)</f>
        <v>0</v>
      </c>
      <c r="R211" s="244"/>
      <c r="S211" s="244" t="s">
        <v>142</v>
      </c>
      <c r="T211" s="245" t="s">
        <v>143</v>
      </c>
      <c r="U211" s="220">
        <v>0</v>
      </c>
      <c r="V211" s="220">
        <f>ROUND(E211*U211,2)</f>
        <v>0</v>
      </c>
      <c r="W211" s="220"/>
      <c r="X211" s="220" t="s">
        <v>116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117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x14ac:dyDescent="0.25">
      <c r="A212" s="224" t="s">
        <v>109</v>
      </c>
      <c r="B212" s="225" t="s">
        <v>81</v>
      </c>
      <c r="C212" s="249" t="s">
        <v>27</v>
      </c>
      <c r="D212" s="226"/>
      <c r="E212" s="227"/>
      <c r="F212" s="228"/>
      <c r="G212" s="228">
        <f>SUMIF(AG213:AG225,"&lt;&gt;NOR",G213:G225)</f>
        <v>0</v>
      </c>
      <c r="H212" s="228"/>
      <c r="I212" s="228">
        <f>SUM(I213:I225)</f>
        <v>0</v>
      </c>
      <c r="J212" s="228"/>
      <c r="K212" s="228">
        <f>SUM(K213:K225)</f>
        <v>0</v>
      </c>
      <c r="L212" s="228"/>
      <c r="M212" s="228">
        <f>SUM(M213:M225)</f>
        <v>0</v>
      </c>
      <c r="N212" s="228"/>
      <c r="O212" s="228">
        <f>SUM(O213:O225)</f>
        <v>0</v>
      </c>
      <c r="P212" s="228"/>
      <c r="Q212" s="228">
        <f>SUM(Q213:Q225)</f>
        <v>0</v>
      </c>
      <c r="R212" s="228"/>
      <c r="S212" s="228"/>
      <c r="T212" s="229"/>
      <c r="U212" s="223"/>
      <c r="V212" s="223">
        <f>SUM(V213:V225)</f>
        <v>0</v>
      </c>
      <c r="W212" s="223"/>
      <c r="X212" s="223"/>
      <c r="AG212" t="s">
        <v>110</v>
      </c>
    </row>
    <row r="213" spans="1:60" outlineLevel="1" x14ac:dyDescent="0.25">
      <c r="A213" s="230">
        <v>83</v>
      </c>
      <c r="B213" s="231" t="s">
        <v>405</v>
      </c>
      <c r="C213" s="250" t="s">
        <v>406</v>
      </c>
      <c r="D213" s="232" t="s">
        <v>407</v>
      </c>
      <c r="E213" s="233">
        <v>1</v>
      </c>
      <c r="F213" s="234"/>
      <c r="G213" s="235">
        <f>ROUND(E213*F213,2)</f>
        <v>0</v>
      </c>
      <c r="H213" s="234"/>
      <c r="I213" s="235">
        <f>ROUND(E213*H213,2)</f>
        <v>0</v>
      </c>
      <c r="J213" s="234"/>
      <c r="K213" s="235">
        <f>ROUND(E213*J213,2)</f>
        <v>0</v>
      </c>
      <c r="L213" s="235">
        <v>21</v>
      </c>
      <c r="M213" s="235">
        <f>G213*(1+L213/100)</f>
        <v>0</v>
      </c>
      <c r="N213" s="235">
        <v>0</v>
      </c>
      <c r="O213" s="235">
        <f>ROUND(E213*N213,2)</f>
        <v>0</v>
      </c>
      <c r="P213" s="235">
        <v>0</v>
      </c>
      <c r="Q213" s="235">
        <f>ROUND(E213*P213,2)</f>
        <v>0</v>
      </c>
      <c r="R213" s="235"/>
      <c r="S213" s="235" t="s">
        <v>115</v>
      </c>
      <c r="T213" s="236" t="s">
        <v>143</v>
      </c>
      <c r="U213" s="220">
        <v>0</v>
      </c>
      <c r="V213" s="220">
        <f>ROUND(E213*U213,2)</f>
        <v>0</v>
      </c>
      <c r="W213" s="220"/>
      <c r="X213" s="220" t="s">
        <v>408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409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5">
      <c r="A214" s="218"/>
      <c r="B214" s="219"/>
      <c r="C214" s="254" t="s">
        <v>439</v>
      </c>
      <c r="D214" s="246"/>
      <c r="E214" s="246"/>
      <c r="F214" s="246"/>
      <c r="G214" s="246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186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5">
      <c r="A215" s="218"/>
      <c r="B215" s="219"/>
      <c r="C215" s="255" t="s">
        <v>410</v>
      </c>
      <c r="D215" s="247"/>
      <c r="E215" s="247"/>
      <c r="F215" s="247"/>
      <c r="G215" s="247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186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37" t="str">
        <f>C215</f>
        <v>Vyhotovení protokolu o vytyčení stavby se seznamem souřadnic vytyčených bodů a jejich polohopisnými (S-JTSK) a výškopisnými (Bpv) hodnotami.</v>
      </c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5">
      <c r="A216" s="230">
        <v>84</v>
      </c>
      <c r="B216" s="231" t="s">
        <v>411</v>
      </c>
      <c r="C216" s="250" t="s">
        <v>412</v>
      </c>
      <c r="D216" s="232" t="s">
        <v>407</v>
      </c>
      <c r="E216" s="233">
        <v>1</v>
      </c>
      <c r="F216" s="234"/>
      <c r="G216" s="235">
        <f>ROUND(E216*F216,2)</f>
        <v>0</v>
      </c>
      <c r="H216" s="234"/>
      <c r="I216" s="235">
        <f>ROUND(E216*H216,2)</f>
        <v>0</v>
      </c>
      <c r="J216" s="234"/>
      <c r="K216" s="235">
        <f>ROUND(E216*J216,2)</f>
        <v>0</v>
      </c>
      <c r="L216" s="235">
        <v>21</v>
      </c>
      <c r="M216" s="235">
        <f>G216*(1+L216/100)</f>
        <v>0</v>
      </c>
      <c r="N216" s="235">
        <v>0</v>
      </c>
      <c r="O216" s="235">
        <f>ROUND(E216*N216,2)</f>
        <v>0</v>
      </c>
      <c r="P216" s="235">
        <v>0</v>
      </c>
      <c r="Q216" s="235">
        <f>ROUND(E216*P216,2)</f>
        <v>0</v>
      </c>
      <c r="R216" s="235"/>
      <c r="S216" s="235" t="s">
        <v>115</v>
      </c>
      <c r="T216" s="236" t="s">
        <v>143</v>
      </c>
      <c r="U216" s="220">
        <v>0</v>
      </c>
      <c r="V216" s="220">
        <f>ROUND(E216*U216,2)</f>
        <v>0</v>
      </c>
      <c r="W216" s="220"/>
      <c r="X216" s="220" t="s">
        <v>408</v>
      </c>
      <c r="Y216" s="211"/>
      <c r="Z216" s="211"/>
      <c r="AA216" s="211"/>
      <c r="AB216" s="211"/>
      <c r="AC216" s="211"/>
      <c r="AD216" s="211"/>
      <c r="AE216" s="211"/>
      <c r="AF216" s="211"/>
      <c r="AG216" s="211" t="s">
        <v>413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5">
      <c r="A217" s="218"/>
      <c r="B217" s="219"/>
      <c r="C217" s="254" t="s">
        <v>414</v>
      </c>
      <c r="D217" s="246"/>
      <c r="E217" s="246"/>
      <c r="F217" s="246"/>
      <c r="G217" s="246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186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37" t="str">
        <f>C217</f>
        <v>Zaměření a vytýčení stávajících inženýrských sítí v místě stavby z hlediska jejich ochrany při provádění stavby.</v>
      </c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5">
      <c r="A218" s="230">
        <v>85</v>
      </c>
      <c r="B218" s="231" t="s">
        <v>415</v>
      </c>
      <c r="C218" s="250" t="s">
        <v>416</v>
      </c>
      <c r="D218" s="232" t="s">
        <v>407</v>
      </c>
      <c r="E218" s="233">
        <v>1</v>
      </c>
      <c r="F218" s="234"/>
      <c r="G218" s="235">
        <f>ROUND(E218*F218,2)</f>
        <v>0</v>
      </c>
      <c r="H218" s="234"/>
      <c r="I218" s="235">
        <f>ROUND(E218*H218,2)</f>
        <v>0</v>
      </c>
      <c r="J218" s="234"/>
      <c r="K218" s="235">
        <f>ROUND(E218*J218,2)</f>
        <v>0</v>
      </c>
      <c r="L218" s="235">
        <v>21</v>
      </c>
      <c r="M218" s="235">
        <f>G218*(1+L218/100)</f>
        <v>0</v>
      </c>
      <c r="N218" s="235">
        <v>0</v>
      </c>
      <c r="O218" s="235">
        <f>ROUND(E218*N218,2)</f>
        <v>0</v>
      </c>
      <c r="P218" s="235">
        <v>0</v>
      </c>
      <c r="Q218" s="235">
        <f>ROUND(E218*P218,2)</f>
        <v>0</v>
      </c>
      <c r="R218" s="235"/>
      <c r="S218" s="235" t="s">
        <v>115</v>
      </c>
      <c r="T218" s="236" t="s">
        <v>143</v>
      </c>
      <c r="U218" s="220">
        <v>0</v>
      </c>
      <c r="V218" s="220">
        <f>ROUND(E218*U218,2)</f>
        <v>0</v>
      </c>
      <c r="W218" s="220"/>
      <c r="X218" s="220" t="s">
        <v>408</v>
      </c>
      <c r="Y218" s="211"/>
      <c r="Z218" s="211"/>
      <c r="AA218" s="211"/>
      <c r="AB218" s="211"/>
      <c r="AC218" s="211"/>
      <c r="AD218" s="211"/>
      <c r="AE218" s="211"/>
      <c r="AF218" s="211"/>
      <c r="AG218" s="211" t="s">
        <v>409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ht="21" outlineLevel="1" x14ac:dyDescent="0.25">
      <c r="A219" s="218"/>
      <c r="B219" s="219"/>
      <c r="C219" s="254" t="s">
        <v>417</v>
      </c>
      <c r="D219" s="246"/>
      <c r="E219" s="246"/>
      <c r="F219" s="246"/>
      <c r="G219" s="246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186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37" t="str">
        <f>C219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5">
      <c r="A220" s="230">
        <v>86</v>
      </c>
      <c r="B220" s="231" t="s">
        <v>418</v>
      </c>
      <c r="C220" s="250" t="s">
        <v>419</v>
      </c>
      <c r="D220" s="232" t="s">
        <v>407</v>
      </c>
      <c r="E220" s="233">
        <v>1</v>
      </c>
      <c r="F220" s="234"/>
      <c r="G220" s="235">
        <f>ROUND(E220*F220,2)</f>
        <v>0</v>
      </c>
      <c r="H220" s="234"/>
      <c r="I220" s="235">
        <f>ROUND(E220*H220,2)</f>
        <v>0</v>
      </c>
      <c r="J220" s="234"/>
      <c r="K220" s="235">
        <f>ROUND(E220*J220,2)</f>
        <v>0</v>
      </c>
      <c r="L220" s="235">
        <v>21</v>
      </c>
      <c r="M220" s="235">
        <f>G220*(1+L220/100)</f>
        <v>0</v>
      </c>
      <c r="N220" s="235">
        <v>0</v>
      </c>
      <c r="O220" s="235">
        <f>ROUND(E220*N220,2)</f>
        <v>0</v>
      </c>
      <c r="P220" s="235">
        <v>0</v>
      </c>
      <c r="Q220" s="235">
        <f>ROUND(E220*P220,2)</f>
        <v>0</v>
      </c>
      <c r="R220" s="235"/>
      <c r="S220" s="235" t="s">
        <v>115</v>
      </c>
      <c r="T220" s="236" t="s">
        <v>143</v>
      </c>
      <c r="U220" s="220">
        <v>0</v>
      </c>
      <c r="V220" s="220">
        <f>ROUND(E220*U220,2)</f>
        <v>0</v>
      </c>
      <c r="W220" s="220"/>
      <c r="X220" s="220" t="s">
        <v>408</v>
      </c>
      <c r="Y220" s="211"/>
      <c r="Z220" s="211"/>
      <c r="AA220" s="211"/>
      <c r="AB220" s="211"/>
      <c r="AC220" s="211"/>
      <c r="AD220" s="211"/>
      <c r="AE220" s="211"/>
      <c r="AF220" s="211"/>
      <c r="AG220" s="211" t="s">
        <v>409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31.2" outlineLevel="1" x14ac:dyDescent="0.25">
      <c r="A221" s="218"/>
      <c r="B221" s="219"/>
      <c r="C221" s="254" t="s">
        <v>420</v>
      </c>
      <c r="D221" s="246"/>
      <c r="E221" s="246"/>
      <c r="F221" s="246"/>
      <c r="G221" s="246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186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37" t="str">
        <f>C221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5">
      <c r="A222" s="230">
        <v>87</v>
      </c>
      <c r="B222" s="231" t="s">
        <v>421</v>
      </c>
      <c r="C222" s="250" t="s">
        <v>422</v>
      </c>
      <c r="D222" s="232" t="s">
        <v>407</v>
      </c>
      <c r="E222" s="233">
        <v>1</v>
      </c>
      <c r="F222" s="234"/>
      <c r="G222" s="235">
        <f>ROUND(E222*F222,2)</f>
        <v>0</v>
      </c>
      <c r="H222" s="234"/>
      <c r="I222" s="235">
        <f>ROUND(E222*H222,2)</f>
        <v>0</v>
      </c>
      <c r="J222" s="234"/>
      <c r="K222" s="235">
        <f>ROUND(E222*J222,2)</f>
        <v>0</v>
      </c>
      <c r="L222" s="235">
        <v>21</v>
      </c>
      <c r="M222" s="235">
        <f>G222*(1+L222/100)</f>
        <v>0</v>
      </c>
      <c r="N222" s="235">
        <v>0</v>
      </c>
      <c r="O222" s="235">
        <f>ROUND(E222*N222,2)</f>
        <v>0</v>
      </c>
      <c r="P222" s="235">
        <v>0</v>
      </c>
      <c r="Q222" s="235">
        <f>ROUND(E222*P222,2)</f>
        <v>0</v>
      </c>
      <c r="R222" s="235"/>
      <c r="S222" s="235" t="s">
        <v>115</v>
      </c>
      <c r="T222" s="236" t="s">
        <v>143</v>
      </c>
      <c r="U222" s="220">
        <v>0</v>
      </c>
      <c r="V222" s="220">
        <f>ROUND(E222*U222,2)</f>
        <v>0</v>
      </c>
      <c r="W222" s="220"/>
      <c r="X222" s="220" t="s">
        <v>408</v>
      </c>
      <c r="Y222" s="211"/>
      <c r="Z222" s="211"/>
      <c r="AA222" s="211"/>
      <c r="AB222" s="211"/>
      <c r="AC222" s="211"/>
      <c r="AD222" s="211"/>
      <c r="AE222" s="211"/>
      <c r="AF222" s="211"/>
      <c r="AG222" s="211" t="s">
        <v>409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ht="21" outlineLevel="1" x14ac:dyDescent="0.25">
      <c r="A223" s="218"/>
      <c r="B223" s="219"/>
      <c r="C223" s="254" t="s">
        <v>423</v>
      </c>
      <c r="D223" s="246"/>
      <c r="E223" s="246"/>
      <c r="F223" s="246"/>
      <c r="G223" s="246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186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37" t="str">
        <f>C223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5">
      <c r="A224" s="230">
        <v>88</v>
      </c>
      <c r="B224" s="231" t="s">
        <v>424</v>
      </c>
      <c r="C224" s="250" t="s">
        <v>425</v>
      </c>
      <c r="D224" s="232" t="s">
        <v>407</v>
      </c>
      <c r="E224" s="233">
        <v>1</v>
      </c>
      <c r="F224" s="234"/>
      <c r="G224" s="235">
        <f>ROUND(E224*F224,2)</f>
        <v>0</v>
      </c>
      <c r="H224" s="234"/>
      <c r="I224" s="235">
        <f>ROUND(E224*H224,2)</f>
        <v>0</v>
      </c>
      <c r="J224" s="234"/>
      <c r="K224" s="235">
        <f>ROUND(E224*J224,2)</f>
        <v>0</v>
      </c>
      <c r="L224" s="235">
        <v>21</v>
      </c>
      <c r="M224" s="235">
        <f>G224*(1+L224/100)</f>
        <v>0</v>
      </c>
      <c r="N224" s="235">
        <v>0</v>
      </c>
      <c r="O224" s="235">
        <f>ROUND(E224*N224,2)</f>
        <v>0</v>
      </c>
      <c r="P224" s="235">
        <v>0</v>
      </c>
      <c r="Q224" s="235">
        <f>ROUND(E224*P224,2)</f>
        <v>0</v>
      </c>
      <c r="R224" s="235"/>
      <c r="S224" s="235" t="s">
        <v>115</v>
      </c>
      <c r="T224" s="236" t="s">
        <v>143</v>
      </c>
      <c r="U224" s="220">
        <v>0</v>
      </c>
      <c r="V224" s="220">
        <f>ROUND(E224*U224,2)</f>
        <v>0</v>
      </c>
      <c r="W224" s="220"/>
      <c r="X224" s="220" t="s">
        <v>408</v>
      </c>
      <c r="Y224" s="211"/>
      <c r="Z224" s="211"/>
      <c r="AA224" s="211"/>
      <c r="AB224" s="211"/>
      <c r="AC224" s="211"/>
      <c r="AD224" s="211"/>
      <c r="AE224" s="211"/>
      <c r="AF224" s="211"/>
      <c r="AG224" s="211" t="s">
        <v>426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ht="21" outlineLevel="1" x14ac:dyDescent="0.25">
      <c r="A225" s="218"/>
      <c r="B225" s="219"/>
      <c r="C225" s="254" t="s">
        <v>427</v>
      </c>
      <c r="D225" s="246"/>
      <c r="E225" s="246"/>
      <c r="F225" s="246"/>
      <c r="G225" s="246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186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37" t="str">
        <f>C225</f>
        <v>Náklady na ztížené provádění stavebních prací v důsledku nepřerušeného provozu na staveništi nebo v případech nepřerušeného provozu v objektech v nichž se stavební práce provádí.</v>
      </c>
      <c r="BB225" s="211"/>
      <c r="BC225" s="211"/>
      <c r="BD225" s="211"/>
      <c r="BE225" s="211"/>
      <c r="BF225" s="211"/>
      <c r="BG225" s="211"/>
      <c r="BH225" s="211"/>
    </row>
    <row r="226" spans="1:60" x14ac:dyDescent="0.25">
      <c r="A226" s="224" t="s">
        <v>109</v>
      </c>
      <c r="B226" s="225" t="s">
        <v>82</v>
      </c>
      <c r="C226" s="249" t="s">
        <v>28</v>
      </c>
      <c r="D226" s="226"/>
      <c r="E226" s="227"/>
      <c r="F226" s="228"/>
      <c r="G226" s="228">
        <f>SUMIF(AG227:AG232,"&lt;&gt;NOR",G227:G232)</f>
        <v>0</v>
      </c>
      <c r="H226" s="228"/>
      <c r="I226" s="228">
        <f>SUM(I227:I232)</f>
        <v>0</v>
      </c>
      <c r="J226" s="228"/>
      <c r="K226" s="228">
        <f>SUM(K227:K232)</f>
        <v>0</v>
      </c>
      <c r="L226" s="228"/>
      <c r="M226" s="228">
        <f>SUM(M227:M232)</f>
        <v>0</v>
      </c>
      <c r="N226" s="228"/>
      <c r="O226" s="228">
        <f>SUM(O227:O232)</f>
        <v>0</v>
      </c>
      <c r="P226" s="228"/>
      <c r="Q226" s="228">
        <f>SUM(Q227:Q232)</f>
        <v>0</v>
      </c>
      <c r="R226" s="228"/>
      <c r="S226" s="228"/>
      <c r="T226" s="229"/>
      <c r="U226" s="223"/>
      <c r="V226" s="223">
        <f>SUM(V227:V232)</f>
        <v>0</v>
      </c>
      <c r="W226" s="223"/>
      <c r="X226" s="223"/>
      <c r="AG226" t="s">
        <v>110</v>
      </c>
    </row>
    <row r="227" spans="1:60" outlineLevel="1" x14ac:dyDescent="0.25">
      <c r="A227" s="230">
        <v>89</v>
      </c>
      <c r="B227" s="231" t="s">
        <v>428</v>
      </c>
      <c r="C227" s="250" t="s">
        <v>429</v>
      </c>
      <c r="D227" s="232" t="s">
        <v>407</v>
      </c>
      <c r="E227" s="233">
        <v>1</v>
      </c>
      <c r="F227" s="234"/>
      <c r="G227" s="235">
        <f>ROUND(E227*F227,2)</f>
        <v>0</v>
      </c>
      <c r="H227" s="234"/>
      <c r="I227" s="235">
        <f>ROUND(E227*H227,2)</f>
        <v>0</v>
      </c>
      <c r="J227" s="234"/>
      <c r="K227" s="235">
        <f>ROUND(E227*J227,2)</f>
        <v>0</v>
      </c>
      <c r="L227" s="235">
        <v>21</v>
      </c>
      <c r="M227" s="235">
        <f>G227*(1+L227/100)</f>
        <v>0</v>
      </c>
      <c r="N227" s="235">
        <v>0</v>
      </c>
      <c r="O227" s="235">
        <f>ROUND(E227*N227,2)</f>
        <v>0</v>
      </c>
      <c r="P227" s="235">
        <v>0</v>
      </c>
      <c r="Q227" s="235">
        <f>ROUND(E227*P227,2)</f>
        <v>0</v>
      </c>
      <c r="R227" s="235"/>
      <c r="S227" s="235" t="s">
        <v>115</v>
      </c>
      <c r="T227" s="236" t="s">
        <v>143</v>
      </c>
      <c r="U227" s="220">
        <v>0</v>
      </c>
      <c r="V227" s="220">
        <f>ROUND(E227*U227,2)</f>
        <v>0</v>
      </c>
      <c r="W227" s="220"/>
      <c r="X227" s="220" t="s">
        <v>408</v>
      </c>
      <c r="Y227" s="211"/>
      <c r="Z227" s="211"/>
      <c r="AA227" s="211"/>
      <c r="AB227" s="211"/>
      <c r="AC227" s="211"/>
      <c r="AD227" s="211"/>
      <c r="AE227" s="211"/>
      <c r="AF227" s="211"/>
      <c r="AG227" s="211" t="s">
        <v>413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ht="31.2" outlineLevel="1" x14ac:dyDescent="0.25">
      <c r="A228" s="218"/>
      <c r="B228" s="219"/>
      <c r="C228" s="254" t="s">
        <v>430</v>
      </c>
      <c r="D228" s="246"/>
      <c r="E228" s="246"/>
      <c r="F228" s="246"/>
      <c r="G228" s="246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20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186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37" t="str">
        <f>C228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5">
      <c r="A229" s="230">
        <v>90</v>
      </c>
      <c r="B229" s="231" t="s">
        <v>431</v>
      </c>
      <c r="C229" s="250" t="s">
        <v>432</v>
      </c>
      <c r="D229" s="232" t="s">
        <v>407</v>
      </c>
      <c r="E229" s="233">
        <v>1</v>
      </c>
      <c r="F229" s="234"/>
      <c r="G229" s="235">
        <f>ROUND(E229*F229,2)</f>
        <v>0</v>
      </c>
      <c r="H229" s="234"/>
      <c r="I229" s="235">
        <f>ROUND(E229*H229,2)</f>
        <v>0</v>
      </c>
      <c r="J229" s="234"/>
      <c r="K229" s="235">
        <f>ROUND(E229*J229,2)</f>
        <v>0</v>
      </c>
      <c r="L229" s="235">
        <v>21</v>
      </c>
      <c r="M229" s="235">
        <f>G229*(1+L229/100)</f>
        <v>0</v>
      </c>
      <c r="N229" s="235">
        <v>0</v>
      </c>
      <c r="O229" s="235">
        <f>ROUND(E229*N229,2)</f>
        <v>0</v>
      </c>
      <c r="P229" s="235">
        <v>0</v>
      </c>
      <c r="Q229" s="235">
        <f>ROUND(E229*P229,2)</f>
        <v>0</v>
      </c>
      <c r="R229" s="235"/>
      <c r="S229" s="235" t="s">
        <v>115</v>
      </c>
      <c r="T229" s="236" t="s">
        <v>143</v>
      </c>
      <c r="U229" s="220">
        <v>0</v>
      </c>
      <c r="V229" s="220">
        <f>ROUND(E229*U229,2)</f>
        <v>0</v>
      </c>
      <c r="W229" s="220"/>
      <c r="X229" s="220" t="s">
        <v>408</v>
      </c>
      <c r="Y229" s="211"/>
      <c r="Z229" s="211"/>
      <c r="AA229" s="211"/>
      <c r="AB229" s="211"/>
      <c r="AC229" s="211"/>
      <c r="AD229" s="211"/>
      <c r="AE229" s="211"/>
      <c r="AF229" s="211"/>
      <c r="AG229" s="211" t="s">
        <v>413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5">
      <c r="A230" s="218"/>
      <c r="B230" s="219"/>
      <c r="C230" s="254" t="s">
        <v>433</v>
      </c>
      <c r="D230" s="246"/>
      <c r="E230" s="246"/>
      <c r="F230" s="246"/>
      <c r="G230" s="246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2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186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37" t="str">
        <f>C230</f>
        <v>Náklady na vyhotovení dokumentace skutečného provedení stavby a její předání objednateli v požadované formě a požadovaném počtu.</v>
      </c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5">
      <c r="A231" s="230">
        <v>91</v>
      </c>
      <c r="B231" s="231" t="s">
        <v>434</v>
      </c>
      <c r="C231" s="250" t="s">
        <v>435</v>
      </c>
      <c r="D231" s="232" t="s">
        <v>407</v>
      </c>
      <c r="E231" s="233">
        <v>1</v>
      </c>
      <c r="F231" s="234"/>
      <c r="G231" s="235">
        <f>ROUND(E231*F231,2)</f>
        <v>0</v>
      </c>
      <c r="H231" s="234"/>
      <c r="I231" s="235">
        <f>ROUND(E231*H231,2)</f>
        <v>0</v>
      </c>
      <c r="J231" s="234"/>
      <c r="K231" s="235">
        <f>ROUND(E231*J231,2)</f>
        <v>0</v>
      </c>
      <c r="L231" s="235">
        <v>21</v>
      </c>
      <c r="M231" s="235">
        <f>G231*(1+L231/100)</f>
        <v>0</v>
      </c>
      <c r="N231" s="235">
        <v>0</v>
      </c>
      <c r="O231" s="235">
        <f>ROUND(E231*N231,2)</f>
        <v>0</v>
      </c>
      <c r="P231" s="235">
        <v>0</v>
      </c>
      <c r="Q231" s="235">
        <f>ROUND(E231*P231,2)</f>
        <v>0</v>
      </c>
      <c r="R231" s="235"/>
      <c r="S231" s="235" t="s">
        <v>115</v>
      </c>
      <c r="T231" s="236" t="s">
        <v>143</v>
      </c>
      <c r="U231" s="220">
        <v>0</v>
      </c>
      <c r="V231" s="220">
        <f>ROUND(E231*U231,2)</f>
        <v>0</v>
      </c>
      <c r="W231" s="220"/>
      <c r="X231" s="220" t="s">
        <v>408</v>
      </c>
      <c r="Y231" s="211"/>
      <c r="Z231" s="211"/>
      <c r="AA231" s="211"/>
      <c r="AB231" s="211"/>
      <c r="AC231" s="211"/>
      <c r="AD231" s="211"/>
      <c r="AE231" s="211"/>
      <c r="AF231" s="211"/>
      <c r="AG231" s="211" t="s">
        <v>413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5">
      <c r="A232" s="218"/>
      <c r="B232" s="219"/>
      <c r="C232" s="254" t="s">
        <v>436</v>
      </c>
      <c r="D232" s="246"/>
      <c r="E232" s="246"/>
      <c r="F232" s="246"/>
      <c r="G232" s="246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  <c r="S232" s="220"/>
      <c r="T232" s="220"/>
      <c r="U232" s="220"/>
      <c r="V232" s="220"/>
      <c r="W232" s="220"/>
      <c r="X232" s="220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186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37" t="str">
        <f>C232</f>
        <v>Náklady na provedení skutečného zaměření stavby v rozsahu nezbytném pro zápis změny do katastru nemovitostí.</v>
      </c>
      <c r="BB232" s="211"/>
      <c r="BC232" s="211"/>
      <c r="BD232" s="211"/>
      <c r="BE232" s="211"/>
      <c r="BF232" s="211"/>
      <c r="BG232" s="211"/>
      <c r="BH232" s="211"/>
    </row>
    <row r="233" spans="1:60" x14ac:dyDescent="0.25">
      <c r="A233" s="3"/>
      <c r="B233" s="4"/>
      <c r="C233" s="256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AE233">
        <v>15</v>
      </c>
      <c r="AF233">
        <v>21</v>
      </c>
      <c r="AG233" t="s">
        <v>96</v>
      </c>
    </row>
    <row r="234" spans="1:60" x14ac:dyDescent="0.25">
      <c r="A234" s="214"/>
      <c r="B234" s="215" t="s">
        <v>29</v>
      </c>
      <c r="C234" s="257"/>
      <c r="D234" s="216"/>
      <c r="E234" s="217"/>
      <c r="F234" s="217"/>
      <c r="G234" s="248">
        <f>G8+G27+G47+G68+G76+G99+G117+G119+G140+G162+G165+G177+G186+G189+G212+G226</f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AE234">
        <f>SUMIF(L7:L232,AE233,G7:G232)</f>
        <v>0</v>
      </c>
      <c r="AF234">
        <f>SUMIF(L7:L232,AF233,G7:G232)</f>
        <v>0</v>
      </c>
      <c r="AG234" t="s">
        <v>437</v>
      </c>
    </row>
    <row r="235" spans="1:60" x14ac:dyDescent="0.25">
      <c r="C235" s="258"/>
      <c r="D235" s="10"/>
      <c r="AG235" t="s">
        <v>440</v>
      </c>
    </row>
    <row r="236" spans="1:60" x14ac:dyDescent="0.25">
      <c r="D236" s="10"/>
    </row>
    <row r="237" spans="1:60" x14ac:dyDescent="0.25">
      <c r="D237" s="10"/>
    </row>
    <row r="238" spans="1:60" x14ac:dyDescent="0.25">
      <c r="D238" s="10"/>
    </row>
    <row r="239" spans="1:60" x14ac:dyDescent="0.25">
      <c r="D239" s="10"/>
    </row>
    <row r="240" spans="1:60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4F7" sheet="1"/>
  <mergeCells count="69">
    <mergeCell ref="C228:G228"/>
    <mergeCell ref="C230:G230"/>
    <mergeCell ref="C232:G232"/>
    <mergeCell ref="C215:G215"/>
    <mergeCell ref="C217:G217"/>
    <mergeCell ref="C219:G219"/>
    <mergeCell ref="C221:G221"/>
    <mergeCell ref="C223:G223"/>
    <mergeCell ref="C225:G225"/>
    <mergeCell ref="C204:G204"/>
    <mergeCell ref="C205:G205"/>
    <mergeCell ref="C206:G206"/>
    <mergeCell ref="C207:G207"/>
    <mergeCell ref="C208:G208"/>
    <mergeCell ref="C214:G214"/>
    <mergeCell ref="C198:G198"/>
    <mergeCell ref="C199:G199"/>
    <mergeCell ref="C200:G200"/>
    <mergeCell ref="C201:G201"/>
    <mergeCell ref="C202:G202"/>
    <mergeCell ref="C203:G203"/>
    <mergeCell ref="C192:G192"/>
    <mergeCell ref="C193:G193"/>
    <mergeCell ref="C194:G194"/>
    <mergeCell ref="C195:G195"/>
    <mergeCell ref="C196:G196"/>
    <mergeCell ref="C197:G197"/>
    <mergeCell ref="C176:G176"/>
    <mergeCell ref="C179:G179"/>
    <mergeCell ref="C181:G181"/>
    <mergeCell ref="C182:G182"/>
    <mergeCell ref="C185:G185"/>
    <mergeCell ref="C191:G191"/>
    <mergeCell ref="C147:G147"/>
    <mergeCell ref="C148:G148"/>
    <mergeCell ref="C157:G157"/>
    <mergeCell ref="C161:G161"/>
    <mergeCell ref="C164:G164"/>
    <mergeCell ref="C171:G171"/>
    <mergeCell ref="C106:G106"/>
    <mergeCell ref="C111:G111"/>
    <mergeCell ref="C121:G121"/>
    <mergeCell ref="C124:G124"/>
    <mergeCell ref="C125:G125"/>
    <mergeCell ref="C127:G127"/>
    <mergeCell ref="C64:G64"/>
    <mergeCell ref="C65:G65"/>
    <mergeCell ref="C83:G83"/>
    <mergeCell ref="C86:G86"/>
    <mergeCell ref="C89:G89"/>
    <mergeCell ref="C92:G92"/>
    <mergeCell ref="C39:G39"/>
    <mergeCell ref="C49:G49"/>
    <mergeCell ref="C52:G52"/>
    <mergeCell ref="C56:G56"/>
    <mergeCell ref="C59:G59"/>
    <mergeCell ref="C60:G60"/>
    <mergeCell ref="C16:G16"/>
    <mergeCell ref="C19:G19"/>
    <mergeCell ref="C21:G21"/>
    <mergeCell ref="C29:G29"/>
    <mergeCell ref="C31:G31"/>
    <mergeCell ref="C33:G3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2019-03-19T12:27:02Z</cp:lastPrinted>
  <dcterms:created xsi:type="dcterms:W3CDTF">2009-04-08T07:15:50Z</dcterms:created>
  <dcterms:modified xsi:type="dcterms:W3CDTF">2019-08-18T14:53:01Z</dcterms:modified>
</cp:coreProperties>
</file>