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71F" lockStructure="1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5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 1 Pol'!$A$1:$X$604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3" i="12" l="1"/>
  <c r="I66" i="1" l="1"/>
  <c r="I58" i="1"/>
  <c r="BA600" i="12"/>
  <c r="BA593" i="12"/>
  <c r="BA584" i="12"/>
  <c r="BA582" i="12"/>
  <c r="BA581" i="12"/>
  <c r="BA571" i="12"/>
  <c r="BA569" i="12"/>
  <c r="BA565" i="12"/>
  <c r="BA459" i="12"/>
  <c r="BA457" i="12"/>
  <c r="BA456" i="12"/>
  <c r="BA453" i="12"/>
  <c r="BA450" i="12"/>
  <c r="BA394" i="12"/>
  <c r="BA270" i="12"/>
  <c r="BA265" i="12"/>
  <c r="BA242" i="12"/>
  <c r="BA240" i="12"/>
  <c r="BA238" i="12"/>
  <c r="BA236" i="12"/>
  <c r="BA234" i="12"/>
  <c r="BA232" i="12"/>
  <c r="BA230" i="12"/>
  <c r="BA209" i="12"/>
  <c r="BA185" i="12"/>
  <c r="BA182" i="12"/>
  <c r="BA122" i="12"/>
  <c r="BA101" i="12"/>
  <c r="BA95" i="12"/>
  <c r="BA73" i="12"/>
  <c r="BA64" i="12"/>
  <c r="BA15" i="12"/>
  <c r="G8" i="12"/>
  <c r="G9" i="12"/>
  <c r="M9" i="12" s="1"/>
  <c r="I9" i="12"/>
  <c r="K9" i="12"/>
  <c r="O9" i="12"/>
  <c r="Q9" i="12"/>
  <c r="V9" i="12"/>
  <c r="G14" i="12"/>
  <c r="M14" i="12" s="1"/>
  <c r="I14" i="12"/>
  <c r="K14" i="12"/>
  <c r="O14" i="12"/>
  <c r="Q14" i="12"/>
  <c r="V14" i="12"/>
  <c r="G17" i="12"/>
  <c r="M17" i="12" s="1"/>
  <c r="I17" i="12"/>
  <c r="K17" i="12"/>
  <c r="K8" i="12" s="1"/>
  <c r="O17" i="12"/>
  <c r="Q17" i="12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4" i="12"/>
  <c r="I34" i="12"/>
  <c r="K34" i="12"/>
  <c r="K33" i="12" s="1"/>
  <c r="M34" i="12"/>
  <c r="O34" i="12"/>
  <c r="Q34" i="12"/>
  <c r="V34" i="12"/>
  <c r="G37" i="12"/>
  <c r="M37" i="12" s="1"/>
  <c r="I37" i="12"/>
  <c r="K37" i="12"/>
  <c r="O37" i="12"/>
  <c r="Q37" i="12"/>
  <c r="V37" i="12"/>
  <c r="G40" i="12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52" i="12"/>
  <c r="I52" i="12"/>
  <c r="K52" i="12"/>
  <c r="M52" i="12"/>
  <c r="O52" i="12"/>
  <c r="Q52" i="12"/>
  <c r="V52" i="12"/>
  <c r="G57" i="12"/>
  <c r="I57" i="12"/>
  <c r="K57" i="12"/>
  <c r="M57" i="12"/>
  <c r="O57" i="12"/>
  <c r="Q57" i="12"/>
  <c r="V57" i="12"/>
  <c r="G63" i="12"/>
  <c r="M63" i="12" s="1"/>
  <c r="I63" i="12"/>
  <c r="K63" i="12"/>
  <c r="O63" i="12"/>
  <c r="Q63" i="12"/>
  <c r="V63" i="12"/>
  <c r="G69" i="12"/>
  <c r="M69" i="12" s="1"/>
  <c r="I69" i="12"/>
  <c r="K69" i="12"/>
  <c r="O69" i="12"/>
  <c r="Q69" i="12"/>
  <c r="V69" i="12"/>
  <c r="G76" i="12"/>
  <c r="M76" i="12" s="1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5" i="12"/>
  <c r="M85" i="12" s="1"/>
  <c r="I85" i="12"/>
  <c r="K85" i="12"/>
  <c r="O85" i="12"/>
  <c r="Q85" i="12"/>
  <c r="V85" i="12"/>
  <c r="G91" i="12"/>
  <c r="M91" i="12" s="1"/>
  <c r="I91" i="12"/>
  <c r="K91" i="12"/>
  <c r="O91" i="12"/>
  <c r="Q91" i="12"/>
  <c r="V91" i="12"/>
  <c r="G97" i="12"/>
  <c r="M97" i="12" s="1"/>
  <c r="I97" i="12"/>
  <c r="K97" i="12"/>
  <c r="O97" i="12"/>
  <c r="Q97" i="12"/>
  <c r="V97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10" i="12"/>
  <c r="M110" i="12" s="1"/>
  <c r="I110" i="12"/>
  <c r="I109" i="12" s="1"/>
  <c r="K110" i="12"/>
  <c r="O110" i="12"/>
  <c r="Q110" i="12"/>
  <c r="V110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4" i="12"/>
  <c r="I134" i="12"/>
  <c r="K134" i="12"/>
  <c r="O134" i="12"/>
  <c r="Q134" i="12"/>
  <c r="V134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4" i="12"/>
  <c r="I144" i="12"/>
  <c r="K144" i="12"/>
  <c r="M144" i="12"/>
  <c r="O144" i="12"/>
  <c r="Q144" i="12"/>
  <c r="V144" i="12"/>
  <c r="G147" i="12"/>
  <c r="M147" i="12" s="1"/>
  <c r="I147" i="12"/>
  <c r="K147" i="12"/>
  <c r="O147" i="12"/>
  <c r="Q147" i="12"/>
  <c r="V147" i="12"/>
  <c r="G150" i="12"/>
  <c r="I55" i="1" s="1"/>
  <c r="G151" i="12"/>
  <c r="I151" i="12"/>
  <c r="I150" i="12" s="1"/>
  <c r="K151" i="12"/>
  <c r="K150" i="12" s="1"/>
  <c r="M151" i="12"/>
  <c r="M150" i="12" s="1"/>
  <c r="O151" i="12"/>
  <c r="O150" i="12" s="1"/>
  <c r="Q151" i="12"/>
  <c r="Q150" i="12" s="1"/>
  <c r="V151" i="12"/>
  <c r="V150" i="12" s="1"/>
  <c r="G154" i="12"/>
  <c r="M154" i="12" s="1"/>
  <c r="I154" i="12"/>
  <c r="K154" i="12"/>
  <c r="O154" i="12"/>
  <c r="O153" i="12" s="1"/>
  <c r="Q154" i="12"/>
  <c r="V154" i="12"/>
  <c r="G166" i="12"/>
  <c r="M166" i="12" s="1"/>
  <c r="I166" i="12"/>
  <c r="K166" i="12"/>
  <c r="O166" i="12"/>
  <c r="Q166" i="12"/>
  <c r="V166" i="12"/>
  <c r="G169" i="12"/>
  <c r="M169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81" i="12"/>
  <c r="M181" i="12" s="1"/>
  <c r="I181" i="12"/>
  <c r="K181" i="12"/>
  <c r="O181" i="12"/>
  <c r="Q181" i="12"/>
  <c r="V181" i="12"/>
  <c r="G184" i="12"/>
  <c r="M184" i="12" s="1"/>
  <c r="I184" i="12"/>
  <c r="K184" i="12"/>
  <c r="O184" i="12"/>
  <c r="Q184" i="12"/>
  <c r="V184" i="12"/>
  <c r="G190" i="12"/>
  <c r="M190" i="12" s="1"/>
  <c r="I190" i="12"/>
  <c r="K190" i="12"/>
  <c r="O190" i="12"/>
  <c r="Q190" i="12"/>
  <c r="V190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208" i="12"/>
  <c r="I208" i="12"/>
  <c r="K208" i="12"/>
  <c r="O208" i="12"/>
  <c r="Q208" i="12"/>
  <c r="V208" i="12"/>
  <c r="G211" i="12"/>
  <c r="M211" i="12" s="1"/>
  <c r="I211" i="12"/>
  <c r="K211" i="12"/>
  <c r="O211" i="12"/>
  <c r="Q211" i="12"/>
  <c r="V211" i="12"/>
  <c r="G215" i="12"/>
  <c r="M215" i="12" s="1"/>
  <c r="I215" i="12"/>
  <c r="K215" i="12"/>
  <c r="O215" i="12"/>
  <c r="Q215" i="12"/>
  <c r="V215" i="12"/>
  <c r="G218" i="12"/>
  <c r="M218" i="12" s="1"/>
  <c r="I218" i="12"/>
  <c r="K218" i="12"/>
  <c r="O218" i="12"/>
  <c r="Q218" i="12"/>
  <c r="V218" i="12"/>
  <c r="G219" i="12"/>
  <c r="I219" i="12"/>
  <c r="K219" i="12"/>
  <c r="M219" i="12"/>
  <c r="O219" i="12"/>
  <c r="Q219" i="12"/>
  <c r="V219" i="12"/>
  <c r="G222" i="12"/>
  <c r="M222" i="12" s="1"/>
  <c r="I222" i="12"/>
  <c r="K222" i="12"/>
  <c r="O222" i="12"/>
  <c r="Q222" i="12"/>
  <c r="V222" i="12"/>
  <c r="G226" i="12"/>
  <c r="I226" i="12"/>
  <c r="K226" i="12"/>
  <c r="M226" i="12"/>
  <c r="O226" i="12"/>
  <c r="Q226" i="12"/>
  <c r="V226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1" i="12"/>
  <c r="M241" i="12" s="1"/>
  <c r="I241" i="12"/>
  <c r="K241" i="12"/>
  <c r="O241" i="12"/>
  <c r="Q241" i="12"/>
  <c r="V241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G249" i="12"/>
  <c r="I249" i="12"/>
  <c r="I248" i="12" s="1"/>
  <c r="K249" i="12"/>
  <c r="K248" i="12" s="1"/>
  <c r="M249" i="12"/>
  <c r="O249" i="12"/>
  <c r="Q249" i="12"/>
  <c r="Q248" i="12" s="1"/>
  <c r="V249" i="12"/>
  <c r="G252" i="12"/>
  <c r="I252" i="12"/>
  <c r="K252" i="12"/>
  <c r="M252" i="12"/>
  <c r="O252" i="12"/>
  <c r="Q252" i="12"/>
  <c r="V252" i="12"/>
  <c r="V248" i="12" s="1"/>
  <c r="G254" i="12"/>
  <c r="M254" i="12" s="1"/>
  <c r="I254" i="12"/>
  <c r="K254" i="12"/>
  <c r="O254" i="12"/>
  <c r="Q254" i="12"/>
  <c r="Q253" i="12" s="1"/>
  <c r="V254" i="12"/>
  <c r="G257" i="12"/>
  <c r="M257" i="12" s="1"/>
  <c r="I257" i="12"/>
  <c r="K257" i="12"/>
  <c r="O257" i="12"/>
  <c r="Q257" i="12"/>
  <c r="V257" i="12"/>
  <c r="G259" i="12"/>
  <c r="G253" i="12" s="1"/>
  <c r="I59" i="1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7" i="12"/>
  <c r="I267" i="12"/>
  <c r="K267" i="12"/>
  <c r="M267" i="12"/>
  <c r="O267" i="12"/>
  <c r="Q267" i="12"/>
  <c r="V267" i="12"/>
  <c r="G269" i="12"/>
  <c r="M269" i="12" s="1"/>
  <c r="I269" i="12"/>
  <c r="K269" i="12"/>
  <c r="O269" i="12"/>
  <c r="Q269" i="12"/>
  <c r="V269" i="12"/>
  <c r="G276" i="12"/>
  <c r="M276" i="12" s="1"/>
  <c r="I276" i="12"/>
  <c r="K276" i="12"/>
  <c r="O276" i="12"/>
  <c r="Q276" i="12"/>
  <c r="V276" i="12"/>
  <c r="G280" i="12"/>
  <c r="M280" i="12" s="1"/>
  <c r="I280" i="12"/>
  <c r="K280" i="12"/>
  <c r="O280" i="12"/>
  <c r="Q280" i="12"/>
  <c r="V280" i="12"/>
  <c r="G283" i="12"/>
  <c r="I283" i="12"/>
  <c r="K283" i="12"/>
  <c r="M283" i="12"/>
  <c r="O283" i="12"/>
  <c r="Q283" i="12"/>
  <c r="V283" i="12"/>
  <c r="G285" i="12"/>
  <c r="I285" i="12"/>
  <c r="K285" i="12"/>
  <c r="M285" i="12"/>
  <c r="O285" i="12"/>
  <c r="Q285" i="12"/>
  <c r="V285" i="12"/>
  <c r="G289" i="12"/>
  <c r="M289" i="12" s="1"/>
  <c r="I289" i="12"/>
  <c r="K289" i="12"/>
  <c r="O289" i="12"/>
  <c r="Q289" i="12"/>
  <c r="V289" i="12"/>
  <c r="G293" i="12"/>
  <c r="M293" i="12" s="1"/>
  <c r="I293" i="12"/>
  <c r="K293" i="12"/>
  <c r="O293" i="12"/>
  <c r="Q293" i="12"/>
  <c r="V293" i="12"/>
  <c r="G296" i="12"/>
  <c r="M296" i="12" s="1"/>
  <c r="I296" i="12"/>
  <c r="K296" i="12"/>
  <c r="O296" i="12"/>
  <c r="Q296" i="12"/>
  <c r="V296" i="12"/>
  <c r="G300" i="12"/>
  <c r="M300" i="12" s="1"/>
  <c r="I300" i="12"/>
  <c r="K300" i="12"/>
  <c r="O300" i="12"/>
  <c r="Q300" i="12"/>
  <c r="V300" i="12"/>
  <c r="G303" i="12"/>
  <c r="M303" i="12" s="1"/>
  <c r="I303" i="12"/>
  <c r="K303" i="12"/>
  <c r="O303" i="12"/>
  <c r="Q303" i="12"/>
  <c r="V303" i="12"/>
  <c r="G305" i="12"/>
  <c r="M305" i="12" s="1"/>
  <c r="I305" i="12"/>
  <c r="K305" i="12"/>
  <c r="O305" i="12"/>
  <c r="Q305" i="12"/>
  <c r="V305" i="12"/>
  <c r="G307" i="12"/>
  <c r="M307" i="12" s="1"/>
  <c r="I307" i="12"/>
  <c r="K307" i="12"/>
  <c r="O307" i="12"/>
  <c r="Q307" i="12"/>
  <c r="V307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9" i="12"/>
  <c r="M319" i="12" s="1"/>
  <c r="I319" i="12"/>
  <c r="K319" i="12"/>
  <c r="O319" i="12"/>
  <c r="Q319" i="12"/>
  <c r="V319" i="12"/>
  <c r="G324" i="12"/>
  <c r="M324" i="12" s="1"/>
  <c r="I324" i="12"/>
  <c r="K324" i="12"/>
  <c r="O324" i="12"/>
  <c r="Q324" i="12"/>
  <c r="V324" i="12"/>
  <c r="G328" i="12"/>
  <c r="M328" i="12" s="1"/>
  <c r="I328" i="12"/>
  <c r="K328" i="12"/>
  <c r="O328" i="12"/>
  <c r="Q328" i="12"/>
  <c r="V328" i="12"/>
  <c r="G330" i="12"/>
  <c r="M330" i="12" s="1"/>
  <c r="I330" i="12"/>
  <c r="K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M334" i="12" s="1"/>
  <c r="I334" i="12"/>
  <c r="K334" i="12"/>
  <c r="O334" i="12"/>
  <c r="Q334" i="12"/>
  <c r="V334" i="12"/>
  <c r="G343" i="12"/>
  <c r="M343" i="12" s="1"/>
  <c r="I343" i="12"/>
  <c r="K343" i="12"/>
  <c r="O343" i="12"/>
  <c r="Q343" i="12"/>
  <c r="V343" i="12"/>
  <c r="G348" i="12"/>
  <c r="I61" i="1" s="1"/>
  <c r="Q348" i="12"/>
  <c r="G349" i="12"/>
  <c r="I349" i="12"/>
  <c r="I348" i="12" s="1"/>
  <c r="K349" i="12"/>
  <c r="K348" i="12" s="1"/>
  <c r="M349" i="12"/>
  <c r="M348" i="12" s="1"/>
  <c r="O349" i="12"/>
  <c r="O348" i="12" s="1"/>
  <c r="Q349" i="12"/>
  <c r="V349" i="12"/>
  <c r="V348" i="12" s="1"/>
  <c r="G352" i="12"/>
  <c r="M352" i="12" s="1"/>
  <c r="I352" i="12"/>
  <c r="K352" i="12"/>
  <c r="O352" i="12"/>
  <c r="Q352" i="12"/>
  <c r="V352" i="12"/>
  <c r="G355" i="12"/>
  <c r="I355" i="12"/>
  <c r="K355" i="12"/>
  <c r="O355" i="12"/>
  <c r="Q355" i="12"/>
  <c r="V355" i="12"/>
  <c r="G358" i="12"/>
  <c r="M358" i="12" s="1"/>
  <c r="I358" i="12"/>
  <c r="K358" i="12"/>
  <c r="O358" i="12"/>
  <c r="Q358" i="12"/>
  <c r="V358" i="12"/>
  <c r="G361" i="12"/>
  <c r="I361" i="12"/>
  <c r="K361" i="12"/>
  <c r="M361" i="12"/>
  <c r="O361" i="12"/>
  <c r="Q361" i="12"/>
  <c r="V361" i="12"/>
  <c r="G363" i="12"/>
  <c r="I363" i="12"/>
  <c r="K363" i="12"/>
  <c r="M363" i="12"/>
  <c r="O363" i="12"/>
  <c r="Q363" i="12"/>
  <c r="V363" i="12"/>
  <c r="G366" i="12"/>
  <c r="M366" i="12" s="1"/>
  <c r="I366" i="12"/>
  <c r="K366" i="12"/>
  <c r="O366" i="12"/>
  <c r="Q366" i="12"/>
  <c r="V366" i="12"/>
  <c r="G368" i="12"/>
  <c r="M368" i="12" s="1"/>
  <c r="I368" i="12"/>
  <c r="K368" i="12"/>
  <c r="O368" i="12"/>
  <c r="Q368" i="12"/>
  <c r="V368" i="12"/>
  <c r="G373" i="12"/>
  <c r="M373" i="12" s="1"/>
  <c r="I373" i="12"/>
  <c r="K373" i="12"/>
  <c r="O373" i="12"/>
  <c r="Q373" i="12"/>
  <c r="V373" i="12"/>
  <c r="G377" i="12"/>
  <c r="M377" i="12" s="1"/>
  <c r="I377" i="12"/>
  <c r="K377" i="12"/>
  <c r="O377" i="12"/>
  <c r="Q377" i="12"/>
  <c r="V377" i="12"/>
  <c r="G380" i="12"/>
  <c r="M380" i="12" s="1"/>
  <c r="I380" i="12"/>
  <c r="K380" i="12"/>
  <c r="O380" i="12"/>
  <c r="Q380" i="12"/>
  <c r="V380" i="12"/>
  <c r="G383" i="12"/>
  <c r="M383" i="12" s="1"/>
  <c r="I383" i="12"/>
  <c r="K383" i="12"/>
  <c r="O383" i="12"/>
  <c r="Q383" i="12"/>
  <c r="V383" i="12"/>
  <c r="V382" i="12" s="1"/>
  <c r="G386" i="12"/>
  <c r="M386" i="12" s="1"/>
  <c r="I386" i="12"/>
  <c r="K386" i="12"/>
  <c r="O386" i="12"/>
  <c r="Q386" i="12"/>
  <c r="V386" i="12"/>
  <c r="G393" i="12"/>
  <c r="M393" i="12" s="1"/>
  <c r="I393" i="12"/>
  <c r="K393" i="12"/>
  <c r="O393" i="12"/>
  <c r="Q393" i="12"/>
  <c r="V393" i="12"/>
  <c r="G396" i="12"/>
  <c r="M396" i="12" s="1"/>
  <c r="I396" i="12"/>
  <c r="K396" i="12"/>
  <c r="O396" i="12"/>
  <c r="Q396" i="12"/>
  <c r="V396" i="12"/>
  <c r="G399" i="12"/>
  <c r="I399" i="12"/>
  <c r="K399" i="12"/>
  <c r="M399" i="12"/>
  <c r="O399" i="12"/>
  <c r="Q399" i="12"/>
  <c r="V399" i="12"/>
  <c r="G407" i="12"/>
  <c r="M407" i="12" s="1"/>
  <c r="I407" i="12"/>
  <c r="K407" i="12"/>
  <c r="O407" i="12"/>
  <c r="Q407" i="12"/>
  <c r="V407" i="12"/>
  <c r="G409" i="12"/>
  <c r="M409" i="12" s="1"/>
  <c r="I409" i="12"/>
  <c r="K409" i="12"/>
  <c r="O409" i="12"/>
  <c r="Q409" i="12"/>
  <c r="V409" i="12"/>
  <c r="G413" i="12"/>
  <c r="M413" i="12" s="1"/>
  <c r="I413" i="12"/>
  <c r="K413" i="12"/>
  <c r="O413" i="12"/>
  <c r="Q413" i="12"/>
  <c r="V413" i="12"/>
  <c r="G417" i="12"/>
  <c r="M417" i="12" s="1"/>
  <c r="I417" i="12"/>
  <c r="K417" i="12"/>
  <c r="O417" i="12"/>
  <c r="Q417" i="12"/>
  <c r="V417" i="12"/>
  <c r="G419" i="12"/>
  <c r="I64" i="1" s="1"/>
  <c r="G420" i="12"/>
  <c r="M420" i="12" s="1"/>
  <c r="M419" i="12" s="1"/>
  <c r="I420" i="12"/>
  <c r="I419" i="12" s="1"/>
  <c r="K420" i="12"/>
  <c r="K419" i="12" s="1"/>
  <c r="O420" i="12"/>
  <c r="O419" i="12" s="1"/>
  <c r="Q420" i="12"/>
  <c r="Q419" i="12" s="1"/>
  <c r="V420" i="12"/>
  <c r="V419" i="12" s="1"/>
  <c r="G422" i="12"/>
  <c r="M422" i="12" s="1"/>
  <c r="M421" i="12" s="1"/>
  <c r="I422" i="12"/>
  <c r="I421" i="12" s="1"/>
  <c r="K422" i="12"/>
  <c r="K421" i="12" s="1"/>
  <c r="O422" i="12"/>
  <c r="O421" i="12" s="1"/>
  <c r="Q422" i="12"/>
  <c r="Q421" i="12" s="1"/>
  <c r="V422" i="12"/>
  <c r="V421" i="12" s="1"/>
  <c r="G426" i="12"/>
  <c r="G425" i="12" s="1"/>
  <c r="I426" i="12"/>
  <c r="I425" i="12" s="1"/>
  <c r="K426" i="12"/>
  <c r="K425" i="12" s="1"/>
  <c r="O426" i="12"/>
  <c r="O425" i="12" s="1"/>
  <c r="Q426" i="12"/>
  <c r="Q425" i="12" s="1"/>
  <c r="V426" i="12"/>
  <c r="V425" i="12" s="1"/>
  <c r="V427" i="12"/>
  <c r="G428" i="12"/>
  <c r="M428" i="12" s="1"/>
  <c r="M427" i="12" s="1"/>
  <c r="I428" i="12"/>
  <c r="I427" i="12" s="1"/>
  <c r="K428" i="12"/>
  <c r="K427" i="12" s="1"/>
  <c r="O428" i="12"/>
  <c r="O427" i="12" s="1"/>
  <c r="Q428" i="12"/>
  <c r="Q427" i="12" s="1"/>
  <c r="V428" i="12"/>
  <c r="G430" i="12"/>
  <c r="M430" i="12" s="1"/>
  <c r="I430" i="12"/>
  <c r="K430" i="12"/>
  <c r="O430" i="12"/>
  <c r="Q430" i="12"/>
  <c r="V430" i="12"/>
  <c r="G431" i="12"/>
  <c r="I431" i="12"/>
  <c r="K431" i="12"/>
  <c r="K429" i="12" s="1"/>
  <c r="O431" i="12"/>
  <c r="Q431" i="12"/>
  <c r="V431" i="12"/>
  <c r="G432" i="12"/>
  <c r="I432" i="12"/>
  <c r="K432" i="12"/>
  <c r="M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I434" i="12"/>
  <c r="K434" i="12"/>
  <c r="M434" i="12"/>
  <c r="O434" i="12"/>
  <c r="Q434" i="12"/>
  <c r="V434" i="12"/>
  <c r="G436" i="12"/>
  <c r="M436" i="12" s="1"/>
  <c r="I436" i="12"/>
  <c r="K436" i="12"/>
  <c r="O436" i="12"/>
  <c r="Q436" i="12"/>
  <c r="V436" i="12"/>
  <c r="G438" i="12"/>
  <c r="M438" i="12" s="1"/>
  <c r="I438" i="12"/>
  <c r="I429" i="12" s="1"/>
  <c r="K438" i="12"/>
  <c r="O438" i="12"/>
  <c r="Q438" i="12"/>
  <c r="V438" i="12"/>
  <c r="G440" i="12"/>
  <c r="M440" i="12" s="1"/>
  <c r="I440" i="12"/>
  <c r="K440" i="12"/>
  <c r="O440" i="12"/>
  <c r="Q440" i="12"/>
  <c r="V440" i="12"/>
  <c r="G443" i="12"/>
  <c r="M443" i="12" s="1"/>
  <c r="I443" i="12"/>
  <c r="K443" i="12"/>
  <c r="O443" i="12"/>
  <c r="Q443" i="12"/>
  <c r="V443" i="12"/>
  <c r="G445" i="12"/>
  <c r="I445" i="12"/>
  <c r="K445" i="12"/>
  <c r="M445" i="12"/>
  <c r="O445" i="12"/>
  <c r="Q445" i="12"/>
  <c r="V445" i="12"/>
  <c r="G447" i="12"/>
  <c r="M447" i="12" s="1"/>
  <c r="I447" i="12"/>
  <c r="K447" i="12"/>
  <c r="O447" i="12"/>
  <c r="Q447" i="12"/>
  <c r="V447" i="12"/>
  <c r="G449" i="12"/>
  <c r="M449" i="12" s="1"/>
  <c r="I449" i="12"/>
  <c r="K449" i="12"/>
  <c r="O449" i="12"/>
  <c r="Q449" i="12"/>
  <c r="V449" i="12"/>
  <c r="G452" i="12"/>
  <c r="M452" i="12" s="1"/>
  <c r="I452" i="12"/>
  <c r="K452" i="12"/>
  <c r="O452" i="12"/>
  <c r="Q452" i="12"/>
  <c r="V452" i="12"/>
  <c r="G455" i="12"/>
  <c r="M455" i="12" s="1"/>
  <c r="I455" i="12"/>
  <c r="K455" i="12"/>
  <c r="O455" i="12"/>
  <c r="Q455" i="12"/>
  <c r="V455" i="12"/>
  <c r="G458" i="12"/>
  <c r="M458" i="12" s="1"/>
  <c r="I458" i="12"/>
  <c r="K458" i="12"/>
  <c r="O458" i="12"/>
  <c r="Q458" i="12"/>
  <c r="V458" i="12"/>
  <c r="G461" i="12"/>
  <c r="M461" i="12" s="1"/>
  <c r="I461" i="12"/>
  <c r="K461" i="12"/>
  <c r="O461" i="12"/>
  <c r="Q461" i="12"/>
  <c r="V461" i="12"/>
  <c r="G463" i="12"/>
  <c r="M463" i="12" s="1"/>
  <c r="I463" i="12"/>
  <c r="K463" i="12"/>
  <c r="O463" i="12"/>
  <c r="Q463" i="12"/>
  <c r="V463" i="12"/>
  <c r="G465" i="12"/>
  <c r="M465" i="12" s="1"/>
  <c r="I465" i="12"/>
  <c r="K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71" i="12"/>
  <c r="M471" i="12" s="1"/>
  <c r="I471" i="12"/>
  <c r="K471" i="12"/>
  <c r="K470" i="12" s="1"/>
  <c r="O471" i="12"/>
  <c r="Q471" i="12"/>
  <c r="V471" i="12"/>
  <c r="G474" i="12"/>
  <c r="M474" i="12" s="1"/>
  <c r="I474" i="12"/>
  <c r="K474" i="12"/>
  <c r="O474" i="12"/>
  <c r="Q474" i="12"/>
  <c r="V474" i="12"/>
  <c r="G476" i="12"/>
  <c r="M476" i="12" s="1"/>
  <c r="I476" i="12"/>
  <c r="K476" i="12"/>
  <c r="O476" i="12"/>
  <c r="Q476" i="12"/>
  <c r="V476" i="12"/>
  <c r="G480" i="12"/>
  <c r="M480" i="12" s="1"/>
  <c r="I480" i="12"/>
  <c r="K480" i="12"/>
  <c r="O480" i="12"/>
  <c r="Q480" i="12"/>
  <c r="V480" i="12"/>
  <c r="G483" i="12"/>
  <c r="M483" i="12" s="1"/>
  <c r="I483" i="12"/>
  <c r="K483" i="12"/>
  <c r="O483" i="12"/>
  <c r="Q483" i="12"/>
  <c r="V483" i="12"/>
  <c r="G485" i="12"/>
  <c r="I485" i="12"/>
  <c r="K485" i="12"/>
  <c r="M485" i="12"/>
  <c r="O485" i="12"/>
  <c r="Q485" i="12"/>
  <c r="V485" i="12"/>
  <c r="G488" i="12"/>
  <c r="M488" i="12" s="1"/>
  <c r="I488" i="12"/>
  <c r="K488" i="12"/>
  <c r="O488" i="12"/>
  <c r="Q488" i="12"/>
  <c r="V488" i="12"/>
  <c r="G491" i="12"/>
  <c r="M491" i="12" s="1"/>
  <c r="I491" i="12"/>
  <c r="K491" i="12"/>
  <c r="O491" i="12"/>
  <c r="Q491" i="12"/>
  <c r="V491" i="12"/>
  <c r="V493" i="12"/>
  <c r="G494" i="12"/>
  <c r="I494" i="12"/>
  <c r="K494" i="12"/>
  <c r="M494" i="12"/>
  <c r="O494" i="12"/>
  <c r="Q494" i="12"/>
  <c r="V494" i="12"/>
  <c r="G497" i="12"/>
  <c r="M497" i="12" s="1"/>
  <c r="I497" i="12"/>
  <c r="K497" i="12"/>
  <c r="O497" i="12"/>
  <c r="Q497" i="12"/>
  <c r="V497" i="12"/>
  <c r="G499" i="12"/>
  <c r="M499" i="12" s="1"/>
  <c r="I499" i="12"/>
  <c r="K499" i="12"/>
  <c r="O499" i="12"/>
  <c r="Q499" i="12"/>
  <c r="V499" i="12"/>
  <c r="G502" i="12"/>
  <c r="M502" i="12" s="1"/>
  <c r="I502" i="12"/>
  <c r="K502" i="12"/>
  <c r="O502" i="12"/>
  <c r="Q502" i="12"/>
  <c r="V502" i="12"/>
  <c r="G505" i="12"/>
  <c r="M505" i="12" s="1"/>
  <c r="I505" i="12"/>
  <c r="K505" i="12"/>
  <c r="O505" i="12"/>
  <c r="Q505" i="12"/>
  <c r="V505" i="12"/>
  <c r="G507" i="12"/>
  <c r="I507" i="12"/>
  <c r="K507" i="12"/>
  <c r="O507" i="12"/>
  <c r="Q507" i="12"/>
  <c r="V507" i="12"/>
  <c r="G510" i="12"/>
  <c r="M510" i="12" s="1"/>
  <c r="I510" i="12"/>
  <c r="K510" i="12"/>
  <c r="O510" i="12"/>
  <c r="Q510" i="12"/>
  <c r="V510" i="12"/>
  <c r="G512" i="12"/>
  <c r="M512" i="12" s="1"/>
  <c r="I512" i="12"/>
  <c r="K512" i="12"/>
  <c r="O512" i="12"/>
  <c r="Q512" i="12"/>
  <c r="V512" i="12"/>
  <c r="G514" i="12"/>
  <c r="I514" i="12"/>
  <c r="K514" i="12"/>
  <c r="M514" i="12"/>
  <c r="O514" i="12"/>
  <c r="Q514" i="12"/>
  <c r="V514" i="12"/>
  <c r="G517" i="12"/>
  <c r="I517" i="12"/>
  <c r="K517" i="12"/>
  <c r="K516" i="12" s="1"/>
  <c r="O517" i="12"/>
  <c r="O516" i="12" s="1"/>
  <c r="Q517" i="12"/>
  <c r="V517" i="12"/>
  <c r="G520" i="12"/>
  <c r="M520" i="12" s="1"/>
  <c r="I520" i="12"/>
  <c r="K520" i="12"/>
  <c r="O520" i="12"/>
  <c r="Q520" i="12"/>
  <c r="V520" i="12"/>
  <c r="G522" i="12"/>
  <c r="I522" i="12"/>
  <c r="K522" i="12"/>
  <c r="M522" i="12"/>
  <c r="O522" i="12"/>
  <c r="Q522" i="12"/>
  <c r="V522" i="12"/>
  <c r="O524" i="12"/>
  <c r="G525" i="12"/>
  <c r="I525" i="12"/>
  <c r="K525" i="12"/>
  <c r="M525" i="12"/>
  <c r="O525" i="12"/>
  <c r="Q525" i="12"/>
  <c r="V525" i="12"/>
  <c r="G528" i="12"/>
  <c r="M528" i="12" s="1"/>
  <c r="I528" i="12"/>
  <c r="K528" i="12"/>
  <c r="O528" i="12"/>
  <c r="Q528" i="12"/>
  <c r="V528" i="12"/>
  <c r="G535" i="12"/>
  <c r="M535" i="12" s="1"/>
  <c r="I535" i="12"/>
  <c r="K535" i="12"/>
  <c r="O535" i="12"/>
  <c r="Q535" i="12"/>
  <c r="V535" i="12"/>
  <c r="G538" i="12"/>
  <c r="M538" i="12" s="1"/>
  <c r="I538" i="12"/>
  <c r="K538" i="12"/>
  <c r="O538" i="12"/>
  <c r="Q538" i="12"/>
  <c r="V538" i="12"/>
  <c r="G540" i="12"/>
  <c r="M540" i="12" s="1"/>
  <c r="I540" i="12"/>
  <c r="K540" i="12"/>
  <c r="O540" i="12"/>
  <c r="Q540" i="12"/>
  <c r="V540" i="12"/>
  <c r="G542" i="12"/>
  <c r="G541" i="12" s="1"/>
  <c r="I74" i="1" s="1"/>
  <c r="I542" i="12"/>
  <c r="K542" i="12"/>
  <c r="O542" i="12"/>
  <c r="O541" i="12" s="1"/>
  <c r="Q542" i="12"/>
  <c r="Q541" i="12" s="1"/>
  <c r="V542" i="12"/>
  <c r="G543" i="12"/>
  <c r="M543" i="12" s="1"/>
  <c r="I543" i="12"/>
  <c r="K543" i="12"/>
  <c r="O543" i="12"/>
  <c r="Q543" i="12"/>
  <c r="V543" i="12"/>
  <c r="I545" i="12"/>
  <c r="G546" i="12"/>
  <c r="M546" i="12" s="1"/>
  <c r="I546" i="12"/>
  <c r="K546" i="12"/>
  <c r="O546" i="12"/>
  <c r="Q546" i="12"/>
  <c r="V546" i="12"/>
  <c r="G549" i="12"/>
  <c r="M549" i="12" s="1"/>
  <c r="I549" i="12"/>
  <c r="K549" i="12"/>
  <c r="O549" i="12"/>
  <c r="Q549" i="12"/>
  <c r="V549" i="12"/>
  <c r="G551" i="12"/>
  <c r="I551" i="12"/>
  <c r="K551" i="12"/>
  <c r="K545" i="12" s="1"/>
  <c r="M551" i="12"/>
  <c r="O551" i="12"/>
  <c r="Q551" i="12"/>
  <c r="V551" i="12"/>
  <c r="G558" i="12"/>
  <c r="M558" i="12" s="1"/>
  <c r="M557" i="12" s="1"/>
  <c r="I558" i="12"/>
  <c r="I557" i="12" s="1"/>
  <c r="K558" i="12"/>
  <c r="K557" i="12" s="1"/>
  <c r="O558" i="12"/>
  <c r="O557" i="12" s="1"/>
  <c r="Q558" i="12"/>
  <c r="Q557" i="12" s="1"/>
  <c r="V558" i="12"/>
  <c r="V557" i="12" s="1"/>
  <c r="G561" i="12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M564" i="12" s="1"/>
  <c r="I564" i="12"/>
  <c r="K564" i="12"/>
  <c r="O564" i="12"/>
  <c r="Q564" i="12"/>
  <c r="V564" i="12"/>
  <c r="G566" i="12"/>
  <c r="M566" i="12" s="1"/>
  <c r="I566" i="12"/>
  <c r="K566" i="12"/>
  <c r="O566" i="12"/>
  <c r="Q566" i="12"/>
  <c r="V566" i="12"/>
  <c r="G568" i="12"/>
  <c r="M568" i="12" s="1"/>
  <c r="I568" i="12"/>
  <c r="K568" i="12"/>
  <c r="O568" i="12"/>
  <c r="Q568" i="12"/>
  <c r="V568" i="12"/>
  <c r="G570" i="12"/>
  <c r="M570" i="12" s="1"/>
  <c r="I570" i="12"/>
  <c r="K570" i="12"/>
  <c r="O570" i="12"/>
  <c r="Q570" i="12"/>
  <c r="V570" i="12"/>
  <c r="G572" i="12"/>
  <c r="I78" i="1" s="1"/>
  <c r="I18" i="1" s="1"/>
  <c r="I572" i="12"/>
  <c r="G573" i="12"/>
  <c r="M573" i="12" s="1"/>
  <c r="M572" i="12" s="1"/>
  <c r="I573" i="12"/>
  <c r="K573" i="12"/>
  <c r="K572" i="12" s="1"/>
  <c r="O573" i="12"/>
  <c r="O572" i="12" s="1"/>
  <c r="Q573" i="12"/>
  <c r="Q572" i="12" s="1"/>
  <c r="V573" i="12"/>
  <c r="V572" i="12" s="1"/>
  <c r="G575" i="12"/>
  <c r="M575" i="12" s="1"/>
  <c r="I575" i="12"/>
  <c r="K575" i="12"/>
  <c r="O575" i="12"/>
  <c r="Q575" i="12"/>
  <c r="V575" i="12"/>
  <c r="G576" i="12"/>
  <c r="M576" i="12" s="1"/>
  <c r="I576" i="12"/>
  <c r="K576" i="12"/>
  <c r="O576" i="12"/>
  <c r="Q576" i="12"/>
  <c r="V576" i="12"/>
  <c r="G578" i="12"/>
  <c r="M578" i="12" s="1"/>
  <c r="I578" i="12"/>
  <c r="K578" i="12"/>
  <c r="O578" i="12"/>
  <c r="Q578" i="12"/>
  <c r="V578" i="12"/>
  <c r="G579" i="12"/>
  <c r="I579" i="12"/>
  <c r="K579" i="12"/>
  <c r="M579" i="12"/>
  <c r="O579" i="12"/>
  <c r="Q579" i="12"/>
  <c r="V579" i="12"/>
  <c r="G580" i="12"/>
  <c r="M580" i="12" s="1"/>
  <c r="I580" i="12"/>
  <c r="K580" i="12"/>
  <c r="O580" i="12"/>
  <c r="Q580" i="12"/>
  <c r="V580" i="12"/>
  <c r="G583" i="12"/>
  <c r="M583" i="12" s="1"/>
  <c r="I583" i="12"/>
  <c r="K583" i="12"/>
  <c r="O583" i="12"/>
  <c r="Q583" i="12"/>
  <c r="V583" i="12"/>
  <c r="G586" i="12"/>
  <c r="I586" i="12"/>
  <c r="K586" i="12"/>
  <c r="O586" i="12"/>
  <c r="Q586" i="12"/>
  <c r="V586" i="12"/>
  <c r="V585" i="12" s="1"/>
  <c r="G588" i="12"/>
  <c r="M588" i="12" s="1"/>
  <c r="I588" i="12"/>
  <c r="K588" i="12"/>
  <c r="K585" i="12" s="1"/>
  <c r="O588" i="12"/>
  <c r="Q588" i="12"/>
  <c r="V588" i="12"/>
  <c r="G590" i="12"/>
  <c r="I590" i="12"/>
  <c r="K590" i="12"/>
  <c r="M590" i="12"/>
  <c r="O590" i="12"/>
  <c r="Q590" i="12"/>
  <c r="V590" i="12"/>
  <c r="G592" i="12"/>
  <c r="I592" i="12"/>
  <c r="K592" i="12"/>
  <c r="M592" i="12"/>
  <c r="O592" i="12"/>
  <c r="Q592" i="12"/>
  <c r="V592" i="12"/>
  <c r="G595" i="12"/>
  <c r="M595" i="12" s="1"/>
  <c r="I595" i="12"/>
  <c r="K595" i="12"/>
  <c r="O595" i="12"/>
  <c r="O594" i="12" s="1"/>
  <c r="Q595" i="12"/>
  <c r="Q594" i="12" s="1"/>
  <c r="V595" i="12"/>
  <c r="G596" i="12"/>
  <c r="M596" i="12" s="1"/>
  <c r="I596" i="12"/>
  <c r="K596" i="12"/>
  <c r="O596" i="12"/>
  <c r="Q596" i="12"/>
  <c r="V596" i="12"/>
  <c r="G597" i="12"/>
  <c r="M597" i="12" s="1"/>
  <c r="I597" i="12"/>
  <c r="K597" i="12"/>
  <c r="O597" i="12"/>
  <c r="Q597" i="12"/>
  <c r="V597" i="12"/>
  <c r="G599" i="12"/>
  <c r="I599" i="12"/>
  <c r="K599" i="12"/>
  <c r="M599" i="12"/>
  <c r="O599" i="12"/>
  <c r="Q599" i="12"/>
  <c r="V599" i="12"/>
  <c r="G601" i="12"/>
  <c r="I601" i="12"/>
  <c r="K601" i="12"/>
  <c r="M601" i="12"/>
  <c r="O601" i="12"/>
  <c r="Q601" i="12"/>
  <c r="V601" i="12"/>
  <c r="AE603" i="12"/>
  <c r="F42" i="1" s="1"/>
  <c r="H40" i="1"/>
  <c r="J28" i="1"/>
  <c r="J26" i="1"/>
  <c r="G38" i="1"/>
  <c r="F38" i="1"/>
  <c r="J23" i="1"/>
  <c r="J24" i="1"/>
  <c r="J25" i="1"/>
  <c r="J27" i="1"/>
  <c r="E24" i="1"/>
  <c r="E26" i="1"/>
  <c r="I50" i="1" l="1"/>
  <c r="O130" i="12"/>
  <c r="K594" i="12"/>
  <c r="Q585" i="12"/>
  <c r="Q574" i="12"/>
  <c r="O560" i="12"/>
  <c r="V545" i="12"/>
  <c r="M542" i="12"/>
  <c r="I516" i="12"/>
  <c r="Q493" i="12"/>
  <c r="O442" i="12"/>
  <c r="G429" i="12"/>
  <c r="I68" i="1" s="1"/>
  <c r="K253" i="12"/>
  <c r="O221" i="12"/>
  <c r="I153" i="12"/>
  <c r="V130" i="12"/>
  <c r="Q109" i="12"/>
  <c r="I33" i="12"/>
  <c r="Q8" i="12"/>
  <c r="F39" i="1"/>
  <c r="Q560" i="12"/>
  <c r="V109" i="12"/>
  <c r="V8" i="12"/>
  <c r="AF603" i="12"/>
  <c r="I594" i="12"/>
  <c r="O585" i="12"/>
  <c r="O574" i="12"/>
  <c r="K560" i="12"/>
  <c r="Q545" i="12"/>
  <c r="K541" i="12"/>
  <c r="V524" i="12"/>
  <c r="G516" i="12"/>
  <c r="I72" i="1" s="1"/>
  <c r="O493" i="12"/>
  <c r="V429" i="12"/>
  <c r="G427" i="12"/>
  <c r="I67" i="1" s="1"/>
  <c r="V351" i="12"/>
  <c r="V268" i="12"/>
  <c r="I253" i="12"/>
  <c r="I221" i="12"/>
  <c r="O8" i="12"/>
  <c r="Q130" i="12"/>
  <c r="K574" i="12"/>
  <c r="O545" i="12"/>
  <c r="I541" i="12"/>
  <c r="Q524" i="12"/>
  <c r="M524" i="12"/>
  <c r="K442" i="12"/>
  <c r="Q429" i="12"/>
  <c r="G421" i="12"/>
  <c r="I65" i="1" s="1"/>
  <c r="K382" i="12"/>
  <c r="K351" i="12"/>
  <c r="I351" i="12"/>
  <c r="K268" i="12"/>
  <c r="G153" i="12"/>
  <c r="I56" i="1" s="1"/>
  <c r="I130" i="12"/>
  <c r="K109" i="12"/>
  <c r="V43" i="12"/>
  <c r="F41" i="1"/>
  <c r="V442" i="12"/>
  <c r="Q268" i="12"/>
  <c r="O351" i="12"/>
  <c r="O268" i="12"/>
  <c r="K221" i="12"/>
  <c r="I585" i="12"/>
  <c r="I574" i="12"/>
  <c r="G560" i="12"/>
  <c r="I77" i="1" s="1"/>
  <c r="K524" i="12"/>
  <c r="K493" i="12"/>
  <c r="V470" i="12"/>
  <c r="O382" i="12"/>
  <c r="I268" i="12"/>
  <c r="G268" i="12"/>
  <c r="I60" i="1" s="1"/>
  <c r="G221" i="12"/>
  <c r="I57" i="1" s="1"/>
  <c r="Q43" i="12"/>
  <c r="V33" i="12"/>
  <c r="Q351" i="12"/>
  <c r="O43" i="12"/>
  <c r="I470" i="12"/>
  <c r="K153" i="12"/>
  <c r="I524" i="12"/>
  <c r="V516" i="12"/>
  <c r="G493" i="12"/>
  <c r="I71" i="1" s="1"/>
  <c r="I493" i="12"/>
  <c r="Q470" i="12"/>
  <c r="Q442" i="12"/>
  <c r="I442" i="12"/>
  <c r="Q382" i="12"/>
  <c r="G382" i="12"/>
  <c r="I63" i="1" s="1"/>
  <c r="G351" i="12"/>
  <c r="I62" i="1" s="1"/>
  <c r="V221" i="12"/>
  <c r="V153" i="12"/>
  <c r="G130" i="12"/>
  <c r="I54" i="1" s="1"/>
  <c r="O109" i="12"/>
  <c r="M109" i="12"/>
  <c r="K43" i="12"/>
  <c r="G33" i="12"/>
  <c r="I51" i="1" s="1"/>
  <c r="Q33" i="12"/>
  <c r="M8" i="12"/>
  <c r="V574" i="12"/>
  <c r="I560" i="12"/>
  <c r="G585" i="12"/>
  <c r="I80" i="1" s="1"/>
  <c r="I19" i="1" s="1"/>
  <c r="M574" i="12"/>
  <c r="V594" i="12"/>
  <c r="V560" i="12"/>
  <c r="M545" i="12"/>
  <c r="V541" i="12"/>
  <c r="G524" i="12"/>
  <c r="I73" i="1" s="1"/>
  <c r="Q516" i="12"/>
  <c r="O470" i="12"/>
  <c r="G442" i="12"/>
  <c r="I69" i="1" s="1"/>
  <c r="O429" i="12"/>
  <c r="I382" i="12"/>
  <c r="O253" i="12"/>
  <c r="V253" i="12"/>
  <c r="O248" i="12"/>
  <c r="M248" i="12"/>
  <c r="Q221" i="12"/>
  <c r="Q153" i="12"/>
  <c r="K130" i="12"/>
  <c r="I43" i="12"/>
  <c r="O33" i="12"/>
  <c r="I8" i="12"/>
  <c r="M43" i="12"/>
  <c r="M268" i="12"/>
  <c r="M382" i="12"/>
  <c r="M442" i="12"/>
  <c r="M594" i="12"/>
  <c r="M541" i="12"/>
  <c r="M470" i="12"/>
  <c r="G594" i="12"/>
  <c r="I81" i="1" s="1"/>
  <c r="I20" i="1" s="1"/>
  <c r="G574" i="12"/>
  <c r="I79" i="1" s="1"/>
  <c r="M561" i="12"/>
  <c r="M560" i="12" s="1"/>
  <c r="G557" i="12"/>
  <c r="I76" i="1" s="1"/>
  <c r="M507" i="12"/>
  <c r="M493" i="12" s="1"/>
  <c r="G470" i="12"/>
  <c r="I70" i="1" s="1"/>
  <c r="M431" i="12"/>
  <c r="M429" i="12" s="1"/>
  <c r="M259" i="12"/>
  <c r="M253" i="12" s="1"/>
  <c r="M237" i="12"/>
  <c r="M221" i="12" s="1"/>
  <c r="M208" i="12"/>
  <c r="M153" i="12" s="1"/>
  <c r="M40" i="12"/>
  <c r="M33" i="12" s="1"/>
  <c r="M586" i="12"/>
  <c r="M585" i="12" s="1"/>
  <c r="M517" i="12"/>
  <c r="M516" i="12" s="1"/>
  <c r="M426" i="12"/>
  <c r="M425" i="12" s="1"/>
  <c r="M355" i="12"/>
  <c r="M351" i="12" s="1"/>
  <c r="M134" i="12"/>
  <c r="M130" i="12" s="1"/>
  <c r="G545" i="12"/>
  <c r="I75" i="1" s="1"/>
  <c r="G109" i="12"/>
  <c r="I53" i="1" s="1"/>
  <c r="G43" i="12"/>
  <c r="I52" i="1" s="1"/>
  <c r="H41" i="1" l="1"/>
  <c r="I41" i="1" s="1"/>
  <c r="F43" i="1"/>
  <c r="I17" i="1"/>
  <c r="I82" i="1"/>
  <c r="I16" i="1"/>
  <c r="I21" i="1" s="1"/>
  <c r="G42" i="1"/>
  <c r="H42" i="1" s="1"/>
  <c r="I42" i="1" s="1"/>
  <c r="G41" i="1"/>
  <c r="G39" i="1"/>
  <c r="G43" i="1" s="1"/>
  <c r="G25" i="1" s="1"/>
  <c r="A25" i="1" s="1"/>
  <c r="A26" i="1" l="1"/>
  <c r="G26" i="1"/>
  <c r="J81" i="1"/>
  <c r="J65" i="1"/>
  <c r="J77" i="1"/>
  <c r="J79" i="1"/>
  <c r="J67" i="1"/>
  <c r="J66" i="1"/>
  <c r="J57" i="1"/>
  <c r="J68" i="1"/>
  <c r="J54" i="1"/>
  <c r="J69" i="1"/>
  <c r="J76" i="1"/>
  <c r="J62" i="1"/>
  <c r="J75" i="1"/>
  <c r="J59" i="1"/>
  <c r="J71" i="1"/>
  <c r="J61" i="1"/>
  <c r="J52" i="1"/>
  <c r="J55" i="1"/>
  <c r="J50" i="1"/>
  <c r="J78" i="1"/>
  <c r="J73" i="1"/>
  <c r="J63" i="1"/>
  <c r="J60" i="1"/>
  <c r="J53" i="1"/>
  <c r="J80" i="1"/>
  <c r="J56" i="1"/>
  <c r="J51" i="1"/>
  <c r="J70" i="1"/>
  <c r="J72" i="1"/>
  <c r="J74" i="1"/>
  <c r="J58" i="1"/>
  <c r="J64" i="1"/>
  <c r="G23" i="1"/>
  <c r="A23" i="1" s="1"/>
  <c r="G28" i="1"/>
  <c r="H39" i="1"/>
  <c r="G24" i="1" l="1"/>
  <c r="A27" i="1" s="1"/>
  <c r="A24" i="1"/>
  <c r="I39" i="1"/>
  <c r="I43" i="1" s="1"/>
  <c r="H43" i="1"/>
  <c r="J82" i="1"/>
  <c r="G29" i="1" l="1"/>
  <c r="G27" i="1" s="1"/>
  <c r="A29" i="1"/>
  <c r="J39" i="1"/>
  <c r="J43" i="1" s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Kubík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<sst xmlns="http://schemas.openxmlformats.org/spreadsheetml/2006/main" count="2604" uniqueCount="878">
  <si>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</si>
  <si>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</si>
  <si>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</si>
  <si>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</si>
  <si>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</si>
  <si>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</si>
  <si>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</si>
  <si>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</si>
  <si>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</si>
  <si>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</si>
  <si>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</si>
  <si>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</si>
  <si>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</si>
  <si>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</si>
  <si>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</si>
  <si>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</si>
  <si>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</si>
  <si>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</si>
  <si>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</si>
  <si>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</si>
  <si>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</si>
  <si>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</si>
  <si>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</si>
  <si>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</si>
  <si>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</si>
  <si>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</si>
  <si>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</si>
  <si>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</si>
  <si>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</si>
  <si>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</si>
  <si>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</si>
  <si>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</si>
  <si>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</si>
  <si>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</si>
  <si>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</si>
  <si>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</si>
  <si>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</si>
  <si>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</si>
  <si>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</si>
  <si>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</si>
  <si>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</si>
  <si>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</si>
  <si>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</si>
  <si>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</si>
  <si>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práce</t>
  </si>
  <si>
    <t>5</t>
  </si>
  <si>
    <t>Rekonstrukce školní kuchyně ZŠ MUDr. E. Lukášové, Ostrava</t>
  </si>
  <si>
    <t>Objekt:</t>
  </si>
  <si>
    <t>Rozpočet:</t>
  </si>
  <si>
    <t>Rekonstrukce - modernizace objektu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</si>
  <si>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</si>
  <si>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</si>
  <si>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</si>
  <si>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</si>
  <si>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</si>
  <si>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</si>
  <si>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</si>
  <si>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</si>
  <si>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</si>
  <si>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</si>
  <si>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</si>
  <si>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</si>
  <si>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</si>
  <si>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</si>
  <si>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</si>
  <si>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</si>
  <si>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</si>
  <si>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</si>
  <si>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</si>
  <si>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</si>
  <si>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</si>
  <si>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</si>
  <si>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</si>
  <si>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</si>
  <si>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</si>
  <si>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</si>
  <si>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</si>
  <si>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</si>
  <si>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</si>
  <si>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</si>
  <si>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</si>
  <si>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</si>
  <si>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</si>
  <si>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</si>
  <si>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</si>
  <si>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</si>
  <si>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</si>
  <si>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728</t>
  </si>
  <si>
    <t>Vzduchotechnika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</si>
  <si>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</si>
  <si>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</si>
  <si>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</si>
  <si>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</si>
  <si>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</si>
  <si>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</si>
  <si>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</si>
  <si>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</si>
  <si>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</si>
  <si>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</si>
  <si>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</si>
  <si>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</si>
  <si>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</si>
  <si>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</si>
  <si>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</si>
  <si>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</si>
  <si>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</si>
  <si>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</si>
  <si>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</si>
  <si>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</si>
  <si>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</si>
  <si>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</si>
  <si>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</si>
  <si>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</si>
  <si>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</si>
  <si>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</si>
  <si>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</si>
  <si>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</si>
  <si>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</si>
  <si>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</si>
  <si>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</si>
  <si>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</si>
  <si>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</si>
  <si>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</si>
  <si>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</si>
  <si>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</si>
  <si>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</si>
  <si>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</si>
  <si>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</si>
  <si>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</si>
  <si>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</si>
  <si>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</si>
  <si>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</si>
  <si>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</si>
  <si>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</si>
  <si>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</si>
  <si>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</si>
  <si>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</si>
  <si>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</si>
  <si>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</si>
  <si>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</si>
  <si>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</si>
  <si>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</si>
  <si>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</si>
  <si>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</si>
  <si>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</si>
  <si>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</si>
  <si>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139711101RT3</t>
  </si>
  <si>
    <t>Vykopávka v uzavřených prostorách v hornině 3</t>
  </si>
  <si>
    <t>m3</t>
  </si>
  <si>
    <t>800-1</t>
  </si>
  <si>
    <t>RTS 21/ II</t>
  </si>
  <si>
    <t>Práce</t>
  </si>
  <si>
    <t>POL1_</t>
  </si>
  <si>
    <t>s naložením výkopku na dopravní prostředek</t>
  </si>
  <si>
    <t>SPI</t>
  </si>
  <si>
    <t>1pp : 80,5*0,2</t>
  </si>
  <si>
    <t>VV</t>
  </si>
  <si>
    <t>2,15*2,5*0,35</t>
  </si>
  <si>
    <t>pod základy : 2,5*0,5*0,6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</si>
  <si>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</si>
  <si>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</si>
  <si>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</si>
  <si>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Odkaz na mn. položky pořadí 1 : 18,73125</t>
  </si>
  <si>
    <t>162301102R00</t>
  </si>
  <si>
    <t>Vodorovné přemístění výkopku z horniny 1 až 4, na vzdálenost přes 500  do 1 000 m</t>
  </si>
  <si>
    <t>POL1_1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</si>
  <si>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</si>
  <si>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</si>
  <si>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</si>
  <si>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Odkaz na mn. položky pořadí 3 : 18,73125*15</t>
  </si>
  <si>
    <t>162201204R00</t>
  </si>
  <si>
    <t>Vodorovné přemístění výkopku z horniny 1 až 4, kbelíkem, na vzdálenost do 10 m</t>
  </si>
  <si>
    <t>bez naložení, avšak s vyprázdněním nádoby na hromadu nebo do dopravního prostředku,</t>
  </si>
  <si>
    <t>162201211R00</t>
  </si>
  <si>
    <t>Vodorovné přemístění výkopku příplatek za každých dalších 10 m_x000D_
 z horniny 1 až 4, kbelíkem</t>
  </si>
  <si>
    <t>Odkaz na mn. položky pořadí 5 : 18,73125*2</t>
  </si>
  <si>
    <t>167101201R00</t>
  </si>
  <si>
    <t>Nakládání, skládání, překládání neulehlého výkopku nakládání, skládání, překládání neulehléno výkopku nebo zeminy - ručně_x000D_
 z horniny 1 až 4</t>
  </si>
  <si>
    <t>199000002R00</t>
  </si>
  <si>
    <t>Poplatky za skládku horniny 1- 4, skupina 17 05 04 z Katalogu odpadů</t>
  </si>
  <si>
    <t>271313511R00</t>
  </si>
  <si>
    <t xml:space="preserve">Beton podkladní pod základové konstrukce </t>
  </si>
  <si>
    <t>801-1</t>
  </si>
  <si>
    <t>prostý</t>
  </si>
  <si>
    <t>1pp : 2,15*2,5*0,1</t>
  </si>
  <si>
    <t>279311115R00</t>
  </si>
  <si>
    <t>Postupné podbetonování základového zdiva z betonu třídy C 20/25</t>
  </si>
  <si>
    <t>801-4</t>
  </si>
  <si>
    <t>jakékoliv tloušťky bez výkopu, pažení a bednění, prostým betonem, včetně pomocného pracovního lešení</t>
  </si>
  <si>
    <t>1pp : 2,5*0,5*0,6</t>
  </si>
  <si>
    <t>274320040RA0</t>
  </si>
  <si>
    <t>Základové pasy ze železobetonu včetně bednění z betonu C 20/25 (B 25), výztuž 90 kg/m3, štěrkopískový podklad 100 mm</t>
  </si>
  <si>
    <t>AP-HSV</t>
  </si>
  <si>
    <t>Agregovaná položka</t>
  </si>
  <si>
    <t>POL2_</t>
  </si>
  <si>
    <t>výztuže, odbednění a podkladu ze štěrkopísku.</t>
  </si>
  <si>
    <t>1pp : 2,5*0,48*0,6</t>
  </si>
  <si>
    <t>310271430R00</t>
  </si>
  <si>
    <t>Zazdívka otvorů z pórobetonových tvárnic plochy do 0,25 m2, tloušťka zdiva 300 mm</t>
  </si>
  <si>
    <t>kus</t>
  </si>
  <si>
    <t>ve zdivu nadzákladovém, včetně pomocného pracovního lešení</t>
  </si>
  <si>
    <t>okno 1pp : 4</t>
  </si>
  <si>
    <t>311941111R00</t>
  </si>
  <si>
    <t>Připojení zděných stěn ke konstrukci hmoždinkou</t>
  </si>
  <si>
    <t>m</t>
  </si>
  <si>
    <t>nerezovou kotvou ve spáře nového zdiva (4 ks/m spáry)</t>
  </si>
  <si>
    <t>Včetně dodávky kotev i spojovacího materiálu.</t>
  </si>
  <si>
    <t>POP</t>
  </si>
  <si>
    <t>zazdívka dveří 1pp : 2*2</t>
  </si>
  <si>
    <t>zazdívka dveří 1np : 2*2</t>
  </si>
  <si>
    <t>317238121R00</t>
  </si>
  <si>
    <t>Překlady keramické nadezdívka tlakové zóny plochých překladů šířky 145 mm</t>
  </si>
  <si>
    <t>1/P : 1,3*2</t>
  </si>
  <si>
    <t>2/P : 1,6</t>
  </si>
  <si>
    <t>3/P : 1,2*2</t>
  </si>
  <si>
    <t>4/P : 1</t>
  </si>
  <si>
    <t>317941123RT2</t>
  </si>
  <si>
    <t>Osazení ocelových válcovaných nosníků na zdivu profil I, výšky 140 mm</t>
  </si>
  <si>
    <t>t</t>
  </si>
  <si>
    <t>profilu I, nebo IE, nebo U, nebo UE, nebo L</t>
  </si>
  <si>
    <t>1/P : 1,3*2*0,0143</t>
  </si>
  <si>
    <t>2/P : 1,6*0,0143</t>
  </si>
  <si>
    <t>3/P : 1,2*2*0,0143</t>
  </si>
  <si>
    <t>4/P : 1*0,0143</t>
  </si>
  <si>
    <t>342013323RT1</t>
  </si>
  <si>
    <t>Příčky z desek sádrokartonových dvojité opláštění, jednoduchá konstrukce CW 100 tloušťka příčky 150 mm, desky impregnované, tloušťky 12,5 mm, tloušťka izolace 80 mm, požární odolnost EI 60</t>
  </si>
  <si>
    <t>m2</t>
  </si>
  <si>
    <t>zřízení nosné konstrukce příčky, vložení tepelné izolace tl. do 5 cm, montáž desek, tmelení spár Q2 a úprava rohů. Včetně dodávek materiálu.</t>
  </si>
  <si>
    <t>1pp : 2,65*(2,85+2+1,05+4,2+0,6+2,45+2,7+4,95+0,9+1,25+0,15+1,45+5,1+2,4+0,75+2,1)</t>
  </si>
  <si>
    <t>-(0,7*2*3+0,9*2*3)</t>
  </si>
  <si>
    <t>1np : 3,45*(6,3+4,2+2,85+2,3+2,97+1,6*2+2,05+1,8+1,1+2,9+3,41+0,2+1,59+6,3)</t>
  </si>
  <si>
    <t>-(0,85*0,5+1*2*4+0,9*2+1,2*2+1,6*2+0,8*2*2)</t>
  </si>
  <si>
    <t>342091024R00</t>
  </si>
  <si>
    <t>Úpravy, doplňkové práce a příplatky pro sádrokartonové a sádrovláknité příčky příplatky za zřízení otvoru do 4 m2, OK 2x UA, 2x opláštění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</si>
  <si>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</si>
  <si>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</si>
  <si>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</si>
  <si>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pro VZT 1np : 4</t>
  </si>
  <si>
    <t>1pp : 1</t>
  </si>
  <si>
    <t>342090432R00</t>
  </si>
  <si>
    <t>Úprava nosné konstrukce a opláštění SDK příčky pro zřízení otvoru pro dveře jednokřídlé, při hmotnosti jednoho křídla od 75 kg do 100 kg, v SDK příčce z UA profilů tl. 100 mm, 2 x opláštěné</t>
  </si>
  <si>
    <t>1pp : 3+3</t>
  </si>
  <si>
    <t>1np : 7</t>
  </si>
  <si>
    <t>342090712R00</t>
  </si>
  <si>
    <t>Úprava nosné konstrukce a opláštění SDK příčky pro zřízení otvoru pro dveře dvoukřídlé, při hmotnosti jednoho křídla od 25 kg do 50 kg, v SDK příčce z UA profilů š. 50 mm, 2 x opláštěné</t>
  </si>
  <si>
    <t>1np : 2</t>
  </si>
  <si>
    <t>342255024R00</t>
  </si>
  <si>
    <t>Příčky z cihel a tvárnic nepálených příčky z příčkovek pórobetonových tloušťky 100 mm</t>
  </si>
  <si>
    <t>včetně pomocného lešení</t>
  </si>
  <si>
    <t>zazdívka dveří 1pp : 0,9*2</t>
  </si>
  <si>
    <t>zazdívka dveří 1np : 0,9*2</t>
  </si>
  <si>
    <t>346244381R00</t>
  </si>
  <si>
    <t>Plentování ocelových nosníků jednostranné výšky do 200 mm</t>
  </si>
  <si>
    <t>jakýmikoliv cihlami,</t>
  </si>
  <si>
    <t>1/P : 1,3*2*0,15*3</t>
  </si>
  <si>
    <t>2/P : 1,6*0,15*3</t>
  </si>
  <si>
    <t>3/P : 1,2*2*0,15*3</t>
  </si>
  <si>
    <t>4/P : 1*0,15*3</t>
  </si>
  <si>
    <t>347015126R00</t>
  </si>
  <si>
    <t xml:space="preserve">Předstěny opláštěné sádrokartonovými deskami předsazené stěny volně stojící s minerální izolací tl. 40 mm 1x ocelová konstrukce CW 75, tloušťka stěny 95 mm, tloušťka desky 12,5, akustická protipožární impregnovaná, tl. izolace 40 mm,  </t>
  </si>
  <si>
    <t>1pp : 0,55*2,65</t>
  </si>
  <si>
    <t>347015216R00</t>
  </si>
  <si>
    <t xml:space="preserve">Předstěny opláštěné sádrokartonovými deskami předsazené stěny volně stojící s minerální izolací tl. 40 mm 1x ocelová konstrukce CW 50, tloušťka stěny 77,5 mm, tloušťka desky 12,5, akustická protipožární impregnovaná, tl. izolace 40 mm,  </t>
  </si>
  <si>
    <t>1np : 3,45*(1,4+2,2+1,1)-0,85*0,5*2</t>
  </si>
  <si>
    <t>376311126R00</t>
  </si>
  <si>
    <t>Dno šachet z betonu tl. do 20 cm, C 25/30 XA1</t>
  </si>
  <si>
    <t>1pp : 1,2*1,2*0,15</t>
  </si>
  <si>
    <t>376312126R00</t>
  </si>
  <si>
    <t>Stěny šachet z betonu tl. do 20 cm, C 25/30 XA1</t>
  </si>
  <si>
    <t>1pp : 0,55*0,15*(1,2*2+0,9*2)</t>
  </si>
  <si>
    <t>376351112R00</t>
  </si>
  <si>
    <t>Bednění stěn šachet oboustranné</t>
  </si>
  <si>
    <t>1pp : 0,7*1,2*4+0,55*0,9*4</t>
  </si>
  <si>
    <t>411121254R00</t>
  </si>
  <si>
    <t>Osazování stropních desek š. do 60, dl. do 330 cm</t>
  </si>
  <si>
    <t>411321515R00</t>
  </si>
  <si>
    <t>Beton stropů železový stropů deskových, desek plochých střech, desek balkónových, desek hřibových stropů včetně hlavic hřibových sloupů, železový (bez výztuže) třídy C 30/37</t>
  </si>
  <si>
    <t>3*0,15*0,6*5</t>
  </si>
  <si>
    <t>411351201R00</t>
  </si>
  <si>
    <t>Bednění stropů deskových včetně podpěrné konstrukce výšky do 3,5 m do 5kPa, - zřízení</t>
  </si>
  <si>
    <t>s pomocným lešením</t>
  </si>
  <si>
    <t>3,5*1*5</t>
  </si>
  <si>
    <t>411351202R00</t>
  </si>
  <si>
    <t>Bednění stropů deskových včetně podpěrné konstrukce výšky do 3,5 m do 5kPa, - odstranění</t>
  </si>
  <si>
    <t>Odkaz na mn. položky pořadí 29 : 17,50000</t>
  </si>
  <si>
    <t>411351901R00</t>
  </si>
  <si>
    <t>Bednění stropů bednění prostupu plochy do 0,06 m2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</si>
  <si>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</si>
  <si>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</si>
  <si>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</si>
  <si>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na mn. položky pořadí 28 : 1,35000*0,12</t>
  </si>
  <si>
    <t>416093124R00</t>
  </si>
  <si>
    <t>Doplňkové práce čelo podhledu SDK výšky od 200 do 500 mm, z desek protipožárních desek impregnovaných proti vlhkosti, tloušťky 12,5 mm</t>
  </si>
  <si>
    <t>bez dodávky izolace</t>
  </si>
  <si>
    <t>ocelová konstrukce 1PP : 0,45*(1,1*3+0,95*2)</t>
  </si>
  <si>
    <t>416091081R00</t>
  </si>
  <si>
    <t>Příplatky k podhledům sádrokartonovým příplatek k podhledu sádrokartonovému za plochu do 2 m2</t>
  </si>
  <si>
    <t>Odkaz na mn. položky pořadí 33 : 2,34000</t>
  </si>
  <si>
    <t>59341732R</t>
  </si>
  <si>
    <t>deska stropní dutinová železobetonová; PZD; l = 299,0 cm; š = 29,0 cm; h = 14,0 cm; užitné zatížení 5,00 kN/m2</t>
  </si>
  <si>
    <t>SPCM</t>
  </si>
  <si>
    <t>Specifikace</t>
  </si>
  <si>
    <t>POL3_</t>
  </si>
  <si>
    <t>602011141RT3</t>
  </si>
  <si>
    <t xml:space="preserve">Omítka stěn z hotových směsí vrstva štuková, vápenná,  , tloušťka vrstvy 4 mm,  </t>
  </si>
  <si>
    <t>po jednotlivých vrstvách</t>
  </si>
  <si>
    <t>Odkaz na mn. položky pořadí 41 : 9,00000</t>
  </si>
  <si>
    <t>602016193R00</t>
  </si>
  <si>
    <t>Omítka stěn z hotových směsí Doplňkové práce pro omítky stěn z hotových směsí_x000D_
 hloubková penetrace stěn akrylátová</t>
  </si>
  <si>
    <t>Odkaz na mn. položky pořadí 36 : 9,00000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</si>
  <si>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</si>
  <si>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</si>
  <si>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</si>
  <si>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doplnění omítek po betonávce : 3*(0,3+0,6+1,2+0,6+0,6+0,3+0,6+0,6)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</si>
  <si>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</si>
  <si>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</si>
  <si>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Včetně pomocného pracovního lešení o výšce podlahy do 1900 mm a pro zatížení do 1,5 kPa.</t>
  </si>
  <si>
    <t>1pp : 2,9+37,6+8,3+27,3+12,9+14,4+12,8+13,7+7,4+21+13,3+3,5+1,8</t>
  </si>
  <si>
    <t>1np : 61+8,1+11,6+1,5+7,8+1,4+8,1+18,31+1,2+2,5+2,9+19,1+21,7+18,9+2,7</t>
  </si>
  <si>
    <t>612421331R00</t>
  </si>
  <si>
    <t>Oprava vnitřních vápenných omítek stěn v množství opravované plochy přes 10 do 30 %,  štukových</t>
  </si>
  <si>
    <t>Odkaz na mn. položky pořadí 97 : 647,61300</t>
  </si>
  <si>
    <t>612481211RU1</t>
  </si>
  <si>
    <t>Vyztužení povrchu vnitřních stěn sklotextilní síťovinou s dodávkou síťoviny a stěrkového tmelu</t>
  </si>
  <si>
    <t>zazdívka dveří 1pp : 0,9*2*1,25*2</t>
  </si>
  <si>
    <t>zazdívka dveří 1np : 0,9*2*1,25*2</t>
  </si>
  <si>
    <t>62001</t>
  </si>
  <si>
    <t>Doplnění KZS kolem nových chráničet ve zdivu</t>
  </si>
  <si>
    <t>soub</t>
  </si>
  <si>
    <t>Vlastní</t>
  </si>
  <si>
    <t>Indiv</t>
  </si>
  <si>
    <t>1pp : 2</t>
  </si>
  <si>
    <t>631312611R00</t>
  </si>
  <si>
    <t xml:space="preserve">Mazanina z betonu prostého tl. přes 50 do 80 mm třídy C 16/20,  </t>
  </si>
  <si>
    <t>(z kameniva) hlazená dřevěným hladítkem</t>
  </si>
  <si>
    <t>Včetně vytvoření dilatačních spár, bez zaplnění.</t>
  </si>
  <si>
    <t xml:space="preserve">1pp : </t>
  </si>
  <si>
    <t>SA : 0,075*21</t>
  </si>
  <si>
    <t>SB : 0,05*13,3</t>
  </si>
  <si>
    <t>SC : 0,045*(14,4+3,5+1,8)</t>
  </si>
  <si>
    <t>SD : 0,065*(2,9+37,6+8,3+27,3+12,9+12,8+13,7+7,4)</t>
  </si>
  <si>
    <t xml:space="preserve">1np : </t>
  </si>
  <si>
    <t>PA : 0,045*(1,5+1,4+8,1+1,2+2,9)</t>
  </si>
  <si>
    <t>PB : 0,06*(61+7,8+18,1+2,5+19,1+21,7+18,9+2,7)</t>
  </si>
  <si>
    <t>PC : 0,05*(8,1+11,6)</t>
  </si>
  <si>
    <t>631316231R00</t>
  </si>
  <si>
    <t xml:space="preserve">Mazanina z betonu prostého speciální povrchové úpravy mazanin hlazení strojně,  </t>
  </si>
  <si>
    <t>SA : 21</t>
  </si>
  <si>
    <t>631319151R00</t>
  </si>
  <si>
    <t xml:space="preserve">Příplatek za přehlazení povrchu tloušťka mazaniny do 80 mm </t>
  </si>
  <si>
    <t>betonové mazaniny min. B 10 ocelovým hladítkem</t>
  </si>
  <si>
    <t>Odkaz na mn. položky pořadí 43 : 21,88750</t>
  </si>
  <si>
    <t>631319163R00</t>
  </si>
  <si>
    <t>Příplatek za přehlazení povrchu tloušťka mazaniny od 80 mm do 120 mm</t>
  </si>
  <si>
    <t>betonové mazaniny min. B 10 ocelovým hladítkem s poprášením cementem pro konečnou úpravu mazaniny</t>
  </si>
  <si>
    <t>Odkaz na mn. položky pořadí 49 : 9,94980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</si>
  <si>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</si>
  <si>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</si>
  <si>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</si>
  <si>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631319173R00</t>
  </si>
  <si>
    <t>Příplatek za stržení povrchu tloušťka mazaniny od 80 mm do 120 mm</t>
  </si>
  <si>
    <t>631313611RT2</t>
  </si>
  <si>
    <t>Mazanina z betonu vyztuženého tl. přes 80 do 120 mm třídy C 16/20 , s rozptýlenou výztuží z ocelových vláken, v množství 20 kg / m3</t>
  </si>
  <si>
    <t>hlazená dřevěným hladítkem, s vytvořením dilatačních spár v mazanině uložením dočasného dilatačního profilu, s odstraněním dočasného profilu. Bez zaplnění spáry trvalým materiálem (634 60).</t>
  </si>
  <si>
    <t>1pp : 80,5*0,12*1,03</t>
  </si>
  <si>
    <t>631315621RT2</t>
  </si>
  <si>
    <t>Mazanina z betonu vyztuženého tl. přes 120 do 240 mm třídy C 20/25, s rozptýlenou výztuží z ocelových vláken, v množství 20 kg / m3</t>
  </si>
  <si>
    <t xml:space="preserve">sokl pod zařízení : </t>
  </si>
  <si>
    <t>1pp : 0,15*(2,24*0,66+2,12*0,66)</t>
  </si>
  <si>
    <t>1np : 0,15*0,66*(1,92+1,98+0,12+5,33+2,56+2,92+5,7)</t>
  </si>
  <si>
    <t>631351101R00</t>
  </si>
  <si>
    <t>Bednění stěn, rýh a otvorů v podlahách zřízení</t>
  </si>
  <si>
    <t>1pp : 0,15*(2,24+1,46+0,66+0,2)</t>
  </si>
  <si>
    <t>1np : 0,15*(0,66*11+1,92+1,98+0,12+5,33+2,56+2,92+5,7)</t>
  </si>
  <si>
    <t>631351102R00</t>
  </si>
  <si>
    <t>Bednění stěn, rýh a otvorů v podlahách odstranění</t>
  </si>
  <si>
    <t>Odkaz na mn. položky pořadí 51 : 4,85250</t>
  </si>
  <si>
    <t>631361921RT3</t>
  </si>
  <si>
    <t>Výztuž mazanin z betonů a z lehkých betonů ze svařovaných sítí průměr drátu 5 mm, velikost oka 150/150 mm</t>
  </si>
  <si>
    <t>včetně distančních prvků</t>
  </si>
  <si>
    <t>1pp : 80,5*0,0021*1,2</t>
  </si>
  <si>
    <t>SA : 21*0,0021*1,2</t>
  </si>
  <si>
    <t>SB : 13,3*0,0021*1,2</t>
  </si>
  <si>
    <t>SC : (14,4+3,5+1,8)*0,0021*1,2</t>
  </si>
  <si>
    <t>SD : (2,9+37,6+8,3+27,3+12,9+12,8+13,7+7,4)*0,0021*1,2</t>
  </si>
  <si>
    <t>PA : (1,5+1,4+8,1+1,2+2,9)*0,0021*1,2</t>
  </si>
  <si>
    <t>PB : (61+7,8+18,1+2,5+19,1+21,7+18,9+2,7)*0,0021*1,2</t>
  </si>
  <si>
    <t>PC : (8,1+11,6)*0,0021*1,2</t>
  </si>
  <si>
    <t>631571010R00</t>
  </si>
  <si>
    <t>Násyp pod podlahy z kameniva bez dodávky materiálu_x000D_
 bez určení tloušťky</t>
  </si>
  <si>
    <t>pod mazaniny a dlažby, popř. na plochých střechách, vodorovný nebo ve spádu, s udusáním a urovnáním povrchu,</t>
  </si>
  <si>
    <t>632411105R00</t>
  </si>
  <si>
    <t>Potěr ze suchých směsí samonivelační polymercementová stěrka, pevnost v tlaku 20 MPa, tloušťka 5 mm, bez penetrace</t>
  </si>
  <si>
    <t>s rozprostřením a uhlazením</t>
  </si>
  <si>
    <t>632411904R00</t>
  </si>
  <si>
    <t xml:space="preserve">Potěr ze suchých směsí nátěr savých podkladů penetrační,  </t>
  </si>
  <si>
    <t>Odkaz na mn. položky pořadí 55 : 363,71000</t>
  </si>
  <si>
    <t>6311</t>
  </si>
  <si>
    <t>Přistavení a pronájem čerpadla na beton</t>
  </si>
  <si>
    <t>hod</t>
  </si>
  <si>
    <t>58344169R</t>
  </si>
  <si>
    <t>štěrkodrť frakce 0,0 až 32,0 mm; třída A</t>
  </si>
  <si>
    <t>Odkaz na mn. položky pořadí 54 : 16,10000*1,8</t>
  </si>
  <si>
    <t>642941211RT2</t>
  </si>
  <si>
    <t>Stavební pouzdra pro posuvné dveře osazené do sádrokartonové příčky_x000D_
Sestavení pouzdra, vložení do stavebního otvoru, vyrovnání do vodorovné a svislé polohy, ukotvení pouzdra k nosné konstrukci příčky pomocí vrutů M 2 x 20,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dveří._x000D_
 jednostranné_x000D_
 pouzdro 700/1970 mm</t>
  </si>
  <si>
    <t>z pozinkovaného ocelového profilovaného plechu</t>
  </si>
  <si>
    <t>1np : 1</t>
  </si>
  <si>
    <t>642941211RT4</t>
  </si>
  <si>
    <t>Stavební pouzdra pro posuvné dveře osazené do sádrokartonové příčky_x000D_
Sestavení pouzdra, vložení do stavebního otvoru, vyrovnání do vodorovné a svislé polohy, ukotvení pouzdra k nosné konstrukci příčky pomocí vrutů M 2 x 20,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dveří._x000D_
 jednostranné_x000D_
 pouzdro 900/1970 mm</t>
  </si>
  <si>
    <t>642944212RT2</t>
  </si>
  <si>
    <t>Osazení ocelových zárubní dvourámových konstrukce zásuvná tloušťka stěny 100 mm, posuv +/-7 mm, včetně dodávky zárubně, š. průchodu 600 mm</t>
  </si>
  <si>
    <t>osazení ocelových dvourámových zárubní do stěnových konstrukcí staveb, především do hotových příček včetně omítky s příslušným stavebním rozměrem a hotovou podlahou</t>
  </si>
  <si>
    <t>642944212RT4</t>
  </si>
  <si>
    <t>Osazení ocelových zárubní dvourámových konstrukce zásuvná tloušťka stěny 100 mm, posuv +/-7 mm, včetně dodávky zárubně, š. průchodu 800 mm</t>
  </si>
  <si>
    <t>642944212RT5</t>
  </si>
  <si>
    <t>Osazení ocelových zárubní dvourámových konstrukce zásuvná tloušťka stěny 100 mm, posuv +/-7 mm, včetně dodávky zárubně, š. průchodu 900 mm</t>
  </si>
  <si>
    <t>642944214RT3</t>
  </si>
  <si>
    <t>Osazení ocelových zárubní dvourámových konstrukce zásuvná tloušťka stěny 150 mm, posuv +/-7 mm, včetně dodávky zárubně, š. průchodu 700 mm</t>
  </si>
  <si>
    <t>642944214RT4</t>
  </si>
  <si>
    <t>Osazení ocelových zárubní dvourámových konstrukce zásuvná tloušťka stěny 150 mm, posuv +/-7 mm, včetně dodávky zárubně, š. průchodu 800 mm</t>
  </si>
  <si>
    <t>642944214RT5</t>
  </si>
  <si>
    <t>Osazení ocelových zárubní dvourámových konstrukce zásuvná tloušťka stěny 150 mm, posuv +/-7 mm, včetně dodávky zárubně, š. průchodu 900 mm</t>
  </si>
  <si>
    <t>648991113RT5</t>
  </si>
  <si>
    <t>Osazení parapetních desek z plastických hmot Dodávka a osazení parapetních desek z plastických hmot šířky 400 mm</t>
  </si>
  <si>
    <t>a poloplastických hmot na montážní pěnu, zapravení omítky pod parapetem, těsnění spáry mezi parapetem a rámem okna, dodávka silikonu.</t>
  </si>
  <si>
    <t>1np : 2,7*4+2,7*4</t>
  </si>
  <si>
    <t>64294531a</t>
  </si>
  <si>
    <t>Osaz.zár.oc. 2rám., šroubovaných,tl.stěny 150mm, včetně dodávky zárubně, š průchodu 1200 mm</t>
  </si>
  <si>
    <t>64294531b</t>
  </si>
  <si>
    <t>Osaz.zár.oc. 2rám., šroubovaných,tl.stěny 150mm, včetně dodávky zárubně, š průchodu 1600 mm</t>
  </si>
  <si>
    <t>7622</t>
  </si>
  <si>
    <t>Dveře plastové, barva bílá, dvojsklo</t>
  </si>
  <si>
    <t>0,9*2</t>
  </si>
  <si>
    <t>941941111R00</t>
  </si>
  <si>
    <t xml:space="preserve">Montáž lešení lehkého pracovního řadového s podlahami pronájem lešení za den </t>
  </si>
  <si>
    <t>800-3</t>
  </si>
  <si>
    <t>včetně kotvení</t>
  </si>
  <si>
    <t>Odkaz na mn. položky pořadí 72 : 363,71000*60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</si>
  <si>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</si>
  <si>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</si>
  <si>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</si>
  <si>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</si>
  <si>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</si>
  <si>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</si>
  <si>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Odkaz na mn. položky pořadí 73 : 363,71000</t>
  </si>
  <si>
    <t>953981304R00</t>
  </si>
  <si>
    <t>Chemické kotvy do betonu, do cihelného zdiva do cihel plných, hloubky 125 mm, M 16, malta pro chemické kotvy dvousložková do dutých materiálů</t>
  </si>
  <si>
    <t>ocel. výměna : 8</t>
  </si>
  <si>
    <t>954124204R00</t>
  </si>
  <si>
    <t>Obklady konstrukcí sádrokartonovými deskami obklady ocelových konstrukcí_x000D_
 obklady ocelových nosníků do 500 x 500 mm_x000D_
 1x opláštění, speciální držák, třístranný, deska protipožární impregnovaná tloušťky 12,5 mm</t>
  </si>
  <si>
    <t>- nezbytné úpravy desek na příslušný rozměr,</t>
  </si>
  <si>
    <t>- úpravy rohů, koutů a hran konstrukcí ze sádrokartonu,</t>
  </si>
  <si>
    <t>ocelová konstrukce 1PP : 2,7*2</t>
  </si>
  <si>
    <t>952122</t>
  </si>
  <si>
    <t>Zakrytí stávajících podlach geotextilii, folií a sololitem, - ochrana stávajících podlah proti poškození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</si>
  <si>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</si>
  <si>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</si>
  <si>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</si>
  <si>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</si>
  <si>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1pp : 2,65*(0,1*(2,9*2+4,35+4,6+0,55+1,2)+0,15*(0,9+3,9+0,45*2)+0,3*(3,45*2)+0,45*4,35)</t>
  </si>
  <si>
    <t>-(0,1*(1*2*2+0,7*2)+0,45*1*2*2)</t>
  </si>
  <si>
    <t>2np : 3,45*(0,15*(4,2+2,45+0,1+1,95+2,7)+0,1*(3+2,7*2+0,9+3+0,3))</t>
  </si>
  <si>
    <t>2*0,15*(3,15+3,2+3,15)</t>
  </si>
  <si>
    <t>-0,15*(1,4*2+1,45*2+1,6*2+0,7*2)-0,1*(1*2+0,9*2*2+0,7*2)</t>
  </si>
  <si>
    <t>965042121RT1</t>
  </si>
  <si>
    <t>Bourání podkladů pod dlažby nebo litých celistvých dlažeb a mazanin  betonových nebo z litého asfaltu, tloušťky do 100 mm, plochy do 1 m2</t>
  </si>
  <si>
    <t>1pp : 0,075*(26,38+20,8+19,6+42,72+13,4+12,59+14,87)</t>
  </si>
  <si>
    <t>0,08*(5,78+7)</t>
  </si>
  <si>
    <t>0,07*8,08</t>
  </si>
  <si>
    <t>965042141RT1</t>
  </si>
  <si>
    <t>Bourání podkladů pod dlažby nebo litých celistvých dlažeb a mazanin  betonových nebo z litého asfaltu, tloušťky do 100 mm, plochy přes 4 m2</t>
  </si>
  <si>
    <t>1np : 0,045*8,8</t>
  </si>
  <si>
    <t>0,035*(121,6+18,8+2,4+1,2+1+8,1+16,3+1,2+2,5+2,8)</t>
  </si>
  <si>
    <t>965042221RT1</t>
  </si>
  <si>
    <t>Bourání podkladů pod dlažby nebo litých celistvých dlažeb a mazanin  betonových nebo z litého asfaltu, tloušťky přes 100 mm, plochy do 1 m2</t>
  </si>
  <si>
    <t>1pp : 80,5*0,12</t>
  </si>
  <si>
    <t>965049112RT1</t>
  </si>
  <si>
    <t>Bourání podkladů pod dlažby nebo litých celistvých dlažeb a mazanin  příplatek za bourání mazanin vyztužených svařovanou sítí, tloušťky přes 100 mm</t>
  </si>
  <si>
    <t>Odkaz na mn. položky pořadí 81 : 9,66000</t>
  </si>
  <si>
    <t>Odkaz na mn. položky pořadí 79 : 12,86500</t>
  </si>
  <si>
    <t>Odkaz na mn. položky pořadí 80 : 6,55250</t>
  </si>
  <si>
    <t>965081713R00</t>
  </si>
  <si>
    <t>Bourání podlah z keramických dlaždic, tloušťky do 10 mm, plochy přes 1 m2</t>
  </si>
  <si>
    <t>bez podkladního lože, s jakoukoliv výplní spár</t>
  </si>
  <si>
    <t>1pp : 42,72+5,78+13,4+12,59+14,87+7</t>
  </si>
  <si>
    <t>1np : 121,6+18,8+2,4+1,2+1+8,1+16,3+1,2+2,5+2,8</t>
  </si>
  <si>
    <t>965081702R00</t>
  </si>
  <si>
    <t>Soklíků z dlažeb keramických tloušťky do 10 mm, výšky do 100 mm</t>
  </si>
  <si>
    <t>1pp : 11,7*2+4,2*2+2,6*2+0,3*2+0,6*2+2,7*2+5,15*2+2,7*2+4,75*2+3,1*2+4,75*2</t>
  </si>
  <si>
    <t>1np : 2,9*2+6,6*2+2,7*2+3*2+3*2+1,65*1,95+1,8+0,6+1,4+5,84+1,8+0,15+2,05+0,1+0,9+0,1+0,9*2+1,37*2*3+2,05*2+1,8*2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</si>
  <si>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</si>
  <si>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</si>
  <si>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</si>
  <si>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1pp : 12</t>
  </si>
  <si>
    <t>1np : 10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</si>
  <si>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</si>
  <si>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</si>
  <si>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1pp : 0,9*2*9+0,8*2*2+0,6*2*2</t>
  </si>
  <si>
    <t>1np : 0,9*2*2+0,8*2*4+0,6*2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</si>
  <si>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</si>
  <si>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</si>
  <si>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1np : 1,45*2+1,6*2</t>
  </si>
  <si>
    <t>968083003R00</t>
  </si>
  <si>
    <t>Vybourání plastových výplní otvorů oken, do 4 m2</t>
  </si>
  <si>
    <t>1pp : 0,6*0,6*2+1,1*0,53*3</t>
  </si>
  <si>
    <t>968096002R00</t>
  </si>
  <si>
    <t xml:space="preserve">Vybourání vnitřních parapetů plastových, šířky do 50 cm,  </t>
  </si>
  <si>
    <t>1pp : 0,6*2+1,1*3</t>
  </si>
  <si>
    <t>970251100R00</t>
  </si>
  <si>
    <t>Řezání železobetonu hloubka řezu 100 mm</t>
  </si>
  <si>
    <t>podlaha 1pp : 50</t>
  </si>
  <si>
    <t>971033431R00</t>
  </si>
  <si>
    <t>Vybourání otvorů ve zdivu cihelném z jakýchkoliv cihel pálených_x000D_
 na jakoukoliv maltu vápenou nebo vápenocementovou, plochy do 0,25 m2, tloušťky do 150 mm</t>
  </si>
  <si>
    <t>základovém nebo nadzákladovém,</t>
  </si>
  <si>
    <t>Včetně pomocného lešení o výšce podlahy do 1900 mm a pro zatížení do 1,5 kPa  (150 kg/m2).</t>
  </si>
  <si>
    <t>1/P : 2</t>
  </si>
  <si>
    <t>2/P : 1</t>
  </si>
  <si>
    <t>3/P : 2</t>
  </si>
  <si>
    <t>971033621R00</t>
  </si>
  <si>
    <t>Vybourání otvorů ve zdivu cihelném z jakýchkoliv cihel pálených_x000D_
 na jakoukoliv maltu vápenou nebo vápenocementovou, plochy do 4 m2, tloušťky do 100 mm</t>
  </si>
  <si>
    <t>1pp : 0,7*2+0,9*2*2+1*2*4+1,3*2,05+0,9*1</t>
  </si>
  <si>
    <t>1np : 0,9*2,05</t>
  </si>
  <si>
    <t>972055691R00</t>
  </si>
  <si>
    <t>Vybourání otvorů ve stropech nebo klenbách z dutých prefabrikátů_x000D_
 plochy do 4 m2, tloušťky přes 120 mm</t>
  </si>
  <si>
    <t>bez odstranění podlahy a násypu,</t>
  </si>
  <si>
    <t>(2,7*3+0,9*3+0,6*3+0,6*3)*0,15</t>
  </si>
  <si>
    <t>0,5*1,05*0,15</t>
  </si>
  <si>
    <t>975043111R00</t>
  </si>
  <si>
    <t>Jednořadové podchycení stropů pro osazení nosníků pro osazení nosníků do výšky podchycení 3,5 m_x000D_
 při zatížení hmotnosti do 750 kg/m</t>
  </si>
  <si>
    <t>4*8</t>
  </si>
  <si>
    <t>976085211R00</t>
  </si>
  <si>
    <t>Vybourání madel, objímek, rámů, mříží apod. kanalizačních rámů litinových, z rýhovaného plechu nebo betonových včetně poklopů nebo mříží_x000D_
 plochy do 0,3 m2</t>
  </si>
  <si>
    <t>1pp : 6</t>
  </si>
  <si>
    <t>978011141R00</t>
  </si>
  <si>
    <t>Otlučení omítek vápenných nebo vápenocementových vnitřních s vyškrabáním spár, s očištěním zdiva stropů, v rozsahu do 30 %</t>
  </si>
  <si>
    <t>Odkaz na mn. položky pořadí 39 : 363,71000</t>
  </si>
  <si>
    <t>978013141R00</t>
  </si>
  <si>
    <t>Otlučení omítek vápenných nebo vápenocementových vnitřních s vyškrabáním spár, s očištěním zdiva stěn, v rozsahu do 30 %</t>
  </si>
  <si>
    <t>1pp : 2,6*(14,3*2+2,9*2+4,75*2+2,9*2+0,15*2+2,7*2+4,75*2+3,1*2+0,55*2+4,75*2+2,7*2+11,7*2+4,2*2+2,7*2+0,25*2+0,3*2+5,1*2+0,64*4)</t>
  </si>
  <si>
    <t>-(1,2*0,6*3+1,25*1,825*2+1,2*1,825)</t>
  </si>
  <si>
    <t>0,25*(1,2*3+2*0,6*3+1,25*2+2*1,825*2+1,2+2*1,825)</t>
  </si>
  <si>
    <t>-(0,9*2*2*5+1,2*2*2+0,9*2+0,6*2)</t>
  </si>
  <si>
    <t>1np : 3,4*(15,05*2+14,4*2+0,6*2*4+0,6*2*2+1*2*2+0,35*2+9,6*2+1,7*2+4,08+3,3+1,35*2*2+0,9*2+2,05*2)</t>
  </si>
  <si>
    <t>-(2,7*2,8*4+1,8*2+1*2+2,7*2,8*4+0,9*2+1,8*1,8*3)</t>
  </si>
  <si>
    <t>0,25*(2,7*4+2*2,8*4+1,8+2*2+1+2*2+2,7*4+2*2,8*4+0,9+2*2+1,8*3+2*1,8*3)</t>
  </si>
  <si>
    <t>-(0,9*2*2+0,7*2*2+1*2*2)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</si>
  <si>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</si>
  <si>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</si>
  <si>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</si>
  <si>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1pp : 2,5*(1,81*2+3,55*2+4,25*2+1,81*2)</t>
  </si>
  <si>
    <t>1np : 2*(1,5*2+1,1*2+2,7*2+0,9*2+0,8*2+0,9*2+14,3*2+9,05*2+0,6*4+0,93*2+3,6*2+3,2+3,45*2+2,9)</t>
  </si>
  <si>
    <t>1*0,9+1,5*(0,6+1,2)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</si>
  <si>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</si>
  <si>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</si>
  <si>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</si>
  <si>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</si>
  <si>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</si>
  <si>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</si>
  <si>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</si>
  <si>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</si>
  <si>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1pp : 197</t>
  </si>
  <si>
    <t>1np : 61+8,1+11,6+1,5+7,8+1,4+8,1+18,1+1,2+2,5+2,9+19,1+21,7+18,9+2,7</t>
  </si>
  <si>
    <t>711130101R00</t>
  </si>
  <si>
    <t>Odstranění izolace proti vodě - pásy na sucho vodorovné, 1 vrstva</t>
  </si>
  <si>
    <t>1np : 8,8*2</t>
  </si>
  <si>
    <t>(121,6+18,8+2,4+1,2+1+8,1+16,3+1,2+2,5+2,8)*2</t>
  </si>
  <si>
    <t>711141559RT1</t>
  </si>
  <si>
    <t xml:space="preserve">Provedení izolace proti zemní vlhkosti pásy přitavením vodorovná, 1 vrstva, bez dodávky izolačních pásů,  </t>
  </si>
  <si>
    <t>1pp : 197-80,5</t>
  </si>
  <si>
    <t>711141559RT2</t>
  </si>
  <si>
    <t xml:space="preserve">Provedení izolace proti zemní vlhkosti pásy přitavením vodorovná, 2 vrstvy, bez dodávky izolačních pásů,  </t>
  </si>
  <si>
    <t>1pp : 80,5*1,15</t>
  </si>
  <si>
    <t>711140102R00</t>
  </si>
  <si>
    <t>Odstranění izolace proti vodě - pásy přitavením vodorovné, 2 vrstvy</t>
  </si>
  <si>
    <t>1pp : 2,15*2,5</t>
  </si>
  <si>
    <t>80,5</t>
  </si>
  <si>
    <t>711212901R00</t>
  </si>
  <si>
    <t>Izolace proti vodě nátěr podkladní provedení</t>
  </si>
  <si>
    <t>POL1_7</t>
  </si>
  <si>
    <t>Odkaz na mn. položky pořadí 106 : 165,73500</t>
  </si>
  <si>
    <t>711212002R00</t>
  </si>
  <si>
    <t>Izolace proti vodě stěrka hydroizolační  proti vlhkosti</t>
  </si>
  <si>
    <t>dvouvrstvá</t>
  </si>
  <si>
    <t>SA : 21+0,15*(7,3*2+2,85*2)</t>
  </si>
  <si>
    <t>SC : 14,4+3,5+1,8+2,1*(2,85*2+1,25*2+0,9*2+2*2+4,75*2+3,1*2)</t>
  </si>
  <si>
    <t>PA : 1,5+1,4+8,1+1,2+2,9+2,1*(1,6*2+0,9*2+0,85*2+1,6*2+2,05*2+0,9*2+1,35*2*2)</t>
  </si>
  <si>
    <t>711212601R00</t>
  </si>
  <si>
    <t>Izolace proti vodě doplňky_x000D_
 těsnicí pás š.120 mm do spoje podlaha-stěna</t>
  </si>
  <si>
    <t>SA : (7,3*2+2,85*2)+0,15*4</t>
  </si>
  <si>
    <t>SC : (2,85*2+1,25*2+0,9*2+2*2+4,75*2+3,1*2)+2,1*4*3</t>
  </si>
  <si>
    <t>PA : (1,6*2+0,9*2+0,85*2+1,6*2+2,05*2+0,9*2+1,35*2*2)+2,1*4*4</t>
  </si>
  <si>
    <t>62852265R</t>
  </si>
  <si>
    <t xml:space="preserve">pás izolační z modifikovaného asfaltu natavitelný, mechanicky kotvený; nosná vložka skelná tkanina; horní strana jemný minerální posyp; spodní strana PE fólie; tl. 4,0 mm </t>
  </si>
  <si>
    <t>Odkaz na mn. položky pořadí 102 : 303,10000*1,05</t>
  </si>
  <si>
    <t>Odkaz na mn. položky pořadí 103 : 92,57500*2,1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</si>
  <si>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</si>
  <si>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</si>
  <si>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</si>
  <si>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713102111R00</t>
  </si>
  <si>
    <t>Odstranění tepelné izolace z desek, lamel, rohoží, pásů a foukané izolace podlah, volně uložené, z desek z expandovaného polystyrenu, tloušťky do 100 mm</t>
  </si>
  <si>
    <t>800-713</t>
  </si>
  <si>
    <t>1np : 8,8</t>
  </si>
  <si>
    <t>(121,6+18,8+2,4+1,2+1+8,1+16,3+1,2+2,5+2,8)</t>
  </si>
  <si>
    <t>713121111RT1</t>
  </si>
  <si>
    <t>Montáž tepelné izolace podlah  jednovrstvá, bez dodávky materiálu</t>
  </si>
  <si>
    <t>SB : 13,3</t>
  </si>
  <si>
    <t>SC : 14,4+3,5+1,8</t>
  </si>
  <si>
    <t>PA : 1,5+1,4+8,1+1,2+2,9</t>
  </si>
  <si>
    <t>PC : 8,1+11,6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</si>
  <si>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</si>
  <si>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</si>
  <si>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</si>
  <si>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1pp šachta : 0,55*1,2*3</t>
  </si>
  <si>
    <t>713191100RT9</t>
  </si>
  <si>
    <t>Izolace tepelné běžných konstrukcí - doplňky položení separační fólie, včetně dodávky PE fólie</t>
  </si>
  <si>
    <t>1pp : 197*1,1</t>
  </si>
  <si>
    <t>1np : (61+8,1+11,6+1,5+7,8+1,4+8,1+18,1+1,2+2,5+2,9+19,1+21,7+18,9+2,7)*1,1</t>
  </si>
  <si>
    <t>713191313R00</t>
  </si>
  <si>
    <t>perlitové lože pro tepelnou izolaci, tl. 20 mm, včetně dodávky materiálu</t>
  </si>
  <si>
    <t xml:space="preserve">vyrovnávka hydroizolace pískem před kladením tepelné izolace : </t>
  </si>
  <si>
    <t>283754601R</t>
  </si>
  <si>
    <t>deska izolační tepelně izol.; extrudovaný polystyren; povrch strukturovaný; rovná hrana; součinitel tepelné vodivosti 0,035 W/mK; obj. hmotnost 35,00 kg/m3</t>
  </si>
  <si>
    <t>1pp šachta : 0,55*1,2*3*0,05*1,50</t>
  </si>
  <si>
    <t>283754920R</t>
  </si>
  <si>
    <t>deska izolační tepelně izol.; extrudovaný polystyren; povrch vroubkovaný; rovná hrana; tl. 20,0 mm; součinitel tepelné vodivosti 0,035 W/mK; R = 0,571 m2K/W; obj. hmotnost 30,00 kg/m3</t>
  </si>
  <si>
    <t>PA : (1,5+1,4+8,1+1,2+2,9)*1,05</t>
  </si>
  <si>
    <t>PC : (8,1+11,6)*1,05</t>
  </si>
  <si>
    <t>283754921R</t>
  </si>
  <si>
    <t>deska izolační tepelně izol.; extrudovaný polystyren; povrch vroubkovaný; rovná hrana; tl. 30,0 mm; součinitel tepelné vodivosti 0,035 W/mK; R = 0,857 m2K/W; obj. hmotnost 30,00 kg/m3</t>
  </si>
  <si>
    <t>SB : 13,3*1,05</t>
  </si>
  <si>
    <t>SC : (14,4+3,5+1,8)*1,05</t>
  </si>
  <si>
    <t>998713202R00</t>
  </si>
  <si>
    <t>Přesun hmot pro izolace tepelné v objektech výšky do 12 m</t>
  </si>
  <si>
    <t>50 m vodorovně</t>
  </si>
  <si>
    <t>7201</t>
  </si>
  <si>
    <t>Zdravotechnika - dle samostatného rozpočtu</t>
  </si>
  <si>
    <t>721210812R00</t>
  </si>
  <si>
    <t>Demontáž vpusti z kameniny, DN 70</t>
  </si>
  <si>
    <t>800-721</t>
  </si>
  <si>
    <t>1pp : 4</t>
  </si>
  <si>
    <t>7281</t>
  </si>
  <si>
    <t>Vzduchotechnika - dle samostatného rozpočtu</t>
  </si>
  <si>
    <t>7301</t>
  </si>
  <si>
    <t>Vytápění objektu - dle samostatného rozpočtu</t>
  </si>
  <si>
    <t>766661112R00</t>
  </si>
  <si>
    <t>Montáž dveřních křídel kompletizovaných otevíravých ,  , do ocelové nebo fošnové zárubně, jednokřídlových, šířky do 800 mm</t>
  </si>
  <si>
    <t>800-766</t>
  </si>
  <si>
    <t>766661122R00</t>
  </si>
  <si>
    <t>Montáž dveřních křídel kompletizovaných otevíravých ,  , do ocelové nebo fošnové zárubně, jednokřídlových, šířky přes 800 mm</t>
  </si>
  <si>
    <t>766661132R00</t>
  </si>
  <si>
    <t>Montáž dveřních křídel kompletizovaných otevíravých ,  , do ocelové nebo fošnové zárubně, dvoukřídlových, šířky do 1450 mm</t>
  </si>
  <si>
    <t>766661142R00</t>
  </si>
  <si>
    <t>Montáž dveřních křídel kompletizovaných otevíravých ,  , do ocelové nebo fošnové zárubně, dvoukřídlových, šířky přes 1450 mm</t>
  </si>
  <si>
    <t>766670021R00</t>
  </si>
  <si>
    <t xml:space="preserve">Montáž kliky a štítku </t>
  </si>
  <si>
    <t>8+11+2+1</t>
  </si>
  <si>
    <t>7661</t>
  </si>
  <si>
    <t>Vnitřní jednokřídlové dveře plné, vč kování a dveřních mřížek - dle PD</t>
  </si>
  <si>
    <t>0,6*2*2+0,7*2+3*0,7*2+2*0,8*2+8*0,9*2+0,9*2+0,9*2*2+1,2*2*2+1,6*2</t>
  </si>
  <si>
    <t>7662</t>
  </si>
  <si>
    <t>Demontáž a zpětná montáž zákrytu ústředního topení v 1NP</t>
  </si>
  <si>
    <t>998766202R00</t>
  </si>
  <si>
    <t>Přesun hmot pro konstrukce truhlářské v objektech výšky do 12 m</t>
  </si>
  <si>
    <t>767137803R00</t>
  </si>
  <si>
    <t>Demontáž stěn a příček z plechu příček sádrokartonových_x000D_
 desek do suti</t>
  </si>
  <si>
    <t>800-767</t>
  </si>
  <si>
    <t>1np : 3,45*(0,93+1,8+0,5)</t>
  </si>
  <si>
    <t>767995105R00</t>
  </si>
  <si>
    <t>Výroba a montáž atypických kovovových doplňků staveb hmotnosti přes 50 do 100 kg</t>
  </si>
  <si>
    <t>kg</t>
  </si>
  <si>
    <t>ocel. výměna : 450</t>
  </si>
  <si>
    <t>767996802R00</t>
  </si>
  <si>
    <t>Demontáž ostatních doplňků staveb atypických konstrukcí_x000D_
 o hmotnosti přes 50 do 100 kg</t>
  </si>
  <si>
    <t>1pp : 2,6*4*14,5</t>
  </si>
  <si>
    <t>767001</t>
  </si>
  <si>
    <t>Zadlažďovací poklop - ozn. V1</t>
  </si>
  <si>
    <t>Rozměr 300x300 mm vč. lemování, výška 50mm, ocelový, žárově pozinkovaný, vyplněný betonem C25/35 s povrchvou</t>
  </si>
  <si>
    <t>úpravou z navazujících nášl.ploch, obbetonování okolo š. 100-150mm na úroveň -0,050m</t>
  </si>
  <si>
    <t>767002</t>
  </si>
  <si>
    <t>Zadlažďovací poklop - ozn. V2</t>
  </si>
  <si>
    <t>Rozměr 600x600 mm vč. lemování, výška 50mm, ocelový, žárově pozinkovaný, vyplněný betonem C25/35 s povrchvou</t>
  </si>
  <si>
    <t>767003</t>
  </si>
  <si>
    <t>Zadlažďovací poklop - ozn. V3</t>
  </si>
  <si>
    <t>Rozměr 500x1600 mm (dvoudílný 2x500x800 mm) vč. lemování, výška 50mm, ocelový, žárově pozinkovaný, vyplněný</t>
  </si>
  <si>
    <t>betonem C25/35 s povrchvou úpravou z navazujících nášl.ploch, obbetonování okolo š. 100-150mm na úroveň -0,050m</t>
  </si>
  <si>
    <t>767004</t>
  </si>
  <si>
    <t>Zadlažďovací poklop - ozn. V4</t>
  </si>
  <si>
    <t>Rozměr 900x900 mm vč. lemování, nosnost 300 kg, výška 50mm, ocelový, žárově pozinkovaný, vyplněný betonem C25/35</t>
  </si>
  <si>
    <t>s povrchvou úpravou z navazujících nášl.ploch, obbetonování okolo š. 100-150mm na úroveň -0,050m</t>
  </si>
  <si>
    <t>767005</t>
  </si>
  <si>
    <t>D+M OCHRANNÉ NEREZOVÉ HRANY ROHŮ STĚN, L lišta 35x35 mm na chemické lepidlo - ozn V5</t>
  </si>
  <si>
    <t>2*57</t>
  </si>
  <si>
    <t>767006</t>
  </si>
  <si>
    <t>D+M Roleta s lamelou š. 77mm ve vodících lištách, rozměry otvoru 1,0x2,0m - ozn V6, elektro pohon 220V, vypínače IP66, možnost manuálního otevření klikou, D+M</t>
  </si>
  <si>
    <t>1*2</t>
  </si>
  <si>
    <t>767007</t>
  </si>
  <si>
    <t>D+M Trubka pozinkovaná DN 300 mm, dl. 500 mm - ozn V8</t>
  </si>
  <si>
    <t>767008</t>
  </si>
  <si>
    <t>D+M Trubka hranatá pozinkovaná 250/250 mm, dl. 500 mm - ozn V9</t>
  </si>
  <si>
    <t>1338813a</t>
  </si>
  <si>
    <t>Dodávka ocelové konstrukce vč. povrchové úpravy v 1PP - OK Výměna</t>
  </si>
  <si>
    <t>998767202R00</t>
  </si>
  <si>
    <t>Přesun hmot pro kovové stavební doplňk. konstrukce v objektech výšky do 12 m</t>
  </si>
  <si>
    <t>Odkaz na mn. položky pořadí 147 : 157,70000</t>
  </si>
  <si>
    <t>771101101R00</t>
  </si>
  <si>
    <t xml:space="preserve">Příprava podkladu pod dlažby vysávání podkladů pod keramickou dlažbu průmyslovým vysavačem </t>
  </si>
  <si>
    <t>800-771</t>
  </si>
  <si>
    <t>771212117R00</t>
  </si>
  <si>
    <t>Kladení dlažby keramické do tmele velikosti do 600 x 600 m</t>
  </si>
  <si>
    <t>do tmele, rovnoběžně se stěnou, bez skládání složitých vzorů a tvarů.</t>
  </si>
  <si>
    <t>1pp : 2,9+37,6+8,3+27,3+12,9+14,4+12,8+13,7+7,4+3,5+1,8</t>
  </si>
  <si>
    <t>1np : 1,5+1,4+8,1+1,2+2,9</t>
  </si>
  <si>
    <t>771475014R00</t>
  </si>
  <si>
    <t>Montáž soklíků z dlaždic keramických výšky 100 mm, soklíků vodorovných, kladených do flexibilního tmele</t>
  </si>
  <si>
    <t>1pp : 2*2+5,1*2+2,7*2+4,75*2+2,7*2+4,75*2+4,75*2+2,9*2+1,45*2+5,1*2</t>
  </si>
  <si>
    <t>1np : 2,85*2+2,85*2</t>
  </si>
  <si>
    <t>771577114RV1</t>
  </si>
  <si>
    <t>Hrany schodů, dilatační, koutové, ukončovací a přechodové profily profily přechodové eloxovaný hliník, dekorativní spojení dvou podlah různé výšky, připevnění na narážecí profil, výška profilu 6,5-10 mm, šířka profilu 40 mm</t>
  </si>
  <si>
    <t>V7 : 0,6*2+0,7*3+0,8*2+0,9*3+1,2</t>
  </si>
  <si>
    <t>771578011R00</t>
  </si>
  <si>
    <t>Zvláštní úpravy spár spára podlaha-stěna silikonem</t>
  </si>
  <si>
    <t>vč. dodávky a montáže silikonu.</t>
  </si>
  <si>
    <t>Odkaz na mn. položky pořadí 148 : 83,80000</t>
  </si>
  <si>
    <t>59763000a</t>
  </si>
  <si>
    <t>Dlažba dle výběru investora</t>
  </si>
  <si>
    <t>POL3_1</t>
  </si>
  <si>
    <t>Odkaz na mn. položky pořadí 148 : 83,80000*0,105</t>
  </si>
  <si>
    <t>Odkaz na mn. položky pořadí 147 : 157,70000*1,05</t>
  </si>
  <si>
    <t>998771202R00</t>
  </si>
  <si>
    <t>Přesun hmot pro podlahy z dlaždic v objektech výšky do 12 m</t>
  </si>
  <si>
    <t>776101101R00</t>
  </si>
  <si>
    <t>Přípravné práce vysávání povlakových podlah průmyslovým vysavačem</t>
  </si>
  <si>
    <t>800-775</t>
  </si>
  <si>
    <t>položky neobsahují žádný materiál</t>
  </si>
  <si>
    <t>Odkaz na mn. položky pořadí 158 : 33,00000</t>
  </si>
  <si>
    <t>776401800R00</t>
  </si>
  <si>
    <t>Demontáž soklíků nebo lišt pryžových nebo PVC odstranění a uložení na hromady</t>
  </si>
  <si>
    <t>1pp : 1,55*2+5,15*2</t>
  </si>
  <si>
    <t>776421100RU1</t>
  </si>
  <si>
    <t>Lepení soklíků PVC a napojení krytiny na stěnu lepení podlahových soklíků z PVC a vinylu včetně dodávky soklíku</t>
  </si>
  <si>
    <t>1pp : 2,85*2+5,45*2</t>
  </si>
  <si>
    <t>1np : 4,4*2+2,9*2+2,85*2+2,85*2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</si>
  <si>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</si>
  <si>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</si>
  <si>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</si>
  <si>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m.č. 1.17 : 1,4*2+2,2*2</t>
  </si>
  <si>
    <t>776511820R00</t>
  </si>
  <si>
    <t>Odstranění povlakových podlah z nášlapné plochy lepených, s podložkou, z ploch přes 20 m2</t>
  </si>
  <si>
    <t>1pp : 8,08</t>
  </si>
  <si>
    <t>776521200R00</t>
  </si>
  <si>
    <t>Lepení povlakových podlah z plastů  Lepení povlakových podlah z plastových dílců z PVC nebo vinylu, montáž</t>
  </si>
  <si>
    <t>1pp : 13,3</t>
  </si>
  <si>
    <t>1np : 8,1+11,6</t>
  </si>
  <si>
    <t>77610112a</t>
  </si>
  <si>
    <t>Provedení penetrace podkladu pod.povlak.podlahy vč. penetrace</t>
  </si>
  <si>
    <t>28410302R</t>
  </si>
  <si>
    <t>podlahovina PVC lamely; š = 228,0 mm; l = 1 220 mm; tl. 2,00 mm; povrch. úprava PU lak; protiskluzná; oblast komerční</t>
  </si>
  <si>
    <t>Odkaz na mn. položky pořadí 158 : 33,00000*1,1</t>
  </si>
  <si>
    <t>998776202R00</t>
  </si>
  <si>
    <t>Přesun hmot pro podlahy povlakové v objektech výšky do 12 m</t>
  </si>
  <si>
    <t>vodorovně do 50 m</t>
  </si>
  <si>
    <t>777811201R00</t>
  </si>
  <si>
    <t>Podlaha litá polyuretanová pro parkovací plochy, garáže, medicínský průmysl, automobilový průmysl, podlahy skladů a nákupní centra, skladba: penetrace, polyuretanová pryskyřičná stěrka prosypaná křemičitým pískem, uzavírací nátěr</t>
  </si>
  <si>
    <t>800-773</t>
  </si>
  <si>
    <t>včetně penetrace podkladu, nosné vrstvy prosypané křemičitým pískem a uzavírací vrstvy.</t>
  </si>
  <si>
    <t>PB : 61+7,8+18,1+2,5+19,1+21,7+18,9+2,7</t>
  </si>
  <si>
    <t>777615113R00</t>
  </si>
  <si>
    <t>Nátěr epoxidový, podlah betonových, 1 x</t>
  </si>
  <si>
    <t>998777202R00</t>
  </si>
  <si>
    <t>Přesun hmot pro podlahy syntetické v objektech výšky do 12 m</t>
  </si>
  <si>
    <t>Odkaz na mn. položky pořadí 166 : 620,35800</t>
  </si>
  <si>
    <t>781475114R00</t>
  </si>
  <si>
    <t>Montáž obkladů vnitřních z dlaždic keramických kladených do tmele 200 x 200 mm,  , kladených do flexibilního tmele</t>
  </si>
  <si>
    <t>1pp : 2,1*(2,7*2+1,25*2+0,9*2+2*2+3,1*2+4,75*2+1,3*2+2,45*2+5,7*2+5,1*2)</t>
  </si>
  <si>
    <t>1,2*(2,1+2,6+5,4+0,3*2+2,6+4,2+4,2+10,35+4,2)</t>
  </si>
  <si>
    <t>1np : 2,1*(5,7*2+14,15*2+0,63*2+3,41*2+0,2*2+1,59*2+0,15+0,6*2+1*2+0,45+0,6+0,3+3,2*2+0,2)</t>
  </si>
  <si>
    <t>2,1*(0,6+1,2+1,6*2*2+0,9*2+0,85*21,35*2*2+0,9*2+2,05*2+2,8*2+2,9*2)+0,6*(1,8+0,6)</t>
  </si>
  <si>
    <t>2,1*(3,2*2+14,15*2+1,4*2+0,55+0,4)</t>
  </si>
  <si>
    <t>1,2*(4,4*2-1,25+7,89+7,15+1,4*2)</t>
  </si>
  <si>
    <t>781497121R00</t>
  </si>
  <si>
    <t xml:space="preserve">Lišty k obkladům profil rohový eloxovaný hliník, uložení do tmele,  , výška profilu 6 mm,  </t>
  </si>
  <si>
    <t>1pp : 0,8+2*2+0,8+2*2+1,2*2*12+0,8+2*2+(1+2*2)*2</t>
  </si>
  <si>
    <t>1np : (1+2*2)*4+(0,9*2*2)*2+1,2+2*2+1,2*16+0,7+2*2+0,7*3+2*2*3</t>
  </si>
  <si>
    <t>597813600R</t>
  </si>
  <si>
    <t>obklad keramický š = 198 mm; l = 198 mm; h = 6,5 mm; pro interiér; barva bílá; mat</t>
  </si>
  <si>
    <t>Odkaz na mn. položky pořadí 166 : 620,35800*1,05</t>
  </si>
  <si>
    <t>998781202R00</t>
  </si>
  <si>
    <t>Přesun hmot pro obklady keramické v objektech výšky do 12 m</t>
  </si>
  <si>
    <t>783001</t>
  </si>
  <si>
    <t>Nátěr stávajícího zábradlí, očištění + 1x základní + 2x syntetický nátěr</t>
  </si>
  <si>
    <t>7831</t>
  </si>
  <si>
    <t>Očištění a nátěr ocel. zárubní 1xzáklad+2xemail</t>
  </si>
  <si>
    <t>8+11+2+1+1</t>
  </si>
  <si>
    <t>784402801R00</t>
  </si>
  <si>
    <t>Odstranění maleb oškrabáním, v místnostech do 3,8 m</t>
  </si>
  <si>
    <t>800-784</t>
  </si>
  <si>
    <t>Odkaz na mn. položky pořadí 40 : 647,61300</t>
  </si>
  <si>
    <t>784191301R00</t>
  </si>
  <si>
    <t>Příprava povrchu Penetrace (napouštění) podkladu protiplísňová, jednonásobná</t>
  </si>
  <si>
    <t>Odkaz na mn. položky pořadí 174 : 833,48800</t>
  </si>
  <si>
    <t>784195322R00</t>
  </si>
  <si>
    <t>Malby z malířských směsí otěruvzdorných,  , barevné, dvojnásobné</t>
  </si>
  <si>
    <t>Odkaz na mn. položky pořadí 166 : 620,35800*-1</t>
  </si>
  <si>
    <t>Odkaz na mn. položky pořadí 16 : 205,89650*2</t>
  </si>
  <si>
    <t>Odkaz na mn. položky pořadí 23 : 15,36500*2</t>
  </si>
  <si>
    <t>786001</t>
  </si>
  <si>
    <t>D+M neprůhledné okenní fólie</t>
  </si>
  <si>
    <t>1pp : 1,2*0,6</t>
  </si>
  <si>
    <t>799001</t>
  </si>
  <si>
    <t>Práškový hasícíc přístroj 6kg, 21A</t>
  </si>
  <si>
    <t>799002</t>
  </si>
  <si>
    <t>Přenosný hasící přístroj CO2 5 55B</t>
  </si>
  <si>
    <t>799003</t>
  </si>
  <si>
    <t>Stavební přípomoce</t>
  </si>
  <si>
    <t>799004</t>
  </si>
  <si>
    <t>D+M VYBAVENÍ UMÝVÁRNY</t>
  </si>
  <si>
    <t>2x nerez dávkovač na mýdlo (sprcha, umyvadlo), 1x zrcadlo na umyvadlo 700/1000mm, 1x odpadkový koš, 1x zásobník na papírové ručníky</t>
  </si>
  <si>
    <t>799005</t>
  </si>
  <si>
    <t>D+M VYBAVENÍ WC</t>
  </si>
  <si>
    <t>1x nerez zásobník na toaletní papír, 2x nerezový háček, 1x odpadkový koš</t>
  </si>
  <si>
    <t>799006</t>
  </si>
  <si>
    <t>D+M VYBAVENÍ KANCELÁŘE</t>
  </si>
  <si>
    <t>1x nerez dávkovač na mýdlo, 1x zrcadlo na umyvadlo 700/1000mm, 2x odpadkový koš (umyvadlo, stůl), 1x zásobník na papírové ručníky, laminátový pracovní stůl s kovovou podnoží 700/1400mm s pojízdným zásuvkovým boxem, kancelářská židle otočná</t>
  </si>
  <si>
    <t>799007</t>
  </si>
  <si>
    <t>D+M VYBAVENÍ ŠATNY</t>
  </si>
  <si>
    <t>Plechové zdvojené šatní skříňky 500/600/2000mm pro ukládání čistého a špinavého oděvu, s cylindrickým zámkem, na nožkách (celkem 9ks), samostatná dřevěná lavice s kovovou podloží 400/1000mm (celkem 2x), 18x nerezový háček, 1x odpadkový koš</t>
  </si>
  <si>
    <t>211</t>
  </si>
  <si>
    <t>Elektroinstalace - dle samostatného rozpočtu</t>
  </si>
  <si>
    <t>979011211R00</t>
  </si>
  <si>
    <t>Svislá doprava suti a vybouraných hmot nošením za prvé podlaží nad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</si>
  <si>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</si>
  <si>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</si>
  <si>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</si>
  <si>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</si>
  <si>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</si>
  <si>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</si>
  <si>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</si>
  <si>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979990107R00</t>
  </si>
  <si>
    <t>Poplatek za skládku Poplatek za uložení suti - směs betonu,cihel,dřeva, skupina odpadu 170904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</si>
  <si>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</si>
  <si>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</si>
  <si>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</si>
  <si>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</si>
  <si>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</si>
  <si>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979087391R00</t>
  </si>
  <si>
    <t xml:space="preserve">Vodorovné přemístění suti nošením k místu nakládky příplatek za každých dalších i započatých 10 m vzdálenosti suti,  </t>
  </si>
  <si>
    <t>00512401a</t>
  </si>
  <si>
    <t>Dílenská dokumentace ocelové konstrukce</t>
  </si>
  <si>
    <t>Soubor</t>
  </si>
  <si>
    <t>Koordinace stavebních a technologických dodávek stavby.</t>
  </si>
  <si>
    <t>00512401b</t>
  </si>
  <si>
    <t>Dílenská dokumentace výztuže pro ŽB konstrukce</t>
  </si>
  <si>
    <t>005121 R</t>
  </si>
  <si>
    <t>Zařízení staveniště</t>
  </si>
  <si>
    <t>soubor</t>
  </si>
  <si>
    <t>VRN</t>
  </si>
  <si>
    <t>POL99_0</t>
  </si>
  <si>
    <t>Veškeré náklady spojené s vybudováním, provozem a odstraněním zařízení staveniště.</t>
  </si>
  <si>
    <t>00524 R</t>
  </si>
  <si>
    <t>Předání a převzetí díla</t>
  </si>
  <si>
    <t>POL99_</t>
  </si>
  <si>
    <t>Náklady zhotovitele, které vzniknou v souvislosti s povinnostmi zhotovitele při předání a převzetí díla.</t>
  </si>
  <si>
    <t>005112</t>
  </si>
  <si>
    <t>Prohlídka stavby statikem</t>
  </si>
  <si>
    <t>Soub</t>
  </si>
  <si>
    <t>Koordinační práce s provozovatelem objektu</t>
  </si>
  <si>
    <t>POL99_8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</si>
  <si>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</si>
  <si>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</si>
  <si>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</si>
  <si>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</si>
  <si>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</si>
  <si>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</si>
  <si>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VRN91-61</t>
  </si>
  <si>
    <t>Zpracování fotodokumentace : A) fotofokumentace stávajícího stavu před zahájením stavebních prací, B) fotodokumentace průběhu realizace stavby C) fotodokumentace dokončeného díla.</t>
  </si>
  <si>
    <t>SUM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</si>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</sst>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opLeftCell="B53" zoomScaleNormal="100" zoomScaleSheetLayoutView="75" workbookViewId="0">
      <selection activeCell="C69" sqref="C69:E6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7" t="s">
        <v>22</v>
      </c>
      <c r="C2" s="78"/>
      <c r="D2" s="79" t="s">
        <v>43</v>
      </c>
      <c r="E2" s="204" t="s">
        <v>49</v>
      </c>
      <c r="F2" s="205"/>
      <c r="G2" s="205"/>
      <c r="H2" s="205"/>
      <c r="I2" s="205"/>
      <c r="J2" s="20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6">
        <v>1919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42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1"/>
      <c r="E11" s="211"/>
      <c r="F11" s="211"/>
      <c r="G11" s="211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SUMIF(F50:F81,A16,I50:I81)+SUMIF(F50:F81,"PSU",I50:I81)</f>
        <v>0</v>
      </c>
      <c r="J16" s="203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SUMIF(F50:F81,A17,I50:I81)</f>
        <v>0</v>
      </c>
      <c r="J17" s="203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SUMIF(F50:F81,A18,I50:I81)</f>
        <v>0</v>
      </c>
      <c r="J18" s="203"/>
    </row>
    <row r="19" spans="1:10" ht="23.25" customHeight="1" x14ac:dyDescent="0.2">
      <c r="A19" s="139" t="s">
        <v>116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SUMIF(F50:F81,A19,I50:I81)</f>
        <v>0</v>
      </c>
      <c r="J19" s="203"/>
    </row>
    <row r="20" spans="1:10" ht="23.25" customHeight="1" x14ac:dyDescent="0.2">
      <c r="A20" s="139" t="s">
        <v>117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SUMIF(F50:F81,A20,I50:I81)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9">
        <f>A23</f>
        <v>0</v>
      </c>
      <c r="H24" s="230"/>
      <c r="I24" s="23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31">
        <f>ZakladDPHZaklVypocet</f>
        <v>0</v>
      </c>
      <c r="H25" s="232"/>
      <c r="I25" s="23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8">
        <f>A25</f>
        <v>0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00">
        <f>CenaCelkem-(ZakladDPHSni+DPHSni+ZakladDPHZakl+DPHZakl)</f>
        <v>0</v>
      </c>
      <c r="H27" s="200"/>
      <c r="I27" s="20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4">
        <f>A27</f>
        <v>0</v>
      </c>
      <c r="H29" s="234"/>
      <c r="I29" s="234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240"/>
      <c r="D39" s="240"/>
      <c r="E39" s="240"/>
      <c r="F39" s="100">
        <f>'5 1 Pol'!AE603</f>
        <v>0</v>
      </c>
      <c r="G39" s="101">
        <f>'5 1 Pol'!AF603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241" t="s">
        <v>51</v>
      </c>
      <c r="D40" s="241"/>
      <c r="E40" s="241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241" t="s">
        <v>46</v>
      </c>
      <c r="D41" s="241"/>
      <c r="E41" s="241"/>
      <c r="F41" s="105">
        <f>'5 1 Pol'!AE603</f>
        <v>0</v>
      </c>
      <c r="G41" s="106">
        <f>'5 1 Pol'!AF603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240" t="s">
        <v>44</v>
      </c>
      <c r="D42" s="240"/>
      <c r="E42" s="240"/>
      <c r="F42" s="109">
        <f>'5 1 Pol'!AE603</f>
        <v>0</v>
      </c>
      <c r="G42" s="102">
        <f>'5 1 Pol'!AF603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242" t="s">
        <v>52</v>
      </c>
      <c r="C43" s="243"/>
      <c r="D43" s="243"/>
      <c r="E43" s="24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43</v>
      </c>
      <c r="C50" s="245" t="s">
        <v>56</v>
      </c>
      <c r="D50" s="246"/>
      <c r="E50" s="246"/>
      <c r="F50" s="135" t="s">
        <v>24</v>
      </c>
      <c r="G50" s="136"/>
      <c r="H50" s="136"/>
      <c r="I50" s="136">
        <f>'5 1 Pol'!G8</f>
        <v>0</v>
      </c>
      <c r="J50" s="133" t="str">
        <f>IF(I82=0,"",I50/I82*100)</f>
        <v/>
      </c>
    </row>
    <row r="51" spans="1:10" ht="36.75" customHeight="1" x14ac:dyDescent="0.2">
      <c r="A51" s="124"/>
      <c r="B51" s="129" t="s">
        <v>57</v>
      </c>
      <c r="C51" s="245" t="s">
        <v>58</v>
      </c>
      <c r="D51" s="246"/>
      <c r="E51" s="246"/>
      <c r="F51" s="135" t="s">
        <v>24</v>
      </c>
      <c r="G51" s="136"/>
      <c r="H51" s="136"/>
      <c r="I51" s="136">
        <f>'5 1 Pol'!G33</f>
        <v>0</v>
      </c>
      <c r="J51" s="133" t="str">
        <f>IF(I82=0,"",I51/I82*100)</f>
        <v/>
      </c>
    </row>
    <row r="52" spans="1:10" ht="36.75" customHeight="1" x14ac:dyDescent="0.2">
      <c r="A52" s="124"/>
      <c r="B52" s="129" t="s">
        <v>59</v>
      </c>
      <c r="C52" s="245" t="s">
        <v>60</v>
      </c>
      <c r="D52" s="246"/>
      <c r="E52" s="246"/>
      <c r="F52" s="135" t="s">
        <v>24</v>
      </c>
      <c r="G52" s="136"/>
      <c r="H52" s="136"/>
      <c r="I52" s="136">
        <f>'5 1 Pol'!G43</f>
        <v>0</v>
      </c>
      <c r="J52" s="133" t="str">
        <f>IF(I82=0,"",I52/I82*100)</f>
        <v/>
      </c>
    </row>
    <row r="53" spans="1:10" ht="36.75" customHeight="1" x14ac:dyDescent="0.2">
      <c r="A53" s="124"/>
      <c r="B53" s="129" t="s">
        <v>61</v>
      </c>
      <c r="C53" s="245" t="s">
        <v>62</v>
      </c>
      <c r="D53" s="246"/>
      <c r="E53" s="246"/>
      <c r="F53" s="135" t="s">
        <v>24</v>
      </c>
      <c r="G53" s="136"/>
      <c r="H53" s="136"/>
      <c r="I53" s="136">
        <f>'5 1 Pol'!G109</f>
        <v>0</v>
      </c>
      <c r="J53" s="133" t="str">
        <f>IF(I82=0,"",I53/I82*100)</f>
        <v/>
      </c>
    </row>
    <row r="54" spans="1:10" ht="36.75" customHeight="1" x14ac:dyDescent="0.2">
      <c r="A54" s="124"/>
      <c r="B54" s="129" t="s">
        <v>63</v>
      </c>
      <c r="C54" s="245" t="s">
        <v>64</v>
      </c>
      <c r="D54" s="246"/>
      <c r="E54" s="246"/>
      <c r="F54" s="135" t="s">
        <v>24</v>
      </c>
      <c r="G54" s="136"/>
      <c r="H54" s="136"/>
      <c r="I54" s="136">
        <f>'5 1 Pol'!G130</f>
        <v>0</v>
      </c>
      <c r="J54" s="133" t="str">
        <f>IF(I82=0,"",I54/I82*100)</f>
        <v/>
      </c>
    </row>
    <row r="55" spans="1:10" ht="36.75" customHeight="1" x14ac:dyDescent="0.2">
      <c r="A55" s="124"/>
      <c r="B55" s="129" t="s">
        <v>65</v>
      </c>
      <c r="C55" s="245" t="s">
        <v>66</v>
      </c>
      <c r="D55" s="246"/>
      <c r="E55" s="246"/>
      <c r="F55" s="135" t="s">
        <v>24</v>
      </c>
      <c r="G55" s="136"/>
      <c r="H55" s="136"/>
      <c r="I55" s="136">
        <f>'5 1 Pol'!G150</f>
        <v>0</v>
      </c>
      <c r="J55" s="133" t="str">
        <f>IF(I82=0,"",I55/I82*100)</f>
        <v/>
      </c>
    </row>
    <row r="56" spans="1:10" ht="36.75" customHeight="1" x14ac:dyDescent="0.2">
      <c r="A56" s="124"/>
      <c r="B56" s="129" t="s">
        <v>67</v>
      </c>
      <c r="C56" s="245" t="s">
        <v>68</v>
      </c>
      <c r="D56" s="246"/>
      <c r="E56" s="246"/>
      <c r="F56" s="135" t="s">
        <v>24</v>
      </c>
      <c r="G56" s="136"/>
      <c r="H56" s="136"/>
      <c r="I56" s="136">
        <f>'5 1 Pol'!G153</f>
        <v>0</v>
      </c>
      <c r="J56" s="133" t="str">
        <f>IF(I82=0,"",I56/I82*100)</f>
        <v/>
      </c>
    </row>
    <row r="57" spans="1:10" ht="36.75" customHeight="1" x14ac:dyDescent="0.2">
      <c r="A57" s="124"/>
      <c r="B57" s="129" t="s">
        <v>69</v>
      </c>
      <c r="C57" s="245" t="s">
        <v>70</v>
      </c>
      <c r="D57" s="246"/>
      <c r="E57" s="246"/>
      <c r="F57" s="135" t="s">
        <v>24</v>
      </c>
      <c r="G57" s="136"/>
      <c r="H57" s="136"/>
      <c r="I57" s="136">
        <f>'5 1 Pol'!G221</f>
        <v>0</v>
      </c>
      <c r="J57" s="133" t="str">
        <f>IF(I82=0,"",I57/I82*100)</f>
        <v/>
      </c>
    </row>
    <row r="58" spans="1:10" ht="36.75" customHeight="1" x14ac:dyDescent="0.2">
      <c r="A58" s="124"/>
      <c r="B58" s="129" t="s">
        <v>71</v>
      </c>
      <c r="C58" s="245" t="s">
        <v>72</v>
      </c>
      <c r="D58" s="246"/>
      <c r="E58" s="246"/>
      <c r="F58" s="135" t="s">
        <v>24</v>
      </c>
      <c r="G58" s="136"/>
      <c r="H58" s="136"/>
      <c r="I58" s="136">
        <f>'5 1 Pol'!G248</f>
        <v>0</v>
      </c>
      <c r="J58" s="133" t="str">
        <f>IF(I82=0,"",I58/I82*100)</f>
        <v/>
      </c>
    </row>
    <row r="59" spans="1:10" ht="36.75" customHeight="1" x14ac:dyDescent="0.2">
      <c r="A59" s="124"/>
      <c r="B59" s="129" t="s">
        <v>73</v>
      </c>
      <c r="C59" s="245" t="s">
        <v>74</v>
      </c>
      <c r="D59" s="246"/>
      <c r="E59" s="246"/>
      <c r="F59" s="135" t="s">
        <v>24</v>
      </c>
      <c r="G59" s="136"/>
      <c r="H59" s="136"/>
      <c r="I59" s="136">
        <f>'5 1 Pol'!G253</f>
        <v>0</v>
      </c>
      <c r="J59" s="133" t="str">
        <f>IF(I82=0,"",I59/I82*100)</f>
        <v/>
      </c>
    </row>
    <row r="60" spans="1:10" ht="36.75" customHeight="1" x14ac:dyDescent="0.2">
      <c r="A60" s="124"/>
      <c r="B60" s="129" t="s">
        <v>75</v>
      </c>
      <c r="C60" s="245" t="s">
        <v>76</v>
      </c>
      <c r="D60" s="246"/>
      <c r="E60" s="246"/>
      <c r="F60" s="135" t="s">
        <v>24</v>
      </c>
      <c r="G60" s="136"/>
      <c r="H60" s="136"/>
      <c r="I60" s="136">
        <f>'5 1 Pol'!G268</f>
        <v>0</v>
      </c>
      <c r="J60" s="133" t="str">
        <f>IF(I82=0,"",I60/I82*100)</f>
        <v/>
      </c>
    </row>
    <row r="61" spans="1:10" ht="36.75" customHeight="1" x14ac:dyDescent="0.2">
      <c r="A61" s="124"/>
      <c r="B61" s="129" t="s">
        <v>77</v>
      </c>
      <c r="C61" s="245" t="s">
        <v>78</v>
      </c>
      <c r="D61" s="246"/>
      <c r="E61" s="246"/>
      <c r="F61" s="135" t="s">
        <v>24</v>
      </c>
      <c r="G61" s="136"/>
      <c r="H61" s="136"/>
      <c r="I61" s="136">
        <f>'5 1 Pol'!G348</f>
        <v>0</v>
      </c>
      <c r="J61" s="133" t="str">
        <f>IF(I82=0,"",I61/I82*100)</f>
        <v/>
      </c>
    </row>
    <row r="62" spans="1:10" ht="36.75" customHeight="1" x14ac:dyDescent="0.2">
      <c r="A62" s="124"/>
      <c r="B62" s="129" t="s">
        <v>79</v>
      </c>
      <c r="C62" s="245" t="s">
        <v>80</v>
      </c>
      <c r="D62" s="246"/>
      <c r="E62" s="246"/>
      <c r="F62" s="135" t="s">
        <v>25</v>
      </c>
      <c r="G62" s="136"/>
      <c r="H62" s="136"/>
      <c r="I62" s="136">
        <f>'5 1 Pol'!G351</f>
        <v>0</v>
      </c>
      <c r="J62" s="133" t="str">
        <f>IF(I82=0,"",I62/I82*100)</f>
        <v/>
      </c>
    </row>
    <row r="63" spans="1:10" ht="36.75" customHeight="1" x14ac:dyDescent="0.2">
      <c r="A63" s="124"/>
      <c r="B63" s="129" t="s">
        <v>81</v>
      </c>
      <c r="C63" s="245" t="s">
        <v>82</v>
      </c>
      <c r="D63" s="246"/>
      <c r="E63" s="246"/>
      <c r="F63" s="135" t="s">
        <v>25</v>
      </c>
      <c r="G63" s="136"/>
      <c r="H63" s="136"/>
      <c r="I63" s="136">
        <f>'5 1 Pol'!G382</f>
        <v>0</v>
      </c>
      <c r="J63" s="133" t="str">
        <f>IF(I82=0,"",I63/I82*100)</f>
        <v/>
      </c>
    </row>
    <row r="64" spans="1:10" ht="36.75" customHeight="1" x14ac:dyDescent="0.2">
      <c r="A64" s="124"/>
      <c r="B64" s="129" t="s">
        <v>83</v>
      </c>
      <c r="C64" s="245" t="s">
        <v>84</v>
      </c>
      <c r="D64" s="246"/>
      <c r="E64" s="246"/>
      <c r="F64" s="135" t="s">
        <v>25</v>
      </c>
      <c r="G64" s="136"/>
      <c r="H64" s="136"/>
      <c r="I64" s="136">
        <f>'5 1 Pol'!G419</f>
        <v>0</v>
      </c>
      <c r="J64" s="133" t="str">
        <f>IF(I82=0,"",I64/I82*100)</f>
        <v/>
      </c>
    </row>
    <row r="65" spans="1:10" ht="36.75" customHeight="1" x14ac:dyDescent="0.2">
      <c r="A65" s="124"/>
      <c r="B65" s="129" t="s">
        <v>85</v>
      </c>
      <c r="C65" s="245" t="s">
        <v>86</v>
      </c>
      <c r="D65" s="246"/>
      <c r="E65" s="246"/>
      <c r="F65" s="135" t="s">
        <v>25</v>
      </c>
      <c r="G65" s="136"/>
      <c r="H65" s="136"/>
      <c r="I65" s="136">
        <f>'5 1 Pol'!G421</f>
        <v>0</v>
      </c>
      <c r="J65" s="133" t="str">
        <f>IF(I82=0,"",I65/I82*100)</f>
        <v/>
      </c>
    </row>
    <row r="66" spans="1:10" ht="36.75" customHeight="1" x14ac:dyDescent="0.2">
      <c r="A66" s="124"/>
      <c r="B66" s="129" t="s">
        <v>87</v>
      </c>
      <c r="C66" s="245" t="s">
        <v>88</v>
      </c>
      <c r="D66" s="246"/>
      <c r="E66" s="246"/>
      <c r="F66" s="135" t="s">
        <v>25</v>
      </c>
      <c r="G66" s="136"/>
      <c r="H66" s="136"/>
      <c r="I66" s="136">
        <f>'5 1 Pol'!G425</f>
        <v>0</v>
      </c>
      <c r="J66" s="133" t="str">
        <f>IF(I82=0,"",I66/I82*100)</f>
        <v/>
      </c>
    </row>
    <row r="67" spans="1:10" ht="36.75" customHeight="1" x14ac:dyDescent="0.2">
      <c r="A67" s="124"/>
      <c r="B67" s="129" t="s">
        <v>89</v>
      </c>
      <c r="C67" s="245" t="s">
        <v>90</v>
      </c>
      <c r="D67" s="246"/>
      <c r="E67" s="246"/>
      <c r="F67" s="135" t="s">
        <v>25</v>
      </c>
      <c r="G67" s="136"/>
      <c r="H67" s="136"/>
      <c r="I67" s="136">
        <f>'5 1 Pol'!G427</f>
        <v>0</v>
      </c>
      <c r="J67" s="133" t="str">
        <f>IF(I82=0,"",I67/I82*100)</f>
        <v/>
      </c>
    </row>
    <row r="68" spans="1:10" ht="36.75" customHeight="1" x14ac:dyDescent="0.2">
      <c r="A68" s="124"/>
      <c r="B68" s="129" t="s">
        <v>91</v>
      </c>
      <c r="C68" s="245" t="s">
        <v>92</v>
      </c>
      <c r="D68" s="246"/>
      <c r="E68" s="246"/>
      <c r="F68" s="135" t="s">
        <v>25</v>
      </c>
      <c r="G68" s="136"/>
      <c r="H68" s="136"/>
      <c r="I68" s="136">
        <f>'5 1 Pol'!G429</f>
        <v>0</v>
      </c>
      <c r="J68" s="133" t="str">
        <f>IF(I82=0,"",I68/I82*100)</f>
        <v/>
      </c>
    </row>
    <row r="69" spans="1:10" ht="36.75" customHeight="1" x14ac:dyDescent="0.2">
      <c r="A69" s="124"/>
      <c r="B69" s="129" t="s">
        <v>93</v>
      </c>
      <c r="C69" s="245" t="s">
        <v>94</v>
      </c>
      <c r="D69" s="246"/>
      <c r="E69" s="246"/>
      <c r="F69" s="135" t="s">
        <v>25</v>
      </c>
      <c r="G69" s="136"/>
      <c r="H69" s="136"/>
      <c r="I69" s="136">
        <f>'5 1 Pol'!G442</f>
        <v>0</v>
      </c>
      <c r="J69" s="133" t="str">
        <f>IF(I82=0,"",I69/I82*100)</f>
        <v/>
      </c>
    </row>
    <row r="70" spans="1:10" ht="36.75" customHeight="1" x14ac:dyDescent="0.2">
      <c r="A70" s="124"/>
      <c r="B70" s="129" t="s">
        <v>95</v>
      </c>
      <c r="C70" s="245" t="s">
        <v>96</v>
      </c>
      <c r="D70" s="246"/>
      <c r="E70" s="246"/>
      <c r="F70" s="135" t="s">
        <v>25</v>
      </c>
      <c r="G70" s="136"/>
      <c r="H70" s="136"/>
      <c r="I70" s="136">
        <f>'5 1 Pol'!G470</f>
        <v>0</v>
      </c>
      <c r="J70" s="133" t="str">
        <f>IF(I82=0,"",I70/I82*100)</f>
        <v/>
      </c>
    </row>
    <row r="71" spans="1:10" ht="36.75" customHeight="1" x14ac:dyDescent="0.2">
      <c r="A71" s="124"/>
      <c r="B71" s="129" t="s">
        <v>97</v>
      </c>
      <c r="C71" s="245" t="s">
        <v>98</v>
      </c>
      <c r="D71" s="246"/>
      <c r="E71" s="246"/>
      <c r="F71" s="135" t="s">
        <v>25</v>
      </c>
      <c r="G71" s="136"/>
      <c r="H71" s="136"/>
      <c r="I71" s="136">
        <f>'5 1 Pol'!G493</f>
        <v>0</v>
      </c>
      <c r="J71" s="133" t="str">
        <f>IF(I82=0,"",I71/I82*100)</f>
        <v/>
      </c>
    </row>
    <row r="72" spans="1:10" ht="36.75" customHeight="1" x14ac:dyDescent="0.2">
      <c r="A72" s="124"/>
      <c r="B72" s="129" t="s">
        <v>99</v>
      </c>
      <c r="C72" s="245" t="s">
        <v>100</v>
      </c>
      <c r="D72" s="246"/>
      <c r="E72" s="246"/>
      <c r="F72" s="135" t="s">
        <v>25</v>
      </c>
      <c r="G72" s="136"/>
      <c r="H72" s="136"/>
      <c r="I72" s="136">
        <f>'5 1 Pol'!G516</f>
        <v>0</v>
      </c>
      <c r="J72" s="133" t="str">
        <f>IF(I82=0,"",I72/I82*100)</f>
        <v/>
      </c>
    </row>
    <row r="73" spans="1:10" ht="36.75" customHeight="1" x14ac:dyDescent="0.2">
      <c r="A73" s="124"/>
      <c r="B73" s="129" t="s">
        <v>101</v>
      </c>
      <c r="C73" s="245" t="s">
        <v>102</v>
      </c>
      <c r="D73" s="246"/>
      <c r="E73" s="246"/>
      <c r="F73" s="135" t="s">
        <v>25</v>
      </c>
      <c r="G73" s="136"/>
      <c r="H73" s="136"/>
      <c r="I73" s="136">
        <f>'5 1 Pol'!G524</f>
        <v>0</v>
      </c>
      <c r="J73" s="133" t="str">
        <f>IF(I82=0,"",I73/I82*100)</f>
        <v/>
      </c>
    </row>
    <row r="74" spans="1:10" ht="36.75" customHeight="1" x14ac:dyDescent="0.2">
      <c r="A74" s="124"/>
      <c r="B74" s="129" t="s">
        <v>103</v>
      </c>
      <c r="C74" s="245" t="s">
        <v>104</v>
      </c>
      <c r="D74" s="246"/>
      <c r="E74" s="246"/>
      <c r="F74" s="135" t="s">
        <v>25</v>
      </c>
      <c r="G74" s="136"/>
      <c r="H74" s="136"/>
      <c r="I74" s="136">
        <f>'5 1 Pol'!G541</f>
        <v>0</v>
      </c>
      <c r="J74" s="133" t="str">
        <f>IF(I82=0,"",I74/I82*100)</f>
        <v/>
      </c>
    </row>
    <row r="75" spans="1:10" ht="36.75" customHeight="1" x14ac:dyDescent="0.2">
      <c r="A75" s="124"/>
      <c r="B75" s="129" t="s">
        <v>105</v>
      </c>
      <c r="C75" s="245" t="s">
        <v>106</v>
      </c>
      <c r="D75" s="246"/>
      <c r="E75" s="246"/>
      <c r="F75" s="135" t="s">
        <v>25</v>
      </c>
      <c r="G75" s="136"/>
      <c r="H75" s="136"/>
      <c r="I75" s="136">
        <f>'5 1 Pol'!G545</f>
        <v>0</v>
      </c>
      <c r="J75" s="133" t="str">
        <f>IF(I82=0,"",I75/I82*100)</f>
        <v/>
      </c>
    </row>
    <row r="76" spans="1:10" ht="36.75" customHeight="1" x14ac:dyDescent="0.2">
      <c r="A76" s="124"/>
      <c r="B76" s="129" t="s">
        <v>107</v>
      </c>
      <c r="C76" s="245" t="s">
        <v>108</v>
      </c>
      <c r="D76" s="246"/>
      <c r="E76" s="246"/>
      <c r="F76" s="135" t="s">
        <v>25</v>
      </c>
      <c r="G76" s="136"/>
      <c r="H76" s="136"/>
      <c r="I76" s="136">
        <f>'5 1 Pol'!G557</f>
        <v>0</v>
      </c>
      <c r="J76" s="133" t="str">
        <f>IF(I82=0,"",I76/I82*100)</f>
        <v/>
      </c>
    </row>
    <row r="77" spans="1:10" ht="36.75" customHeight="1" x14ac:dyDescent="0.2">
      <c r="A77" s="124"/>
      <c r="B77" s="129" t="s">
        <v>109</v>
      </c>
      <c r="C77" s="245" t="s">
        <v>110</v>
      </c>
      <c r="D77" s="246"/>
      <c r="E77" s="246"/>
      <c r="F77" s="135" t="s">
        <v>25</v>
      </c>
      <c r="G77" s="136"/>
      <c r="H77" s="136"/>
      <c r="I77" s="136">
        <f>'5 1 Pol'!G560</f>
        <v>0</v>
      </c>
      <c r="J77" s="133" t="str">
        <f>IF(I82=0,"",I77/I82*100)</f>
        <v/>
      </c>
    </row>
    <row r="78" spans="1:10" ht="36.75" customHeight="1" x14ac:dyDescent="0.2">
      <c r="A78" s="124"/>
      <c r="B78" s="129" t="s">
        <v>111</v>
      </c>
      <c r="C78" s="245" t="s">
        <v>112</v>
      </c>
      <c r="D78" s="246"/>
      <c r="E78" s="246"/>
      <c r="F78" s="135" t="s">
        <v>26</v>
      </c>
      <c r="G78" s="136"/>
      <c r="H78" s="136"/>
      <c r="I78" s="136">
        <f>'5 1 Pol'!G572</f>
        <v>0</v>
      </c>
      <c r="J78" s="133" t="str">
        <f>IF(I82=0,"",I78/I82*100)</f>
        <v/>
      </c>
    </row>
    <row r="79" spans="1:10" ht="36.75" customHeight="1" x14ac:dyDescent="0.2">
      <c r="A79" s="124"/>
      <c r="B79" s="129" t="s">
        <v>113</v>
      </c>
      <c r="C79" s="245" t="s">
        <v>114</v>
      </c>
      <c r="D79" s="246"/>
      <c r="E79" s="246"/>
      <c r="F79" s="135" t="s">
        <v>115</v>
      </c>
      <c r="G79" s="136"/>
      <c r="H79" s="136"/>
      <c r="I79" s="136">
        <f>'5 1 Pol'!G574</f>
        <v>0</v>
      </c>
      <c r="J79" s="133" t="str">
        <f>IF(I82=0,"",I79/I82*100)</f>
        <v/>
      </c>
    </row>
    <row r="80" spans="1:10" ht="36.75" customHeight="1" x14ac:dyDescent="0.2">
      <c r="A80" s="124"/>
      <c r="B80" s="129" t="s">
        <v>116</v>
      </c>
      <c r="C80" s="245" t="s">
        <v>27</v>
      </c>
      <c r="D80" s="246"/>
      <c r="E80" s="246"/>
      <c r="F80" s="135" t="s">
        <v>116</v>
      </c>
      <c r="G80" s="136"/>
      <c r="H80" s="136"/>
      <c r="I80" s="136">
        <f>'5 1 Pol'!G585</f>
        <v>0</v>
      </c>
      <c r="J80" s="133" t="str">
        <f>IF(I82=0,"",I80/I82*100)</f>
        <v/>
      </c>
    </row>
    <row r="81" spans="1:10" ht="36.75" customHeight="1" x14ac:dyDescent="0.2">
      <c r="A81" s="124"/>
      <c r="B81" s="129" t="s">
        <v>117</v>
      </c>
      <c r="C81" s="245" t="s">
        <v>28</v>
      </c>
      <c r="D81" s="246"/>
      <c r="E81" s="246"/>
      <c r="F81" s="135" t="s">
        <v>117</v>
      </c>
      <c r="G81" s="136"/>
      <c r="H81" s="136"/>
      <c r="I81" s="136">
        <f>'5 1 Pol'!G594</f>
        <v>0</v>
      </c>
      <c r="J81" s="133" t="str">
        <f>IF(I82=0,"",I81/I82*100)</f>
        <v/>
      </c>
    </row>
    <row r="82" spans="1:10" ht="25.5" customHeight="1" x14ac:dyDescent="0.2">
      <c r="A82" s="125"/>
      <c r="B82" s="130" t="s">
        <v>1</v>
      </c>
      <c r="C82" s="131"/>
      <c r="D82" s="132"/>
      <c r="E82" s="132"/>
      <c r="F82" s="137"/>
      <c r="G82" s="138"/>
      <c r="H82" s="138"/>
      <c r="I82" s="138">
        <f>SUM(I50:I81)</f>
        <v>0</v>
      </c>
      <c r="J82" s="134">
        <f>SUM(J50:J81)</f>
        <v>0</v>
      </c>
    </row>
    <row r="83" spans="1:10" x14ac:dyDescent="0.2">
      <c r="F83" s="87"/>
      <c r="G83" s="87"/>
      <c r="H83" s="87"/>
      <c r="I83" s="87"/>
      <c r="J83" s="88"/>
    </row>
    <row r="84" spans="1:10" x14ac:dyDescent="0.2">
      <c r="F84" s="87"/>
      <c r="G84" s="87"/>
      <c r="H84" s="87"/>
      <c r="I84" s="87"/>
      <c r="J84" s="88"/>
    </row>
    <row r="85" spans="1:10" x14ac:dyDescent="0.2">
      <c r="F85" s="87"/>
      <c r="G85" s="87"/>
      <c r="H85" s="87"/>
      <c r="I85" s="87"/>
      <c r="J8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4:E74"/>
    <mergeCell ref="C75:E75"/>
    <mergeCell ref="C76:E76"/>
    <mergeCell ref="C77:E77"/>
    <mergeCell ref="C78:E78"/>
    <mergeCell ref="C70:E70"/>
    <mergeCell ref="C71:E71"/>
    <mergeCell ref="C72:E72"/>
    <mergeCell ref="C73:E73"/>
    <mergeCell ref="C79:E79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524" activePane="bottomLeft" state="frozen"/>
      <selection pane="bottomLeft" activeCell="G604" sqref="G60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118</v>
      </c>
      <c r="B1" s="253"/>
      <c r="C1" s="253"/>
      <c r="D1" s="253"/>
      <c r="E1" s="253"/>
      <c r="F1" s="253"/>
      <c r="G1" s="253"/>
      <c r="AG1" t="s">
        <v>119</v>
      </c>
    </row>
    <row r="2" spans="1:60" ht="24.95" customHeight="1" x14ac:dyDescent="0.2">
      <c r="A2" s="140" t="s">
        <v>7</v>
      </c>
      <c r="B2" s="49" t="s">
        <v>43</v>
      </c>
      <c r="C2" s="254" t="s">
        <v>49</v>
      </c>
      <c r="D2" s="255"/>
      <c r="E2" s="255"/>
      <c r="F2" s="255"/>
      <c r="G2" s="256"/>
      <c r="AG2" t="s">
        <v>120</v>
      </c>
    </row>
    <row r="3" spans="1:60" ht="24.95" customHeight="1" x14ac:dyDescent="0.2">
      <c r="A3" s="140" t="s">
        <v>8</v>
      </c>
      <c r="B3" s="49" t="s">
        <v>45</v>
      </c>
      <c r="C3" s="254" t="s">
        <v>46</v>
      </c>
      <c r="D3" s="255"/>
      <c r="E3" s="255"/>
      <c r="F3" s="255"/>
      <c r="G3" s="256"/>
      <c r="AC3" s="122" t="s">
        <v>120</v>
      </c>
      <c r="AG3" t="s">
        <v>121</v>
      </c>
    </row>
    <row r="4" spans="1:60" ht="24.95" customHeight="1" x14ac:dyDescent="0.2">
      <c r="A4" s="141" t="s">
        <v>9</v>
      </c>
      <c r="B4" s="142" t="s">
        <v>43</v>
      </c>
      <c r="C4" s="257" t="s">
        <v>44</v>
      </c>
      <c r="D4" s="258"/>
      <c r="E4" s="258"/>
      <c r="F4" s="258"/>
      <c r="G4" s="259"/>
      <c r="AG4" t="s">
        <v>122</v>
      </c>
    </row>
    <row r="5" spans="1:60" x14ac:dyDescent="0.2">
      <c r="D5" s="10"/>
    </row>
    <row r="6" spans="1:60" ht="38.25" x14ac:dyDescent="0.2">
      <c r="A6" s="144" t="s">
        <v>123</v>
      </c>
      <c r="B6" s="146" t="s">
        <v>124</v>
      </c>
      <c r="C6" s="146" t="s">
        <v>125</v>
      </c>
      <c r="D6" s="145" t="s">
        <v>126</v>
      </c>
      <c r="E6" s="144" t="s">
        <v>127</v>
      </c>
      <c r="F6" s="143" t="s">
        <v>128</v>
      </c>
      <c r="G6" s="144" t="s">
        <v>29</v>
      </c>
      <c r="H6" s="147" t="s">
        <v>30</v>
      </c>
      <c r="I6" s="147" t="s">
        <v>129</v>
      </c>
      <c r="J6" s="147" t="s">
        <v>31</v>
      </c>
      <c r="K6" s="147" t="s">
        <v>130</v>
      </c>
      <c r="L6" s="147" t="s">
        <v>131</v>
      </c>
      <c r="M6" s="147" t="s">
        <v>132</v>
      </c>
      <c r="N6" s="147" t="s">
        <v>133</v>
      </c>
      <c r="O6" s="147" t="s">
        <v>134</v>
      </c>
      <c r="P6" s="147" t="s">
        <v>135</v>
      </c>
      <c r="Q6" s="147" t="s">
        <v>136</v>
      </c>
      <c r="R6" s="147" t="s">
        <v>137</v>
      </c>
      <c r="S6" s="147" t="s">
        <v>138</v>
      </c>
      <c r="T6" s="147" t="s">
        <v>139</v>
      </c>
      <c r="U6" s="147" t="s">
        <v>140</v>
      </c>
      <c r="V6" s="147" t="s">
        <v>141</v>
      </c>
      <c r="W6" s="147" t="s">
        <v>142</v>
      </c>
      <c r="X6" s="147" t="s">
        <v>143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144</v>
      </c>
      <c r="B8" s="164" t="s">
        <v>43</v>
      </c>
      <c r="C8" s="186" t="s">
        <v>56</v>
      </c>
      <c r="D8" s="165"/>
      <c r="E8" s="166"/>
      <c r="F8" s="167"/>
      <c r="G8" s="167">
        <f>SUMIF(AG9:AG32,"&lt;&gt;NOR",G9:G32)</f>
        <v>0</v>
      </c>
      <c r="H8" s="167"/>
      <c r="I8" s="167">
        <f>SUM(I9:I32)</f>
        <v>0</v>
      </c>
      <c r="J8" s="167"/>
      <c r="K8" s="167">
        <f>SUM(K9:K32)</f>
        <v>0</v>
      </c>
      <c r="L8" s="167"/>
      <c r="M8" s="167">
        <f>SUM(M9:M32)</f>
        <v>0</v>
      </c>
      <c r="N8" s="167"/>
      <c r="O8" s="167">
        <f>SUM(O9:O32)</f>
        <v>0</v>
      </c>
      <c r="P8" s="167"/>
      <c r="Q8" s="167">
        <f>SUM(Q9:Q32)</f>
        <v>0</v>
      </c>
      <c r="R8" s="167"/>
      <c r="S8" s="167"/>
      <c r="T8" s="168"/>
      <c r="U8" s="162"/>
      <c r="V8" s="162">
        <f>SUM(V9:V32)</f>
        <v>253.83000000000004</v>
      </c>
      <c r="W8" s="162"/>
      <c r="X8" s="162"/>
      <c r="AG8" t="s">
        <v>145</v>
      </c>
    </row>
    <row r="9" spans="1:60" outlineLevel="1" x14ac:dyDescent="0.2">
      <c r="A9" s="169">
        <v>1</v>
      </c>
      <c r="B9" s="170" t="s">
        <v>146</v>
      </c>
      <c r="C9" s="187" t="s">
        <v>147</v>
      </c>
      <c r="D9" s="171" t="s">
        <v>148</v>
      </c>
      <c r="E9" s="172">
        <v>18.731249999999999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149</v>
      </c>
      <c r="S9" s="174" t="s">
        <v>150</v>
      </c>
      <c r="T9" s="175" t="s">
        <v>150</v>
      </c>
      <c r="U9" s="158">
        <v>4.7279999999999998</v>
      </c>
      <c r="V9" s="158">
        <f>ROUND(E9*U9,2)</f>
        <v>88.56</v>
      </c>
      <c r="W9" s="158"/>
      <c r="X9" s="158" t="s">
        <v>151</v>
      </c>
      <c r="Y9" s="148"/>
      <c r="Z9" s="148"/>
      <c r="AA9" s="148"/>
      <c r="AB9" s="148"/>
      <c r="AC9" s="148"/>
      <c r="AD9" s="148"/>
      <c r="AE9" s="148"/>
      <c r="AF9" s="148"/>
      <c r="AG9" s="148" t="s">
        <v>152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1" t="s">
        <v>153</v>
      </c>
      <c r="D10" s="252"/>
      <c r="E10" s="252"/>
      <c r="F10" s="252"/>
      <c r="G10" s="25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154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155</v>
      </c>
      <c r="D11" s="160"/>
      <c r="E11" s="161">
        <v>16.100000000000001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156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8" t="s">
        <v>157</v>
      </c>
      <c r="D12" s="160"/>
      <c r="E12" s="161">
        <v>1.8812500000000001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156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158</v>
      </c>
      <c r="D13" s="160"/>
      <c r="E13" s="161">
        <v>0.75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156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9">
        <v>2</v>
      </c>
      <c r="B14" s="170" t="s">
        <v>159</v>
      </c>
      <c r="C14" s="187" t="s">
        <v>160</v>
      </c>
      <c r="D14" s="171" t="s">
        <v>148</v>
      </c>
      <c r="E14" s="172">
        <v>18.731249999999999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4">
        <v>0</v>
      </c>
      <c r="O14" s="174">
        <f>ROUND(E14*N14,2)</f>
        <v>0</v>
      </c>
      <c r="P14" s="174">
        <v>0</v>
      </c>
      <c r="Q14" s="174">
        <f>ROUND(E14*P14,2)</f>
        <v>0</v>
      </c>
      <c r="R14" s="174" t="s">
        <v>149</v>
      </c>
      <c r="S14" s="174" t="s">
        <v>150</v>
      </c>
      <c r="T14" s="175" t="s">
        <v>150</v>
      </c>
      <c r="U14" s="158">
        <v>3.81</v>
      </c>
      <c r="V14" s="158">
        <f>ROUND(E14*U14,2)</f>
        <v>71.37</v>
      </c>
      <c r="W14" s="158"/>
      <c r="X14" s="158" t="s">
        <v>151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152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1" t="s">
        <v>161</v>
      </c>
      <c r="D15" s="252"/>
      <c r="E15" s="252"/>
      <c r="F15" s="252"/>
      <c r="G15" s="252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154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6" t="str">
        <f>C15</f>
        <v xml:space="preserve"> bez naložení, avšak s vyprázdněním nádoby na hromady nebo do dopravního prostředku, na každých třeba i započatých 3 m výšky,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8" t="s">
        <v>162</v>
      </c>
      <c r="D16" s="160"/>
      <c r="E16" s="161">
        <v>18.731249999999999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156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3</v>
      </c>
      <c r="B17" s="170" t="s">
        <v>163</v>
      </c>
      <c r="C17" s="187" t="s">
        <v>164</v>
      </c>
      <c r="D17" s="171" t="s">
        <v>148</v>
      </c>
      <c r="E17" s="172">
        <v>18.731249999999999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149</v>
      </c>
      <c r="S17" s="174" t="s">
        <v>150</v>
      </c>
      <c r="T17" s="175" t="s">
        <v>150</v>
      </c>
      <c r="U17" s="158">
        <v>1.0999999999999999E-2</v>
      </c>
      <c r="V17" s="158">
        <f>ROUND(E17*U17,2)</f>
        <v>0.21</v>
      </c>
      <c r="W17" s="158"/>
      <c r="X17" s="158" t="s">
        <v>151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165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51" t="s">
        <v>166</v>
      </c>
      <c r="D18" s="252"/>
      <c r="E18" s="252"/>
      <c r="F18" s="252"/>
      <c r="G18" s="252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154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8" t="s">
        <v>162</v>
      </c>
      <c r="D19" s="160"/>
      <c r="E19" s="161">
        <v>18.731249999999999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156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69">
        <v>4</v>
      </c>
      <c r="B20" s="170" t="s">
        <v>167</v>
      </c>
      <c r="C20" s="187" t="s">
        <v>168</v>
      </c>
      <c r="D20" s="171" t="s">
        <v>148</v>
      </c>
      <c r="E20" s="172">
        <v>280.96875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149</v>
      </c>
      <c r="S20" s="174" t="s">
        <v>150</v>
      </c>
      <c r="T20" s="175" t="s">
        <v>150</v>
      </c>
      <c r="U20" s="158">
        <v>0</v>
      </c>
      <c r="V20" s="158">
        <f>ROUND(E20*U20,2)</f>
        <v>0</v>
      </c>
      <c r="W20" s="158"/>
      <c r="X20" s="158" t="s">
        <v>151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165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51" t="s">
        <v>166</v>
      </c>
      <c r="D21" s="252"/>
      <c r="E21" s="252"/>
      <c r="F21" s="252"/>
      <c r="G21" s="252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154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8" t="s">
        <v>169</v>
      </c>
      <c r="D22" s="160"/>
      <c r="E22" s="161">
        <v>280.96875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156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9">
        <v>5</v>
      </c>
      <c r="B23" s="170" t="s">
        <v>170</v>
      </c>
      <c r="C23" s="187" t="s">
        <v>171</v>
      </c>
      <c r="D23" s="171" t="s">
        <v>148</v>
      </c>
      <c r="E23" s="172">
        <v>18.731249999999999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4" t="s">
        <v>149</v>
      </c>
      <c r="S23" s="174" t="s">
        <v>150</v>
      </c>
      <c r="T23" s="175" t="s">
        <v>150</v>
      </c>
      <c r="U23" s="158">
        <v>1.0680000000000001</v>
      </c>
      <c r="V23" s="158">
        <f>ROUND(E23*U23,2)</f>
        <v>20</v>
      </c>
      <c r="W23" s="158"/>
      <c r="X23" s="158" t="s">
        <v>151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165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251" t="s">
        <v>172</v>
      </c>
      <c r="D24" s="252"/>
      <c r="E24" s="252"/>
      <c r="F24" s="252"/>
      <c r="G24" s="252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154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8" t="s">
        <v>162</v>
      </c>
      <c r="D25" s="160"/>
      <c r="E25" s="161">
        <v>18.731249999999999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156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6</v>
      </c>
      <c r="B26" s="170" t="s">
        <v>173</v>
      </c>
      <c r="C26" s="187" t="s">
        <v>174</v>
      </c>
      <c r="D26" s="171" t="s">
        <v>148</v>
      </c>
      <c r="E26" s="172">
        <v>37.462499999999999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149</v>
      </c>
      <c r="S26" s="174" t="s">
        <v>150</v>
      </c>
      <c r="T26" s="175" t="s">
        <v>150</v>
      </c>
      <c r="U26" s="158">
        <v>0.998</v>
      </c>
      <c r="V26" s="158">
        <f>ROUND(E26*U26,2)</f>
        <v>37.39</v>
      </c>
      <c r="W26" s="158"/>
      <c r="X26" s="158" t="s">
        <v>151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152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1" t="s">
        <v>172</v>
      </c>
      <c r="D27" s="252"/>
      <c r="E27" s="252"/>
      <c r="F27" s="252"/>
      <c r="G27" s="252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154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175</v>
      </c>
      <c r="D28" s="160"/>
      <c r="E28" s="161">
        <v>37.462499999999999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156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33.75" outlineLevel="1" x14ac:dyDescent="0.2">
      <c r="A29" s="169">
        <v>7</v>
      </c>
      <c r="B29" s="170" t="s">
        <v>176</v>
      </c>
      <c r="C29" s="187" t="s">
        <v>177</v>
      </c>
      <c r="D29" s="171" t="s">
        <v>148</v>
      </c>
      <c r="E29" s="172">
        <v>18.731249999999999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 t="s">
        <v>149</v>
      </c>
      <c r="S29" s="174" t="s">
        <v>150</v>
      </c>
      <c r="T29" s="175" t="s">
        <v>150</v>
      </c>
      <c r="U29" s="158">
        <v>1.9379999999999999</v>
      </c>
      <c r="V29" s="158">
        <f>ROUND(E29*U29,2)</f>
        <v>36.299999999999997</v>
      </c>
      <c r="W29" s="158"/>
      <c r="X29" s="158" t="s">
        <v>151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152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162</v>
      </c>
      <c r="D30" s="160"/>
      <c r="E30" s="161">
        <v>18.731249999999999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156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9">
        <v>8</v>
      </c>
      <c r="B31" s="170" t="s">
        <v>178</v>
      </c>
      <c r="C31" s="187" t="s">
        <v>179</v>
      </c>
      <c r="D31" s="171" t="s">
        <v>148</v>
      </c>
      <c r="E31" s="172">
        <v>18.731249999999999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4" t="s">
        <v>149</v>
      </c>
      <c r="S31" s="174" t="s">
        <v>150</v>
      </c>
      <c r="T31" s="175" t="s">
        <v>150</v>
      </c>
      <c r="U31" s="158">
        <v>0</v>
      </c>
      <c r="V31" s="158">
        <f>ROUND(E31*U31,2)</f>
        <v>0</v>
      </c>
      <c r="W31" s="158"/>
      <c r="X31" s="158" t="s">
        <v>151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165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8" t="s">
        <v>162</v>
      </c>
      <c r="D32" s="160"/>
      <c r="E32" s="161">
        <v>18.731249999999999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156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3" t="s">
        <v>144</v>
      </c>
      <c r="B33" s="164" t="s">
        <v>57</v>
      </c>
      <c r="C33" s="186" t="s">
        <v>58</v>
      </c>
      <c r="D33" s="165"/>
      <c r="E33" s="166"/>
      <c r="F33" s="167"/>
      <c r="G33" s="167">
        <f>SUMIF(AG34:AG42,"&lt;&gt;NOR",G34:G42)</f>
        <v>0</v>
      </c>
      <c r="H33" s="167"/>
      <c r="I33" s="167">
        <f>SUM(I34:I42)</f>
        <v>0</v>
      </c>
      <c r="J33" s="167"/>
      <c r="K33" s="167">
        <f>SUM(K34:K42)</f>
        <v>0</v>
      </c>
      <c r="L33" s="167"/>
      <c r="M33" s="167">
        <f>SUM(M34:M42)</f>
        <v>0</v>
      </c>
      <c r="N33" s="167"/>
      <c r="O33" s="167">
        <f>SUM(O34:O42)</f>
        <v>5.57</v>
      </c>
      <c r="P33" s="167"/>
      <c r="Q33" s="167">
        <f>SUM(Q34:Q42)</f>
        <v>0</v>
      </c>
      <c r="R33" s="167"/>
      <c r="S33" s="167"/>
      <c r="T33" s="168"/>
      <c r="U33" s="162"/>
      <c r="V33" s="162">
        <f>SUM(V34:V42)</f>
        <v>6.5</v>
      </c>
      <c r="W33" s="162"/>
      <c r="X33" s="162"/>
      <c r="AG33" t="s">
        <v>145</v>
      </c>
    </row>
    <row r="34" spans="1:60" outlineLevel="1" x14ac:dyDescent="0.2">
      <c r="A34" s="169">
        <v>9</v>
      </c>
      <c r="B34" s="170" t="s">
        <v>180</v>
      </c>
      <c r="C34" s="187" t="s">
        <v>181</v>
      </c>
      <c r="D34" s="171" t="s">
        <v>148</v>
      </c>
      <c r="E34" s="172">
        <v>0.53749999999999998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2.5251399999999999</v>
      </c>
      <c r="O34" s="174">
        <f>ROUND(E34*N34,2)</f>
        <v>1.36</v>
      </c>
      <c r="P34" s="174">
        <v>0</v>
      </c>
      <c r="Q34" s="174">
        <f>ROUND(E34*P34,2)</f>
        <v>0</v>
      </c>
      <c r="R34" s="174" t="s">
        <v>182</v>
      </c>
      <c r="S34" s="174" t="s">
        <v>150</v>
      </c>
      <c r="T34" s="175" t="s">
        <v>150</v>
      </c>
      <c r="U34" s="158">
        <v>1.17</v>
      </c>
      <c r="V34" s="158">
        <f>ROUND(E34*U34,2)</f>
        <v>0.63</v>
      </c>
      <c r="W34" s="158"/>
      <c r="X34" s="158" t="s">
        <v>151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152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51" t="s">
        <v>183</v>
      </c>
      <c r="D35" s="252"/>
      <c r="E35" s="252"/>
      <c r="F35" s="252"/>
      <c r="G35" s="252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154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8" t="s">
        <v>184</v>
      </c>
      <c r="D36" s="160"/>
      <c r="E36" s="161">
        <v>0.53749999999999998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156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9">
        <v>10</v>
      </c>
      <c r="B37" s="170" t="s">
        <v>185</v>
      </c>
      <c r="C37" s="187" t="s">
        <v>186</v>
      </c>
      <c r="D37" s="171" t="s">
        <v>148</v>
      </c>
      <c r="E37" s="172">
        <v>0.75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2.52766</v>
      </c>
      <c r="O37" s="174">
        <f>ROUND(E37*N37,2)</f>
        <v>1.9</v>
      </c>
      <c r="P37" s="174">
        <v>0</v>
      </c>
      <c r="Q37" s="174">
        <f>ROUND(E37*P37,2)</f>
        <v>0</v>
      </c>
      <c r="R37" s="174" t="s">
        <v>187</v>
      </c>
      <c r="S37" s="174" t="s">
        <v>150</v>
      </c>
      <c r="T37" s="175" t="s">
        <v>150</v>
      </c>
      <c r="U37" s="158">
        <v>7.8220000000000001</v>
      </c>
      <c r="V37" s="158">
        <f>ROUND(E37*U37,2)</f>
        <v>5.87</v>
      </c>
      <c r="W37" s="158"/>
      <c r="X37" s="158" t="s">
        <v>151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152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51" t="s">
        <v>188</v>
      </c>
      <c r="D38" s="252"/>
      <c r="E38" s="252"/>
      <c r="F38" s="252"/>
      <c r="G38" s="252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154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8" t="s">
        <v>189</v>
      </c>
      <c r="D39" s="160"/>
      <c r="E39" s="161">
        <v>0.75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156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9">
        <v>11</v>
      </c>
      <c r="B40" s="170" t="s">
        <v>190</v>
      </c>
      <c r="C40" s="187" t="s">
        <v>191</v>
      </c>
      <c r="D40" s="171" t="s">
        <v>148</v>
      </c>
      <c r="E40" s="172">
        <v>0.72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74">
        <v>3.20472</v>
      </c>
      <c r="O40" s="174">
        <f>ROUND(E40*N40,2)</f>
        <v>2.31</v>
      </c>
      <c r="P40" s="174">
        <v>0</v>
      </c>
      <c r="Q40" s="174">
        <f>ROUND(E40*P40,2)</f>
        <v>0</v>
      </c>
      <c r="R40" s="174" t="s">
        <v>192</v>
      </c>
      <c r="S40" s="174" t="s">
        <v>150</v>
      </c>
      <c r="T40" s="175" t="s">
        <v>150</v>
      </c>
      <c r="U40" s="158">
        <v>0</v>
      </c>
      <c r="V40" s="158">
        <f>ROUND(E40*U40,2)</f>
        <v>0</v>
      </c>
      <c r="W40" s="158"/>
      <c r="X40" s="158" t="s">
        <v>193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194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51" t="s">
        <v>195</v>
      </c>
      <c r="D41" s="252"/>
      <c r="E41" s="252"/>
      <c r="F41" s="252"/>
      <c r="G41" s="252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154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196</v>
      </c>
      <c r="D42" s="160"/>
      <c r="E42" s="161">
        <v>0.72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156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3" t="s">
        <v>144</v>
      </c>
      <c r="B43" s="164" t="s">
        <v>59</v>
      </c>
      <c r="C43" s="186" t="s">
        <v>60</v>
      </c>
      <c r="D43" s="165"/>
      <c r="E43" s="166"/>
      <c r="F43" s="167"/>
      <c r="G43" s="167">
        <f>SUMIF(AG44:AG108,"&lt;&gt;NOR",G44:G108)</f>
        <v>0</v>
      </c>
      <c r="H43" s="167"/>
      <c r="I43" s="167">
        <f>SUM(I44:I108)</f>
        <v>0</v>
      </c>
      <c r="J43" s="167"/>
      <c r="K43" s="167">
        <f>SUM(K44:K108)</f>
        <v>0</v>
      </c>
      <c r="L43" s="167"/>
      <c r="M43" s="167">
        <f>SUM(M44:M108)</f>
        <v>0</v>
      </c>
      <c r="N43" s="167"/>
      <c r="O43" s="167">
        <f>SUM(O44:O108)</f>
        <v>13.599999999999998</v>
      </c>
      <c r="P43" s="167"/>
      <c r="Q43" s="167">
        <f>SUM(Q44:Q108)</f>
        <v>0</v>
      </c>
      <c r="R43" s="167"/>
      <c r="S43" s="167"/>
      <c r="T43" s="168"/>
      <c r="U43" s="162"/>
      <c r="V43" s="162">
        <f>SUM(V44:V108)</f>
        <v>346.34999999999991</v>
      </c>
      <c r="W43" s="162"/>
      <c r="X43" s="162"/>
      <c r="AG43" t="s">
        <v>145</v>
      </c>
    </row>
    <row r="44" spans="1:60" outlineLevel="1" x14ac:dyDescent="0.2">
      <c r="A44" s="169">
        <v>12</v>
      </c>
      <c r="B44" s="170" t="s">
        <v>197</v>
      </c>
      <c r="C44" s="187" t="s">
        <v>198</v>
      </c>
      <c r="D44" s="171" t="s">
        <v>199</v>
      </c>
      <c r="E44" s="172">
        <v>4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4.3630000000000002E-2</v>
      </c>
      <c r="O44" s="174">
        <f>ROUND(E44*N44,2)</f>
        <v>0.17</v>
      </c>
      <c r="P44" s="174">
        <v>0</v>
      </c>
      <c r="Q44" s="174">
        <f>ROUND(E44*P44,2)</f>
        <v>0</v>
      </c>
      <c r="R44" s="174" t="s">
        <v>187</v>
      </c>
      <c r="S44" s="174" t="s">
        <v>150</v>
      </c>
      <c r="T44" s="175" t="s">
        <v>150</v>
      </c>
      <c r="U44" s="158">
        <v>0.55611999999999995</v>
      </c>
      <c r="V44" s="158">
        <f>ROUND(E44*U44,2)</f>
        <v>2.2200000000000002</v>
      </c>
      <c r="W44" s="158"/>
      <c r="X44" s="158" t="s">
        <v>151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152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51" t="s">
        <v>200</v>
      </c>
      <c r="D45" s="252"/>
      <c r="E45" s="252"/>
      <c r="F45" s="252"/>
      <c r="G45" s="252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154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8" t="s">
        <v>201</v>
      </c>
      <c r="D46" s="160"/>
      <c r="E46" s="161">
        <v>4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156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13</v>
      </c>
      <c r="B47" s="170" t="s">
        <v>202</v>
      </c>
      <c r="C47" s="187" t="s">
        <v>203</v>
      </c>
      <c r="D47" s="171" t="s">
        <v>204</v>
      </c>
      <c r="E47" s="172">
        <v>8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2.0500000000000002E-3</v>
      </c>
      <c r="O47" s="174">
        <f>ROUND(E47*N47,2)</f>
        <v>0.02</v>
      </c>
      <c r="P47" s="174">
        <v>0</v>
      </c>
      <c r="Q47" s="174">
        <f>ROUND(E47*P47,2)</f>
        <v>0</v>
      </c>
      <c r="R47" s="174" t="s">
        <v>182</v>
      </c>
      <c r="S47" s="174" t="s">
        <v>150</v>
      </c>
      <c r="T47" s="175" t="s">
        <v>150</v>
      </c>
      <c r="U47" s="158">
        <v>0.42599999999999999</v>
      </c>
      <c r="V47" s="158">
        <f>ROUND(E47*U47,2)</f>
        <v>3.41</v>
      </c>
      <c r="W47" s="158"/>
      <c r="X47" s="158" t="s">
        <v>151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152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1" t="s">
        <v>205</v>
      </c>
      <c r="D48" s="252"/>
      <c r="E48" s="252"/>
      <c r="F48" s="252"/>
      <c r="G48" s="252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154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62" t="s">
        <v>206</v>
      </c>
      <c r="D49" s="263"/>
      <c r="E49" s="263"/>
      <c r="F49" s="263"/>
      <c r="G49" s="263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207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208</v>
      </c>
      <c r="D50" s="160"/>
      <c r="E50" s="161">
        <v>4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156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8" t="s">
        <v>209</v>
      </c>
      <c r="D51" s="160"/>
      <c r="E51" s="161">
        <v>4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156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14</v>
      </c>
      <c r="B52" s="170" t="s">
        <v>210</v>
      </c>
      <c r="C52" s="187" t="s">
        <v>211</v>
      </c>
      <c r="D52" s="171" t="s">
        <v>204</v>
      </c>
      <c r="E52" s="172">
        <v>7.6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3.7819999999999999E-2</v>
      </c>
      <c r="O52" s="174">
        <f>ROUND(E52*N52,2)</f>
        <v>0.28999999999999998</v>
      </c>
      <c r="P52" s="174">
        <v>0</v>
      </c>
      <c r="Q52" s="174">
        <f>ROUND(E52*P52,2)</f>
        <v>0</v>
      </c>
      <c r="R52" s="174" t="s">
        <v>182</v>
      </c>
      <c r="S52" s="174" t="s">
        <v>150</v>
      </c>
      <c r="T52" s="175" t="s">
        <v>150</v>
      </c>
      <c r="U52" s="158">
        <v>0.152</v>
      </c>
      <c r="V52" s="158">
        <f>ROUND(E52*U52,2)</f>
        <v>1.1599999999999999</v>
      </c>
      <c r="W52" s="158"/>
      <c r="X52" s="158" t="s">
        <v>151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152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212</v>
      </c>
      <c r="D53" s="160"/>
      <c r="E53" s="161">
        <v>2.6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156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8" t="s">
        <v>213</v>
      </c>
      <c r="D54" s="160"/>
      <c r="E54" s="161">
        <v>1.6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156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8" t="s">
        <v>214</v>
      </c>
      <c r="D55" s="160"/>
      <c r="E55" s="161">
        <v>2.4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156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215</v>
      </c>
      <c r="D56" s="160"/>
      <c r="E56" s="161">
        <v>1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156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15</v>
      </c>
      <c r="B57" s="170" t="s">
        <v>216</v>
      </c>
      <c r="C57" s="187" t="s">
        <v>217</v>
      </c>
      <c r="D57" s="171" t="s">
        <v>218</v>
      </c>
      <c r="E57" s="172">
        <v>0.10868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1.0970899999999999</v>
      </c>
      <c r="O57" s="174">
        <f>ROUND(E57*N57,2)</f>
        <v>0.12</v>
      </c>
      <c r="P57" s="174">
        <v>0</v>
      </c>
      <c r="Q57" s="174">
        <f>ROUND(E57*P57,2)</f>
        <v>0</v>
      </c>
      <c r="R57" s="174" t="s">
        <v>182</v>
      </c>
      <c r="S57" s="174" t="s">
        <v>150</v>
      </c>
      <c r="T57" s="175" t="s">
        <v>150</v>
      </c>
      <c r="U57" s="158">
        <v>16.582999999999998</v>
      </c>
      <c r="V57" s="158">
        <f>ROUND(E57*U57,2)</f>
        <v>1.8</v>
      </c>
      <c r="W57" s="158"/>
      <c r="X57" s="158" t="s">
        <v>151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152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51" t="s">
        <v>219</v>
      </c>
      <c r="D58" s="252"/>
      <c r="E58" s="252"/>
      <c r="F58" s="252"/>
      <c r="G58" s="252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154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8" t="s">
        <v>220</v>
      </c>
      <c r="D59" s="160"/>
      <c r="E59" s="161">
        <v>3.7179999999999998E-2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156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8" t="s">
        <v>221</v>
      </c>
      <c r="D60" s="160"/>
      <c r="E60" s="161">
        <v>2.2880000000000001E-2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156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8" t="s">
        <v>222</v>
      </c>
      <c r="D61" s="160"/>
      <c r="E61" s="161">
        <v>3.4320000000000003E-2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156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8" t="s">
        <v>223</v>
      </c>
      <c r="D62" s="160"/>
      <c r="E62" s="161">
        <v>1.43E-2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156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33.75" outlineLevel="1" x14ac:dyDescent="0.2">
      <c r="A63" s="169">
        <v>16</v>
      </c>
      <c r="B63" s="170" t="s">
        <v>224</v>
      </c>
      <c r="C63" s="187" t="s">
        <v>225</v>
      </c>
      <c r="D63" s="171" t="s">
        <v>226</v>
      </c>
      <c r="E63" s="172">
        <v>205.8965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4.8099999999999997E-2</v>
      </c>
      <c r="O63" s="174">
        <f>ROUND(E63*N63,2)</f>
        <v>9.9</v>
      </c>
      <c r="P63" s="174">
        <v>0</v>
      </c>
      <c r="Q63" s="174">
        <f>ROUND(E63*P63,2)</f>
        <v>0</v>
      </c>
      <c r="R63" s="174" t="s">
        <v>182</v>
      </c>
      <c r="S63" s="174" t="s">
        <v>150</v>
      </c>
      <c r="T63" s="175" t="s">
        <v>150</v>
      </c>
      <c r="U63" s="158">
        <v>1.2869999999999999</v>
      </c>
      <c r="V63" s="158">
        <f>ROUND(E63*U63,2)</f>
        <v>264.99</v>
      </c>
      <c r="W63" s="158"/>
      <c r="X63" s="158" t="s">
        <v>151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152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55"/>
      <c r="B64" s="156"/>
      <c r="C64" s="251" t="s">
        <v>227</v>
      </c>
      <c r="D64" s="252"/>
      <c r="E64" s="252"/>
      <c r="F64" s="252"/>
      <c r="G64" s="252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154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76" t="str">
        <f>C64</f>
        <v>zřízení nosné konstrukce příčky, vložení tepelné izolace tl. do 5 cm, montáž desek, tmelení spár Q2 a úprava rohů. Včetně dodávek materiálu.</v>
      </c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55"/>
      <c r="B65" s="156"/>
      <c r="C65" s="188" t="s">
        <v>228</v>
      </c>
      <c r="D65" s="160"/>
      <c r="E65" s="161">
        <v>92.484999999999999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156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8" t="s">
        <v>229</v>
      </c>
      <c r="D66" s="160"/>
      <c r="E66" s="161">
        <v>-9.6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156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8" t="s">
        <v>230</v>
      </c>
      <c r="D67" s="160"/>
      <c r="E67" s="161">
        <v>142.03649999999999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156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8" t="s">
        <v>231</v>
      </c>
      <c r="D68" s="160"/>
      <c r="E68" s="161">
        <v>-19.024999999999999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156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69">
        <v>17</v>
      </c>
      <c r="B69" s="170" t="s">
        <v>232</v>
      </c>
      <c r="C69" s="187" t="s">
        <v>233</v>
      </c>
      <c r="D69" s="171" t="s">
        <v>199</v>
      </c>
      <c r="E69" s="172">
        <v>5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0</v>
      </c>
      <c r="O69" s="174">
        <f>ROUND(E69*N69,2)</f>
        <v>0</v>
      </c>
      <c r="P69" s="174">
        <v>0</v>
      </c>
      <c r="Q69" s="174">
        <f>ROUND(E69*P69,2)</f>
        <v>0</v>
      </c>
      <c r="R69" s="174" t="s">
        <v>182</v>
      </c>
      <c r="S69" s="174" t="s">
        <v>150</v>
      </c>
      <c r="T69" s="175" t="s">
        <v>150</v>
      </c>
      <c r="U69" s="158">
        <v>5.85</v>
      </c>
      <c r="V69" s="158">
        <f>ROUND(E69*U69,2)</f>
        <v>29.25</v>
      </c>
      <c r="W69" s="158"/>
      <c r="X69" s="158" t="s">
        <v>151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152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60" t="s">
        <v>876</v>
      </c>
      <c r="D70" s="261"/>
      <c r="E70" s="261"/>
      <c r="F70" s="261"/>
      <c r="G70" s="261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207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262" t="s">
        <v>234</v>
      </c>
      <c r="D71" s="263"/>
      <c r="E71" s="263"/>
      <c r="F71" s="263"/>
      <c r="G71" s="263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207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262" t="s">
        <v>235</v>
      </c>
      <c r="D72" s="263"/>
      <c r="E72" s="263"/>
      <c r="F72" s="263"/>
      <c r="G72" s="263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207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262" t="s">
        <v>236</v>
      </c>
      <c r="D73" s="263"/>
      <c r="E73" s="263"/>
      <c r="F73" s="263"/>
      <c r="G73" s="263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207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76" t="str">
        <f>C73</f>
        <v>- standardního tmelení Q2, to je: základní tmelení Q1+ dodatečné tmelení (tmelení najemno) a případné přebroušení.</v>
      </c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8" t="s">
        <v>237</v>
      </c>
      <c r="D74" s="160"/>
      <c r="E74" s="161">
        <v>4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156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8" t="s">
        <v>238</v>
      </c>
      <c r="D75" s="160"/>
      <c r="E75" s="161">
        <v>1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156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33.75" outlineLevel="1" x14ac:dyDescent="0.2">
      <c r="A76" s="169">
        <v>18</v>
      </c>
      <c r="B76" s="170" t="s">
        <v>239</v>
      </c>
      <c r="C76" s="187" t="s">
        <v>240</v>
      </c>
      <c r="D76" s="171" t="s">
        <v>199</v>
      </c>
      <c r="E76" s="172">
        <v>13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1.934E-2</v>
      </c>
      <c r="O76" s="174">
        <f>ROUND(E76*N76,2)</f>
        <v>0.25</v>
      </c>
      <c r="P76" s="174">
        <v>0</v>
      </c>
      <c r="Q76" s="174">
        <f>ROUND(E76*P76,2)</f>
        <v>0</v>
      </c>
      <c r="R76" s="174" t="s">
        <v>182</v>
      </c>
      <c r="S76" s="174" t="s">
        <v>150</v>
      </c>
      <c r="T76" s="175" t="s">
        <v>150</v>
      </c>
      <c r="U76" s="158">
        <v>0.997</v>
      </c>
      <c r="V76" s="158">
        <f>ROUND(E76*U76,2)</f>
        <v>12.96</v>
      </c>
      <c r="W76" s="158"/>
      <c r="X76" s="158" t="s">
        <v>151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152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8" t="s">
        <v>241</v>
      </c>
      <c r="D77" s="160"/>
      <c r="E77" s="161">
        <v>6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156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242</v>
      </c>
      <c r="D78" s="160"/>
      <c r="E78" s="161">
        <v>7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156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33.75" outlineLevel="1" x14ac:dyDescent="0.2">
      <c r="A79" s="169">
        <v>19</v>
      </c>
      <c r="B79" s="170" t="s">
        <v>243</v>
      </c>
      <c r="C79" s="187" t="s">
        <v>244</v>
      </c>
      <c r="D79" s="171" t="s">
        <v>199</v>
      </c>
      <c r="E79" s="172">
        <v>2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2.0969999999999999E-2</v>
      </c>
      <c r="O79" s="174">
        <f>ROUND(E79*N79,2)</f>
        <v>0.04</v>
      </c>
      <c r="P79" s="174">
        <v>0</v>
      </c>
      <c r="Q79" s="174">
        <f>ROUND(E79*P79,2)</f>
        <v>0</v>
      </c>
      <c r="R79" s="174" t="s">
        <v>182</v>
      </c>
      <c r="S79" s="174" t="s">
        <v>150</v>
      </c>
      <c r="T79" s="175" t="s">
        <v>150</v>
      </c>
      <c r="U79" s="158">
        <v>1.7946</v>
      </c>
      <c r="V79" s="158">
        <f>ROUND(E79*U79,2)</f>
        <v>3.59</v>
      </c>
      <c r="W79" s="158"/>
      <c r="X79" s="158" t="s">
        <v>151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152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8" t="s">
        <v>245</v>
      </c>
      <c r="D80" s="160"/>
      <c r="E80" s="161">
        <v>2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156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20</v>
      </c>
      <c r="B81" s="170" t="s">
        <v>246</v>
      </c>
      <c r="C81" s="187" t="s">
        <v>247</v>
      </c>
      <c r="D81" s="171" t="s">
        <v>226</v>
      </c>
      <c r="E81" s="172">
        <v>3.6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7.4709999999999999E-2</v>
      </c>
      <c r="O81" s="174">
        <f>ROUND(E81*N81,2)</f>
        <v>0.27</v>
      </c>
      <c r="P81" s="174">
        <v>0</v>
      </c>
      <c r="Q81" s="174">
        <f>ROUND(E81*P81,2)</f>
        <v>0</v>
      </c>
      <c r="R81" s="174" t="s">
        <v>182</v>
      </c>
      <c r="S81" s="174" t="s">
        <v>150</v>
      </c>
      <c r="T81" s="175" t="s">
        <v>150</v>
      </c>
      <c r="U81" s="158">
        <v>0.52915000000000001</v>
      </c>
      <c r="V81" s="158">
        <f>ROUND(E81*U81,2)</f>
        <v>1.9</v>
      </c>
      <c r="W81" s="158"/>
      <c r="X81" s="158" t="s">
        <v>151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152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251" t="s">
        <v>248</v>
      </c>
      <c r="D82" s="252"/>
      <c r="E82" s="252"/>
      <c r="F82" s="252"/>
      <c r="G82" s="252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154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8" t="s">
        <v>249</v>
      </c>
      <c r="D83" s="160"/>
      <c r="E83" s="161">
        <v>1.8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156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250</v>
      </c>
      <c r="D84" s="160"/>
      <c r="E84" s="161">
        <v>1.8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156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21</v>
      </c>
      <c r="B85" s="170" t="s">
        <v>251</v>
      </c>
      <c r="C85" s="187" t="s">
        <v>252</v>
      </c>
      <c r="D85" s="171" t="s">
        <v>226</v>
      </c>
      <c r="E85" s="172">
        <v>3.42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0.17444000000000001</v>
      </c>
      <c r="O85" s="174">
        <f>ROUND(E85*N85,2)</f>
        <v>0.6</v>
      </c>
      <c r="P85" s="174">
        <v>0</v>
      </c>
      <c r="Q85" s="174">
        <f>ROUND(E85*P85,2)</f>
        <v>0</v>
      </c>
      <c r="R85" s="174" t="s">
        <v>182</v>
      </c>
      <c r="S85" s="174" t="s">
        <v>150</v>
      </c>
      <c r="T85" s="175" t="s">
        <v>150</v>
      </c>
      <c r="U85" s="158">
        <v>1.21</v>
      </c>
      <c r="V85" s="158">
        <f>ROUND(E85*U85,2)</f>
        <v>4.1399999999999997</v>
      </c>
      <c r="W85" s="158"/>
      <c r="X85" s="158" t="s">
        <v>151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152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51" t="s">
        <v>253</v>
      </c>
      <c r="D86" s="252"/>
      <c r="E86" s="252"/>
      <c r="F86" s="252"/>
      <c r="G86" s="252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154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8" t="s">
        <v>254</v>
      </c>
      <c r="D87" s="160"/>
      <c r="E87" s="161">
        <v>1.17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156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8" t="s">
        <v>255</v>
      </c>
      <c r="D88" s="160"/>
      <c r="E88" s="161">
        <v>0.72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156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8" t="s">
        <v>256</v>
      </c>
      <c r="D89" s="160"/>
      <c r="E89" s="161">
        <v>1.08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156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8" t="s">
        <v>257</v>
      </c>
      <c r="D90" s="160"/>
      <c r="E90" s="161">
        <v>0.45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156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33.75" outlineLevel="1" x14ac:dyDescent="0.2">
      <c r="A91" s="169">
        <v>22</v>
      </c>
      <c r="B91" s="170" t="s">
        <v>258</v>
      </c>
      <c r="C91" s="187" t="s">
        <v>259</v>
      </c>
      <c r="D91" s="171" t="s">
        <v>226</v>
      </c>
      <c r="E91" s="172">
        <v>1.4575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1.652E-2</v>
      </c>
      <c r="O91" s="174">
        <f>ROUND(E91*N91,2)</f>
        <v>0.02</v>
      </c>
      <c r="P91" s="174">
        <v>0</v>
      </c>
      <c r="Q91" s="174">
        <f>ROUND(E91*P91,2)</f>
        <v>0</v>
      </c>
      <c r="R91" s="174" t="s">
        <v>182</v>
      </c>
      <c r="S91" s="174" t="s">
        <v>150</v>
      </c>
      <c r="T91" s="175" t="s">
        <v>150</v>
      </c>
      <c r="U91" s="158">
        <v>0.8</v>
      </c>
      <c r="V91" s="158">
        <f>ROUND(E91*U91,2)</f>
        <v>1.17</v>
      </c>
      <c r="W91" s="158"/>
      <c r="X91" s="158" t="s">
        <v>151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152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60" t="s">
        <v>876</v>
      </c>
      <c r="D92" s="261"/>
      <c r="E92" s="261"/>
      <c r="F92" s="261"/>
      <c r="G92" s="261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207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62" t="s">
        <v>234</v>
      </c>
      <c r="D93" s="263"/>
      <c r="E93" s="263"/>
      <c r="F93" s="263"/>
      <c r="G93" s="263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207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62" t="s">
        <v>235</v>
      </c>
      <c r="D94" s="263"/>
      <c r="E94" s="263"/>
      <c r="F94" s="263"/>
      <c r="G94" s="263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207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262" t="s">
        <v>236</v>
      </c>
      <c r="D95" s="263"/>
      <c r="E95" s="263"/>
      <c r="F95" s="263"/>
      <c r="G95" s="263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207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76" t="str">
        <f>C95</f>
        <v>- standardního tmelení Q2, to je: základní tmelení Q1+ dodatečné tmelení (tmelení najemno) a případné přebroušení.</v>
      </c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8" t="s">
        <v>260</v>
      </c>
      <c r="D96" s="160"/>
      <c r="E96" s="161">
        <v>1.4575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156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33.75" outlineLevel="1" x14ac:dyDescent="0.2">
      <c r="A97" s="169">
        <v>23</v>
      </c>
      <c r="B97" s="170" t="s">
        <v>261</v>
      </c>
      <c r="C97" s="187" t="s">
        <v>262</v>
      </c>
      <c r="D97" s="171" t="s">
        <v>226</v>
      </c>
      <c r="E97" s="172">
        <v>15.365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21</v>
      </c>
      <c r="M97" s="174">
        <f>G97*(1+L97/100)</f>
        <v>0</v>
      </c>
      <c r="N97" s="174">
        <v>2.9190000000000001E-2</v>
      </c>
      <c r="O97" s="174">
        <f>ROUND(E97*N97,2)</f>
        <v>0.45</v>
      </c>
      <c r="P97" s="174">
        <v>0</v>
      </c>
      <c r="Q97" s="174">
        <f>ROUND(E97*P97,2)</f>
        <v>0</v>
      </c>
      <c r="R97" s="174" t="s">
        <v>182</v>
      </c>
      <c r="S97" s="174" t="s">
        <v>150</v>
      </c>
      <c r="T97" s="175" t="s">
        <v>150</v>
      </c>
      <c r="U97" s="158">
        <v>0.94799999999999995</v>
      </c>
      <c r="V97" s="158">
        <f>ROUND(E97*U97,2)</f>
        <v>14.57</v>
      </c>
      <c r="W97" s="158"/>
      <c r="X97" s="158" t="s">
        <v>151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152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260" t="s">
        <v>876</v>
      </c>
      <c r="D98" s="261"/>
      <c r="E98" s="261"/>
      <c r="F98" s="261"/>
      <c r="G98" s="261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207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62" t="s">
        <v>234</v>
      </c>
      <c r="D99" s="263"/>
      <c r="E99" s="263"/>
      <c r="F99" s="263"/>
      <c r="G99" s="263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207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262" t="s">
        <v>235</v>
      </c>
      <c r="D100" s="263"/>
      <c r="E100" s="263"/>
      <c r="F100" s="263"/>
      <c r="G100" s="263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207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62" t="s">
        <v>236</v>
      </c>
      <c r="D101" s="263"/>
      <c r="E101" s="263"/>
      <c r="F101" s="263"/>
      <c r="G101" s="263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207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76" t="str">
        <f>C101</f>
        <v>- standardního tmelení Q2, to je: základní tmelení Q1+ dodatečné tmelení (tmelení najemno) a případné přebroušení.</v>
      </c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8" t="s">
        <v>263</v>
      </c>
      <c r="D102" s="160"/>
      <c r="E102" s="161">
        <v>15.365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156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9">
        <v>24</v>
      </c>
      <c r="B103" s="170" t="s">
        <v>264</v>
      </c>
      <c r="C103" s="187" t="s">
        <v>265</v>
      </c>
      <c r="D103" s="171" t="s">
        <v>148</v>
      </c>
      <c r="E103" s="172">
        <v>0.216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4">
        <v>2.5249999999999999</v>
      </c>
      <c r="O103" s="174">
        <f>ROUND(E103*N103,2)</f>
        <v>0.55000000000000004</v>
      </c>
      <c r="P103" s="174">
        <v>0</v>
      </c>
      <c r="Q103" s="174">
        <f>ROUND(E103*P103,2)</f>
        <v>0</v>
      </c>
      <c r="R103" s="174"/>
      <c r="S103" s="174" t="s">
        <v>150</v>
      </c>
      <c r="T103" s="175" t="s">
        <v>150</v>
      </c>
      <c r="U103" s="158">
        <v>1.8620000000000001</v>
      </c>
      <c r="V103" s="158">
        <f>ROUND(E103*U103,2)</f>
        <v>0.4</v>
      </c>
      <c r="W103" s="158"/>
      <c r="X103" s="158" t="s">
        <v>151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152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8" t="s">
        <v>266</v>
      </c>
      <c r="D104" s="160"/>
      <c r="E104" s="161">
        <v>0.216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156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9">
        <v>25</v>
      </c>
      <c r="B105" s="170" t="s">
        <v>267</v>
      </c>
      <c r="C105" s="187" t="s">
        <v>268</v>
      </c>
      <c r="D105" s="171" t="s">
        <v>148</v>
      </c>
      <c r="E105" s="172">
        <v>0.34649999999999997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4">
        <v>2.5249999999999999</v>
      </c>
      <c r="O105" s="174">
        <f>ROUND(E105*N105,2)</f>
        <v>0.87</v>
      </c>
      <c r="P105" s="174">
        <v>0</v>
      </c>
      <c r="Q105" s="174">
        <f>ROUND(E105*P105,2)</f>
        <v>0</v>
      </c>
      <c r="R105" s="174"/>
      <c r="S105" s="174" t="s">
        <v>150</v>
      </c>
      <c r="T105" s="175" t="s">
        <v>150</v>
      </c>
      <c r="U105" s="158">
        <v>2.67</v>
      </c>
      <c r="V105" s="158">
        <f>ROUND(E105*U105,2)</f>
        <v>0.93</v>
      </c>
      <c r="W105" s="158"/>
      <c r="X105" s="158" t="s">
        <v>151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152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8" t="s">
        <v>269</v>
      </c>
      <c r="D106" s="160"/>
      <c r="E106" s="161">
        <v>0.34649999999999997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156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26</v>
      </c>
      <c r="B107" s="170" t="s">
        <v>270</v>
      </c>
      <c r="C107" s="187" t="s">
        <v>271</v>
      </c>
      <c r="D107" s="171" t="s">
        <v>226</v>
      </c>
      <c r="E107" s="172">
        <v>5.34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9.5600000000000008E-3</v>
      </c>
      <c r="O107" s="174">
        <f>ROUND(E107*N107,2)</f>
        <v>0.05</v>
      </c>
      <c r="P107" s="174">
        <v>0</v>
      </c>
      <c r="Q107" s="174">
        <f>ROUND(E107*P107,2)</f>
        <v>0</v>
      </c>
      <c r="R107" s="174"/>
      <c r="S107" s="174" t="s">
        <v>150</v>
      </c>
      <c r="T107" s="175" t="s">
        <v>150</v>
      </c>
      <c r="U107" s="158">
        <v>0.72299999999999998</v>
      </c>
      <c r="V107" s="158">
        <f>ROUND(E107*U107,2)</f>
        <v>3.86</v>
      </c>
      <c r="W107" s="158"/>
      <c r="X107" s="158" t="s">
        <v>151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152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8" t="s">
        <v>272</v>
      </c>
      <c r="D108" s="160"/>
      <c r="E108" s="161">
        <v>5.34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156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163" t="s">
        <v>144</v>
      </c>
      <c r="B109" s="164" t="s">
        <v>61</v>
      </c>
      <c r="C109" s="186" t="s">
        <v>62</v>
      </c>
      <c r="D109" s="165"/>
      <c r="E109" s="166"/>
      <c r="F109" s="167"/>
      <c r="G109" s="167">
        <f>SUMIF(AG110:AG129,"&lt;&gt;NOR",G110:G129)</f>
        <v>0</v>
      </c>
      <c r="H109" s="167"/>
      <c r="I109" s="167">
        <f>SUM(I110:I129)</f>
        <v>0</v>
      </c>
      <c r="J109" s="167"/>
      <c r="K109" s="167">
        <f>SUM(K110:K129)</f>
        <v>0</v>
      </c>
      <c r="L109" s="167"/>
      <c r="M109" s="167">
        <f>SUM(M110:M129)</f>
        <v>0</v>
      </c>
      <c r="N109" s="167"/>
      <c r="O109" s="167">
        <f>SUM(O110:O129)</f>
        <v>5.4799999999999995</v>
      </c>
      <c r="P109" s="167"/>
      <c r="Q109" s="167">
        <f>SUM(Q110:Q129)</f>
        <v>0</v>
      </c>
      <c r="R109" s="167"/>
      <c r="S109" s="167"/>
      <c r="T109" s="168"/>
      <c r="U109" s="162"/>
      <c r="V109" s="162">
        <f>SUM(V110:V129)</f>
        <v>39.08</v>
      </c>
      <c r="W109" s="162"/>
      <c r="X109" s="162"/>
      <c r="AG109" t="s">
        <v>145</v>
      </c>
    </row>
    <row r="110" spans="1:60" outlineLevel="1" x14ac:dyDescent="0.2">
      <c r="A110" s="177">
        <v>27</v>
      </c>
      <c r="B110" s="178" t="s">
        <v>273</v>
      </c>
      <c r="C110" s="189" t="s">
        <v>274</v>
      </c>
      <c r="D110" s="179" t="s">
        <v>199</v>
      </c>
      <c r="E110" s="180">
        <v>6</v>
      </c>
      <c r="F110" s="181"/>
      <c r="G110" s="182">
        <f>ROUND(E110*F110,2)</f>
        <v>0</v>
      </c>
      <c r="H110" s="181"/>
      <c r="I110" s="182">
        <f>ROUND(E110*H110,2)</f>
        <v>0</v>
      </c>
      <c r="J110" s="181"/>
      <c r="K110" s="182">
        <f>ROUND(E110*J110,2)</f>
        <v>0</v>
      </c>
      <c r="L110" s="182">
        <v>21</v>
      </c>
      <c r="M110" s="182">
        <f>G110*(1+L110/100)</f>
        <v>0</v>
      </c>
      <c r="N110" s="182">
        <v>7.1300000000000001E-3</v>
      </c>
      <c r="O110" s="182">
        <f>ROUND(E110*N110,2)</f>
        <v>0.04</v>
      </c>
      <c r="P110" s="182">
        <v>0</v>
      </c>
      <c r="Q110" s="182">
        <f>ROUND(E110*P110,2)</f>
        <v>0</v>
      </c>
      <c r="R110" s="182"/>
      <c r="S110" s="182" t="s">
        <v>150</v>
      </c>
      <c r="T110" s="183" t="s">
        <v>150</v>
      </c>
      <c r="U110" s="158">
        <v>0.48</v>
      </c>
      <c r="V110" s="158">
        <f>ROUND(E110*U110,2)</f>
        <v>2.88</v>
      </c>
      <c r="W110" s="158"/>
      <c r="X110" s="158" t="s">
        <v>151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152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33.75" outlineLevel="1" x14ac:dyDescent="0.2">
      <c r="A111" s="169">
        <v>28</v>
      </c>
      <c r="B111" s="170" t="s">
        <v>275</v>
      </c>
      <c r="C111" s="187" t="s">
        <v>276</v>
      </c>
      <c r="D111" s="171" t="s">
        <v>148</v>
      </c>
      <c r="E111" s="172">
        <v>1.35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2.5251399999999999</v>
      </c>
      <c r="O111" s="174">
        <f>ROUND(E111*N111,2)</f>
        <v>3.41</v>
      </c>
      <c r="P111" s="174">
        <v>0</v>
      </c>
      <c r="Q111" s="174">
        <f>ROUND(E111*P111,2)</f>
        <v>0</v>
      </c>
      <c r="R111" s="174" t="s">
        <v>182</v>
      </c>
      <c r="S111" s="174" t="s">
        <v>150</v>
      </c>
      <c r="T111" s="175" t="s">
        <v>150</v>
      </c>
      <c r="U111" s="158">
        <v>0.98699999999999999</v>
      </c>
      <c r="V111" s="158">
        <f>ROUND(E111*U111,2)</f>
        <v>1.33</v>
      </c>
      <c r="W111" s="158"/>
      <c r="X111" s="158" t="s">
        <v>151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152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8" t="s">
        <v>277</v>
      </c>
      <c r="D112" s="160"/>
      <c r="E112" s="161">
        <v>1.35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156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69">
        <v>29</v>
      </c>
      <c r="B113" s="170" t="s">
        <v>278</v>
      </c>
      <c r="C113" s="187" t="s">
        <v>279</v>
      </c>
      <c r="D113" s="171" t="s">
        <v>226</v>
      </c>
      <c r="E113" s="172">
        <v>17.5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3.3910000000000003E-2</v>
      </c>
      <c r="O113" s="174">
        <f>ROUND(E113*N113,2)</f>
        <v>0.59</v>
      </c>
      <c r="P113" s="174">
        <v>0</v>
      </c>
      <c r="Q113" s="174">
        <f>ROUND(E113*P113,2)</f>
        <v>0</v>
      </c>
      <c r="R113" s="174" t="s">
        <v>182</v>
      </c>
      <c r="S113" s="174" t="s">
        <v>150</v>
      </c>
      <c r="T113" s="175" t="s">
        <v>150</v>
      </c>
      <c r="U113" s="158">
        <v>0.79100000000000004</v>
      </c>
      <c r="V113" s="158">
        <f>ROUND(E113*U113,2)</f>
        <v>13.84</v>
      </c>
      <c r="W113" s="158"/>
      <c r="X113" s="158" t="s">
        <v>151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152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51" t="s">
        <v>280</v>
      </c>
      <c r="D114" s="252"/>
      <c r="E114" s="252"/>
      <c r="F114" s="252"/>
      <c r="G114" s="252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154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8" t="s">
        <v>281</v>
      </c>
      <c r="D115" s="160"/>
      <c r="E115" s="161">
        <v>17.5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156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69">
        <v>30</v>
      </c>
      <c r="B116" s="170" t="s">
        <v>282</v>
      </c>
      <c r="C116" s="187" t="s">
        <v>283</v>
      </c>
      <c r="D116" s="171" t="s">
        <v>226</v>
      </c>
      <c r="E116" s="172">
        <v>17.5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0</v>
      </c>
      <c r="O116" s="174">
        <f>ROUND(E116*N116,2)</f>
        <v>0</v>
      </c>
      <c r="P116" s="174">
        <v>0</v>
      </c>
      <c r="Q116" s="174">
        <f>ROUND(E116*P116,2)</f>
        <v>0</v>
      </c>
      <c r="R116" s="174" t="s">
        <v>182</v>
      </c>
      <c r="S116" s="174" t="s">
        <v>150</v>
      </c>
      <c r="T116" s="175" t="s">
        <v>150</v>
      </c>
      <c r="U116" s="158">
        <v>0.39600000000000002</v>
      </c>
      <c r="V116" s="158">
        <f>ROUND(E116*U116,2)</f>
        <v>6.93</v>
      </c>
      <c r="W116" s="158"/>
      <c r="X116" s="158" t="s">
        <v>151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152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251" t="s">
        <v>280</v>
      </c>
      <c r="D117" s="252"/>
      <c r="E117" s="252"/>
      <c r="F117" s="252"/>
      <c r="G117" s="252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154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8" t="s">
        <v>284</v>
      </c>
      <c r="D118" s="160"/>
      <c r="E118" s="161">
        <v>17.5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156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69">
        <v>31</v>
      </c>
      <c r="B119" s="170" t="s">
        <v>285</v>
      </c>
      <c r="C119" s="187" t="s">
        <v>286</v>
      </c>
      <c r="D119" s="171" t="s">
        <v>199</v>
      </c>
      <c r="E119" s="172">
        <v>7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6.8900000000000003E-3</v>
      </c>
      <c r="O119" s="174">
        <f>ROUND(E119*N119,2)</f>
        <v>0.05</v>
      </c>
      <c r="P119" s="174">
        <v>0</v>
      </c>
      <c r="Q119" s="174">
        <f>ROUND(E119*P119,2)</f>
        <v>0</v>
      </c>
      <c r="R119" s="174" t="s">
        <v>182</v>
      </c>
      <c r="S119" s="174" t="s">
        <v>150</v>
      </c>
      <c r="T119" s="175" t="s">
        <v>150</v>
      </c>
      <c r="U119" s="158">
        <v>0.88700000000000001</v>
      </c>
      <c r="V119" s="158">
        <f>ROUND(E119*U119,2)</f>
        <v>6.21</v>
      </c>
      <c r="W119" s="158"/>
      <c r="X119" s="158" t="s">
        <v>151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152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251" t="s">
        <v>280</v>
      </c>
      <c r="D120" s="252"/>
      <c r="E120" s="252"/>
      <c r="F120" s="252"/>
      <c r="G120" s="252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154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9">
        <v>32</v>
      </c>
      <c r="B121" s="170" t="s">
        <v>287</v>
      </c>
      <c r="C121" s="187" t="s">
        <v>288</v>
      </c>
      <c r="D121" s="171" t="s">
        <v>218</v>
      </c>
      <c r="E121" s="172">
        <v>0.16200000000000001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4">
        <v>1.02139</v>
      </c>
      <c r="O121" s="174">
        <f>ROUND(E121*N121,2)</f>
        <v>0.17</v>
      </c>
      <c r="P121" s="174">
        <v>0</v>
      </c>
      <c r="Q121" s="174">
        <f>ROUND(E121*P121,2)</f>
        <v>0</v>
      </c>
      <c r="R121" s="174" t="s">
        <v>182</v>
      </c>
      <c r="S121" s="174" t="s">
        <v>150</v>
      </c>
      <c r="T121" s="175" t="s">
        <v>150</v>
      </c>
      <c r="U121" s="158">
        <v>26.616</v>
      </c>
      <c r="V121" s="158">
        <f>ROUND(E121*U121,2)</f>
        <v>4.3099999999999996</v>
      </c>
      <c r="W121" s="158"/>
      <c r="X121" s="158" t="s">
        <v>151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152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33.75" outlineLevel="1" x14ac:dyDescent="0.2">
      <c r="A122" s="155"/>
      <c r="B122" s="156"/>
      <c r="C122" s="251" t="s">
        <v>289</v>
      </c>
      <c r="D122" s="252"/>
      <c r="E122" s="252"/>
      <c r="F122" s="252"/>
      <c r="G122" s="252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154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76" t="str">
        <f>C122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8" t="s">
        <v>290</v>
      </c>
      <c r="D123" s="160"/>
      <c r="E123" s="161">
        <v>0.16200000000000001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156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22.5" outlineLevel="1" x14ac:dyDescent="0.2">
      <c r="A124" s="169">
        <v>33</v>
      </c>
      <c r="B124" s="170" t="s">
        <v>291</v>
      </c>
      <c r="C124" s="187" t="s">
        <v>292</v>
      </c>
      <c r="D124" s="171" t="s">
        <v>226</v>
      </c>
      <c r="E124" s="172">
        <v>2.34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4">
        <v>1.506E-2</v>
      </c>
      <c r="O124" s="174">
        <f>ROUND(E124*N124,2)</f>
        <v>0.04</v>
      </c>
      <c r="P124" s="174">
        <v>0</v>
      </c>
      <c r="Q124" s="174">
        <f>ROUND(E124*P124,2)</f>
        <v>0</v>
      </c>
      <c r="R124" s="174" t="s">
        <v>182</v>
      </c>
      <c r="S124" s="174" t="s">
        <v>150</v>
      </c>
      <c r="T124" s="175" t="s">
        <v>150</v>
      </c>
      <c r="U124" s="158">
        <v>0.95</v>
      </c>
      <c r="V124" s="158">
        <f>ROUND(E124*U124,2)</f>
        <v>2.2200000000000002</v>
      </c>
      <c r="W124" s="158"/>
      <c r="X124" s="158" t="s">
        <v>151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152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260" t="s">
        <v>293</v>
      </c>
      <c r="D125" s="261"/>
      <c r="E125" s="261"/>
      <c r="F125" s="261"/>
      <c r="G125" s="261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207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8" t="s">
        <v>294</v>
      </c>
      <c r="D126" s="160"/>
      <c r="E126" s="161">
        <v>2.34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156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 x14ac:dyDescent="0.2">
      <c r="A127" s="169">
        <v>34</v>
      </c>
      <c r="B127" s="170" t="s">
        <v>295</v>
      </c>
      <c r="C127" s="187" t="s">
        <v>296</v>
      </c>
      <c r="D127" s="171" t="s">
        <v>226</v>
      </c>
      <c r="E127" s="172">
        <v>2.34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0</v>
      </c>
      <c r="O127" s="174">
        <f>ROUND(E127*N127,2)</f>
        <v>0</v>
      </c>
      <c r="P127" s="174">
        <v>0</v>
      </c>
      <c r="Q127" s="174">
        <f>ROUND(E127*P127,2)</f>
        <v>0</v>
      </c>
      <c r="R127" s="174" t="s">
        <v>182</v>
      </c>
      <c r="S127" s="174" t="s">
        <v>150</v>
      </c>
      <c r="T127" s="175" t="s">
        <v>150</v>
      </c>
      <c r="U127" s="158">
        <v>0.57999999999999996</v>
      </c>
      <c r="V127" s="158">
        <f>ROUND(E127*U127,2)</f>
        <v>1.36</v>
      </c>
      <c r="W127" s="158"/>
      <c r="X127" s="158" t="s">
        <v>151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152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8" t="s">
        <v>297</v>
      </c>
      <c r="D128" s="160"/>
      <c r="E128" s="161">
        <v>2.34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156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77">
        <v>35</v>
      </c>
      <c r="B129" s="178" t="s">
        <v>298</v>
      </c>
      <c r="C129" s="189" t="s">
        <v>299</v>
      </c>
      <c r="D129" s="179" t="s">
        <v>199</v>
      </c>
      <c r="E129" s="180">
        <v>6</v>
      </c>
      <c r="F129" s="181"/>
      <c r="G129" s="182">
        <f>ROUND(E129*F129,2)</f>
        <v>0</v>
      </c>
      <c r="H129" s="181"/>
      <c r="I129" s="182">
        <f>ROUND(E129*H129,2)</f>
        <v>0</v>
      </c>
      <c r="J129" s="181"/>
      <c r="K129" s="182">
        <f>ROUND(E129*J129,2)</f>
        <v>0</v>
      </c>
      <c r="L129" s="182">
        <v>21</v>
      </c>
      <c r="M129" s="182">
        <f>G129*(1+L129/100)</f>
        <v>0</v>
      </c>
      <c r="N129" s="182">
        <v>0.19700000000000001</v>
      </c>
      <c r="O129" s="182">
        <f>ROUND(E129*N129,2)</f>
        <v>1.18</v>
      </c>
      <c r="P129" s="182">
        <v>0</v>
      </c>
      <c r="Q129" s="182">
        <f>ROUND(E129*P129,2)</f>
        <v>0</v>
      </c>
      <c r="R129" s="182" t="s">
        <v>300</v>
      </c>
      <c r="S129" s="182" t="s">
        <v>150</v>
      </c>
      <c r="T129" s="183" t="s">
        <v>150</v>
      </c>
      <c r="U129" s="158">
        <v>0</v>
      </c>
      <c r="V129" s="158">
        <f>ROUND(E129*U129,2)</f>
        <v>0</v>
      </c>
      <c r="W129" s="158"/>
      <c r="X129" s="158" t="s">
        <v>301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302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3" t="s">
        <v>144</v>
      </c>
      <c r="B130" s="164" t="s">
        <v>63</v>
      </c>
      <c r="C130" s="186" t="s">
        <v>64</v>
      </c>
      <c r="D130" s="165"/>
      <c r="E130" s="166"/>
      <c r="F130" s="167"/>
      <c r="G130" s="167">
        <f>SUMIF(AG131:AG149,"&lt;&gt;NOR",G131:G149)</f>
        <v>0</v>
      </c>
      <c r="H130" s="167"/>
      <c r="I130" s="167">
        <f>SUM(I131:I149)</f>
        <v>0</v>
      </c>
      <c r="J130" s="167"/>
      <c r="K130" s="167">
        <f>SUM(K131:K149)</f>
        <v>0</v>
      </c>
      <c r="L130" s="167"/>
      <c r="M130" s="167">
        <f>SUM(M131:M149)</f>
        <v>0</v>
      </c>
      <c r="N130" s="167"/>
      <c r="O130" s="167">
        <f>SUM(O131:O149)</f>
        <v>17.439999999999998</v>
      </c>
      <c r="P130" s="167"/>
      <c r="Q130" s="167">
        <f>SUM(Q131:Q149)</f>
        <v>0</v>
      </c>
      <c r="R130" s="167"/>
      <c r="S130" s="167"/>
      <c r="T130" s="168"/>
      <c r="U130" s="162"/>
      <c r="V130" s="162">
        <f>SUM(V131:V149)</f>
        <v>376.86</v>
      </c>
      <c r="W130" s="162"/>
      <c r="X130" s="162"/>
      <c r="AG130" t="s">
        <v>145</v>
      </c>
    </row>
    <row r="131" spans="1:60" outlineLevel="1" x14ac:dyDescent="0.2">
      <c r="A131" s="169">
        <v>36</v>
      </c>
      <c r="B131" s="170" t="s">
        <v>303</v>
      </c>
      <c r="C131" s="187" t="s">
        <v>304</v>
      </c>
      <c r="D131" s="171" t="s">
        <v>226</v>
      </c>
      <c r="E131" s="172">
        <v>9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4.8999999999999998E-3</v>
      </c>
      <c r="O131" s="174">
        <f>ROUND(E131*N131,2)</f>
        <v>0.04</v>
      </c>
      <c r="P131" s="174">
        <v>0</v>
      </c>
      <c r="Q131" s="174">
        <f>ROUND(E131*P131,2)</f>
        <v>0</v>
      </c>
      <c r="R131" s="174" t="s">
        <v>182</v>
      </c>
      <c r="S131" s="174" t="s">
        <v>150</v>
      </c>
      <c r="T131" s="175" t="s">
        <v>150</v>
      </c>
      <c r="U131" s="158">
        <v>0.25</v>
      </c>
      <c r="V131" s="158">
        <f>ROUND(E131*U131,2)</f>
        <v>2.25</v>
      </c>
      <c r="W131" s="158"/>
      <c r="X131" s="158" t="s">
        <v>151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152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1" t="s">
        <v>305</v>
      </c>
      <c r="D132" s="252"/>
      <c r="E132" s="252"/>
      <c r="F132" s="252"/>
      <c r="G132" s="252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154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8" t="s">
        <v>306</v>
      </c>
      <c r="D133" s="160"/>
      <c r="E133" s="161">
        <v>9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156</v>
      </c>
      <c r="AH133" s="148">
        <v>5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69">
        <v>37</v>
      </c>
      <c r="B134" s="170" t="s">
        <v>307</v>
      </c>
      <c r="C134" s="187" t="s">
        <v>308</v>
      </c>
      <c r="D134" s="171" t="s">
        <v>226</v>
      </c>
      <c r="E134" s="172">
        <v>9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3.2000000000000003E-4</v>
      </c>
      <c r="O134" s="174">
        <f>ROUND(E134*N134,2)</f>
        <v>0</v>
      </c>
      <c r="P134" s="174">
        <v>0</v>
      </c>
      <c r="Q134" s="174">
        <f>ROUND(E134*P134,2)</f>
        <v>0</v>
      </c>
      <c r="R134" s="174" t="s">
        <v>182</v>
      </c>
      <c r="S134" s="174" t="s">
        <v>150</v>
      </c>
      <c r="T134" s="175" t="s">
        <v>150</v>
      </c>
      <c r="U134" s="158">
        <v>7.0000000000000007E-2</v>
      </c>
      <c r="V134" s="158">
        <f>ROUND(E134*U134,2)</f>
        <v>0.63</v>
      </c>
      <c r="W134" s="158"/>
      <c r="X134" s="158" t="s">
        <v>151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152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51" t="s">
        <v>305</v>
      </c>
      <c r="D135" s="252"/>
      <c r="E135" s="252"/>
      <c r="F135" s="252"/>
      <c r="G135" s="252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154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8" t="s">
        <v>309</v>
      </c>
      <c r="D136" s="160"/>
      <c r="E136" s="161">
        <v>9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156</v>
      </c>
      <c r="AH136" s="148">
        <v>5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 x14ac:dyDescent="0.2">
      <c r="A137" s="169">
        <v>38</v>
      </c>
      <c r="B137" s="170" t="s">
        <v>310</v>
      </c>
      <c r="C137" s="187" t="s">
        <v>311</v>
      </c>
      <c r="D137" s="171" t="s">
        <v>226</v>
      </c>
      <c r="E137" s="172">
        <v>14.4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5.1229999999999998E-2</v>
      </c>
      <c r="O137" s="174">
        <f>ROUND(E137*N137,2)</f>
        <v>0.74</v>
      </c>
      <c r="P137" s="174">
        <v>0</v>
      </c>
      <c r="Q137" s="174">
        <f>ROUND(E137*P137,2)</f>
        <v>0</v>
      </c>
      <c r="R137" s="174" t="s">
        <v>182</v>
      </c>
      <c r="S137" s="174" t="s">
        <v>150</v>
      </c>
      <c r="T137" s="175" t="s">
        <v>150</v>
      </c>
      <c r="U137" s="158">
        <v>0.90800000000000003</v>
      </c>
      <c r="V137" s="158">
        <f>ROUND(E137*U137,2)</f>
        <v>13.08</v>
      </c>
      <c r="W137" s="158"/>
      <c r="X137" s="158" t="s">
        <v>151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152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251" t="s">
        <v>312</v>
      </c>
      <c r="D138" s="252"/>
      <c r="E138" s="252"/>
      <c r="F138" s="252"/>
      <c r="G138" s="252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154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8" t="s">
        <v>313</v>
      </c>
      <c r="D139" s="160"/>
      <c r="E139" s="161">
        <v>14.4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156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33.75" outlineLevel="1" x14ac:dyDescent="0.2">
      <c r="A140" s="169">
        <v>39</v>
      </c>
      <c r="B140" s="170" t="s">
        <v>314</v>
      </c>
      <c r="C140" s="187" t="s">
        <v>315</v>
      </c>
      <c r="D140" s="171" t="s">
        <v>226</v>
      </c>
      <c r="E140" s="172">
        <v>363.71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4">
        <v>1.7680000000000001E-2</v>
      </c>
      <c r="O140" s="174">
        <f>ROUND(E140*N140,2)</f>
        <v>6.43</v>
      </c>
      <c r="P140" s="174">
        <v>0</v>
      </c>
      <c r="Q140" s="174">
        <f>ROUND(E140*P140,2)</f>
        <v>0</v>
      </c>
      <c r="R140" s="174" t="s">
        <v>187</v>
      </c>
      <c r="S140" s="174" t="s">
        <v>150</v>
      </c>
      <c r="T140" s="175" t="s">
        <v>150</v>
      </c>
      <c r="U140" s="158">
        <v>0.38716</v>
      </c>
      <c r="V140" s="158">
        <f>ROUND(E140*U140,2)</f>
        <v>140.81</v>
      </c>
      <c r="W140" s="158"/>
      <c r="X140" s="158" t="s">
        <v>151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152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60" t="s">
        <v>316</v>
      </c>
      <c r="D141" s="261"/>
      <c r="E141" s="261"/>
      <c r="F141" s="261"/>
      <c r="G141" s="261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207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8" t="s">
        <v>317</v>
      </c>
      <c r="D142" s="160"/>
      <c r="E142" s="161">
        <v>176.9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156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8" t="s">
        <v>318</v>
      </c>
      <c r="D143" s="160"/>
      <c r="E143" s="161">
        <v>186.81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156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69">
        <v>40</v>
      </c>
      <c r="B144" s="170" t="s">
        <v>319</v>
      </c>
      <c r="C144" s="187" t="s">
        <v>320</v>
      </c>
      <c r="D144" s="171" t="s">
        <v>226</v>
      </c>
      <c r="E144" s="172">
        <v>647.61300000000006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1.5740000000000001E-2</v>
      </c>
      <c r="O144" s="174">
        <f>ROUND(E144*N144,2)</f>
        <v>10.19</v>
      </c>
      <c r="P144" s="174">
        <v>0</v>
      </c>
      <c r="Q144" s="174">
        <f>ROUND(E144*P144,2)</f>
        <v>0</v>
      </c>
      <c r="R144" s="174" t="s">
        <v>187</v>
      </c>
      <c r="S144" s="174" t="s">
        <v>150</v>
      </c>
      <c r="T144" s="175" t="s">
        <v>150</v>
      </c>
      <c r="U144" s="158">
        <v>0.33481</v>
      </c>
      <c r="V144" s="158">
        <f>ROUND(E144*U144,2)</f>
        <v>216.83</v>
      </c>
      <c r="W144" s="158"/>
      <c r="X144" s="158" t="s">
        <v>151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152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260" t="s">
        <v>316</v>
      </c>
      <c r="D145" s="261"/>
      <c r="E145" s="261"/>
      <c r="F145" s="261"/>
      <c r="G145" s="261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207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8" t="s">
        <v>321</v>
      </c>
      <c r="D146" s="160"/>
      <c r="E146" s="161">
        <v>647.61300000000006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156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69">
        <v>41</v>
      </c>
      <c r="B147" s="170" t="s">
        <v>322</v>
      </c>
      <c r="C147" s="187" t="s">
        <v>323</v>
      </c>
      <c r="D147" s="171" t="s">
        <v>226</v>
      </c>
      <c r="E147" s="172">
        <v>9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4.9100000000000003E-3</v>
      </c>
      <c r="O147" s="174">
        <f>ROUND(E147*N147,2)</f>
        <v>0.04</v>
      </c>
      <c r="P147" s="174">
        <v>0</v>
      </c>
      <c r="Q147" s="174">
        <f>ROUND(E147*P147,2)</f>
        <v>0</v>
      </c>
      <c r="R147" s="174" t="s">
        <v>182</v>
      </c>
      <c r="S147" s="174" t="s">
        <v>150</v>
      </c>
      <c r="T147" s="175" t="s">
        <v>150</v>
      </c>
      <c r="U147" s="158">
        <v>0.36199999999999999</v>
      </c>
      <c r="V147" s="158">
        <f>ROUND(E147*U147,2)</f>
        <v>3.26</v>
      </c>
      <c r="W147" s="158"/>
      <c r="X147" s="158" t="s">
        <v>151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152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8" t="s">
        <v>324</v>
      </c>
      <c r="D148" s="160"/>
      <c r="E148" s="161">
        <v>4.5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156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8" t="s">
        <v>325</v>
      </c>
      <c r="D149" s="160"/>
      <c r="E149" s="161">
        <v>4.5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156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x14ac:dyDescent="0.2">
      <c r="A150" s="163" t="s">
        <v>144</v>
      </c>
      <c r="B150" s="164" t="s">
        <v>65</v>
      </c>
      <c r="C150" s="186" t="s">
        <v>66</v>
      </c>
      <c r="D150" s="165"/>
      <c r="E150" s="166"/>
      <c r="F150" s="167"/>
      <c r="G150" s="167">
        <f>SUMIF(AG151:AG152,"&lt;&gt;NOR",G151:G152)</f>
        <v>0</v>
      </c>
      <c r="H150" s="167"/>
      <c r="I150" s="167">
        <f>SUM(I151:I152)</f>
        <v>0</v>
      </c>
      <c r="J150" s="167"/>
      <c r="K150" s="167">
        <f>SUM(K151:K152)</f>
        <v>0</v>
      </c>
      <c r="L150" s="167"/>
      <c r="M150" s="167">
        <f>SUM(M151:M152)</f>
        <v>0</v>
      </c>
      <c r="N150" s="167"/>
      <c r="O150" s="167">
        <f>SUM(O151:O152)</f>
        <v>0</v>
      </c>
      <c r="P150" s="167"/>
      <c r="Q150" s="167">
        <f>SUM(Q151:Q152)</f>
        <v>0</v>
      </c>
      <c r="R150" s="167"/>
      <c r="S150" s="167"/>
      <c r="T150" s="168"/>
      <c r="U150" s="162"/>
      <c r="V150" s="162">
        <f>SUM(V151:V152)</f>
        <v>0</v>
      </c>
      <c r="W150" s="162"/>
      <c r="X150" s="162"/>
      <c r="AG150" t="s">
        <v>145</v>
      </c>
    </row>
    <row r="151" spans="1:60" outlineLevel="1" x14ac:dyDescent="0.2">
      <c r="A151" s="169">
        <v>42</v>
      </c>
      <c r="B151" s="170" t="s">
        <v>326</v>
      </c>
      <c r="C151" s="187" t="s">
        <v>327</v>
      </c>
      <c r="D151" s="171" t="s">
        <v>328</v>
      </c>
      <c r="E151" s="172">
        <v>2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4"/>
      <c r="S151" s="174" t="s">
        <v>329</v>
      </c>
      <c r="T151" s="175" t="s">
        <v>330</v>
      </c>
      <c r="U151" s="158">
        <v>0</v>
      </c>
      <c r="V151" s="158">
        <f>ROUND(E151*U151,2)</f>
        <v>0</v>
      </c>
      <c r="W151" s="158"/>
      <c r="X151" s="158" t="s">
        <v>151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152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8" t="s">
        <v>331</v>
      </c>
      <c r="D152" s="160"/>
      <c r="E152" s="161">
        <v>2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156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x14ac:dyDescent="0.2">
      <c r="A153" s="163" t="s">
        <v>144</v>
      </c>
      <c r="B153" s="164" t="s">
        <v>67</v>
      </c>
      <c r="C153" s="186" t="s">
        <v>68</v>
      </c>
      <c r="D153" s="165"/>
      <c r="E153" s="166"/>
      <c r="F153" s="167"/>
      <c r="G153" s="167">
        <f>SUMIF(AG154:AG220,"&lt;&gt;NOR",G154:G220)</f>
        <v>0</v>
      </c>
      <c r="H153" s="167"/>
      <c r="I153" s="167">
        <f>SUM(I154:I220)</f>
        <v>0</v>
      </c>
      <c r="J153" s="167"/>
      <c r="K153" s="167">
        <f>SUM(K154:K220)</f>
        <v>0</v>
      </c>
      <c r="L153" s="167"/>
      <c r="M153" s="167">
        <f>SUM(M154:M220)</f>
        <v>0</v>
      </c>
      <c r="N153" s="167"/>
      <c r="O153" s="167">
        <f>SUM(O154:O220)</f>
        <v>120.63</v>
      </c>
      <c r="P153" s="167"/>
      <c r="Q153" s="167">
        <f>SUM(Q154:Q220)</f>
        <v>0</v>
      </c>
      <c r="R153" s="167"/>
      <c r="S153" s="167"/>
      <c r="T153" s="168"/>
      <c r="U153" s="162"/>
      <c r="V153" s="162">
        <f>SUM(V154:V220)</f>
        <v>376.25</v>
      </c>
      <c r="W153" s="162"/>
      <c r="X153" s="162"/>
      <c r="AG153" t="s">
        <v>145</v>
      </c>
    </row>
    <row r="154" spans="1:60" outlineLevel="1" x14ac:dyDescent="0.2">
      <c r="A154" s="169">
        <v>43</v>
      </c>
      <c r="B154" s="170" t="s">
        <v>332</v>
      </c>
      <c r="C154" s="187" t="s">
        <v>333</v>
      </c>
      <c r="D154" s="171" t="s">
        <v>148</v>
      </c>
      <c r="E154" s="172">
        <v>21.887499999999999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2.5249999999999999</v>
      </c>
      <c r="O154" s="174">
        <f>ROUND(E154*N154,2)</f>
        <v>55.27</v>
      </c>
      <c r="P154" s="174">
        <v>0</v>
      </c>
      <c r="Q154" s="174">
        <f>ROUND(E154*P154,2)</f>
        <v>0</v>
      </c>
      <c r="R154" s="174" t="s">
        <v>182</v>
      </c>
      <c r="S154" s="174" t="s">
        <v>150</v>
      </c>
      <c r="T154" s="175" t="s">
        <v>150</v>
      </c>
      <c r="U154" s="158">
        <v>3.2130000000000001</v>
      </c>
      <c r="V154" s="158">
        <f>ROUND(E154*U154,2)</f>
        <v>70.319999999999993</v>
      </c>
      <c r="W154" s="158"/>
      <c r="X154" s="158" t="s">
        <v>151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152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51" t="s">
        <v>334</v>
      </c>
      <c r="D155" s="252"/>
      <c r="E155" s="252"/>
      <c r="F155" s="252"/>
      <c r="G155" s="252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154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62" t="s">
        <v>335</v>
      </c>
      <c r="D156" s="263"/>
      <c r="E156" s="263"/>
      <c r="F156" s="263"/>
      <c r="G156" s="263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207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8" t="s">
        <v>336</v>
      </c>
      <c r="D157" s="160"/>
      <c r="E157" s="161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156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8" t="s">
        <v>337</v>
      </c>
      <c r="D158" s="160"/>
      <c r="E158" s="161">
        <v>1.575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156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8" t="s">
        <v>338</v>
      </c>
      <c r="D159" s="160"/>
      <c r="E159" s="161">
        <v>0.66500000000000004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156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8" t="s">
        <v>339</v>
      </c>
      <c r="D160" s="160"/>
      <c r="E160" s="161">
        <v>0.88649999999999995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156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8" t="s">
        <v>340</v>
      </c>
      <c r="D161" s="160"/>
      <c r="E161" s="161">
        <v>7.9885000000000002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156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8" t="s">
        <v>341</v>
      </c>
      <c r="D162" s="160"/>
      <c r="E162" s="161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156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8" t="s">
        <v>342</v>
      </c>
      <c r="D163" s="160"/>
      <c r="E163" s="161">
        <v>0.67949999999999999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156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8" t="s">
        <v>343</v>
      </c>
      <c r="D164" s="160"/>
      <c r="E164" s="161">
        <v>9.1080000000000005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156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8" t="s">
        <v>344</v>
      </c>
      <c r="D165" s="160"/>
      <c r="E165" s="161">
        <v>0.98499999999999999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156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69">
        <v>44</v>
      </c>
      <c r="B166" s="170" t="s">
        <v>345</v>
      </c>
      <c r="C166" s="187" t="s">
        <v>346</v>
      </c>
      <c r="D166" s="171" t="s">
        <v>226</v>
      </c>
      <c r="E166" s="172">
        <v>21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0</v>
      </c>
      <c r="O166" s="174">
        <f>ROUND(E166*N166,2)</f>
        <v>0</v>
      </c>
      <c r="P166" s="174">
        <v>0</v>
      </c>
      <c r="Q166" s="174">
        <f>ROUND(E166*P166,2)</f>
        <v>0</v>
      </c>
      <c r="R166" s="174" t="s">
        <v>182</v>
      </c>
      <c r="S166" s="174" t="s">
        <v>150</v>
      </c>
      <c r="T166" s="175" t="s">
        <v>150</v>
      </c>
      <c r="U166" s="158">
        <v>0.17799999999999999</v>
      </c>
      <c r="V166" s="158">
        <f>ROUND(E166*U166,2)</f>
        <v>3.74</v>
      </c>
      <c r="W166" s="158"/>
      <c r="X166" s="158" t="s">
        <v>151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152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251" t="s">
        <v>334</v>
      </c>
      <c r="D167" s="252"/>
      <c r="E167" s="252"/>
      <c r="F167" s="252"/>
      <c r="G167" s="252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154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8" t="s">
        <v>347</v>
      </c>
      <c r="D168" s="160"/>
      <c r="E168" s="161">
        <v>21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156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9">
        <v>45</v>
      </c>
      <c r="B169" s="170" t="s">
        <v>348</v>
      </c>
      <c r="C169" s="187" t="s">
        <v>349</v>
      </c>
      <c r="D169" s="171" t="s">
        <v>148</v>
      </c>
      <c r="E169" s="172">
        <v>21.887499999999999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4">
        <v>0</v>
      </c>
      <c r="O169" s="174">
        <f>ROUND(E169*N169,2)</f>
        <v>0</v>
      </c>
      <c r="P169" s="174">
        <v>0</v>
      </c>
      <c r="Q169" s="174">
        <f>ROUND(E169*P169,2)</f>
        <v>0</v>
      </c>
      <c r="R169" s="174" t="s">
        <v>182</v>
      </c>
      <c r="S169" s="174" t="s">
        <v>150</v>
      </c>
      <c r="T169" s="175" t="s">
        <v>150</v>
      </c>
      <c r="U169" s="158">
        <v>2.7</v>
      </c>
      <c r="V169" s="158">
        <f>ROUND(E169*U169,2)</f>
        <v>59.1</v>
      </c>
      <c r="W169" s="158"/>
      <c r="X169" s="158" t="s">
        <v>151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152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251" t="s">
        <v>350</v>
      </c>
      <c r="D170" s="252"/>
      <c r="E170" s="252"/>
      <c r="F170" s="252"/>
      <c r="G170" s="252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154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8" t="s">
        <v>351</v>
      </c>
      <c r="D171" s="160"/>
      <c r="E171" s="161">
        <v>21.887499999999999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156</v>
      </c>
      <c r="AH171" s="148">
        <v>5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69">
        <v>46</v>
      </c>
      <c r="B172" s="170" t="s">
        <v>352</v>
      </c>
      <c r="C172" s="187" t="s">
        <v>353</v>
      </c>
      <c r="D172" s="171" t="s">
        <v>148</v>
      </c>
      <c r="E172" s="172">
        <v>9.9497999999999998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0.02</v>
      </c>
      <c r="O172" s="174">
        <f>ROUND(E172*N172,2)</f>
        <v>0.2</v>
      </c>
      <c r="P172" s="174">
        <v>0</v>
      </c>
      <c r="Q172" s="174">
        <f>ROUND(E172*P172,2)</f>
        <v>0</v>
      </c>
      <c r="R172" s="174" t="s">
        <v>182</v>
      </c>
      <c r="S172" s="174" t="s">
        <v>150</v>
      </c>
      <c r="T172" s="175" t="s">
        <v>150</v>
      </c>
      <c r="U172" s="158">
        <v>1.35</v>
      </c>
      <c r="V172" s="158">
        <f>ROUND(E172*U172,2)</f>
        <v>13.43</v>
      </c>
      <c r="W172" s="158"/>
      <c r="X172" s="158" t="s">
        <v>151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152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251" t="s">
        <v>354</v>
      </c>
      <c r="D173" s="252"/>
      <c r="E173" s="252"/>
      <c r="F173" s="252"/>
      <c r="G173" s="252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154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355</v>
      </c>
      <c r="D174" s="160"/>
      <c r="E174" s="161">
        <v>9.9497999999999998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156</v>
      </c>
      <c r="AH174" s="148">
        <v>5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9">
        <v>47</v>
      </c>
      <c r="B175" s="170" t="s">
        <v>356</v>
      </c>
      <c r="C175" s="187" t="s">
        <v>357</v>
      </c>
      <c r="D175" s="171" t="s">
        <v>148</v>
      </c>
      <c r="E175" s="172">
        <v>21.887499999999999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4" t="s">
        <v>182</v>
      </c>
      <c r="S175" s="174" t="s">
        <v>150</v>
      </c>
      <c r="T175" s="175" t="s">
        <v>150</v>
      </c>
      <c r="U175" s="158">
        <v>0.82</v>
      </c>
      <c r="V175" s="158">
        <f>ROUND(E175*U175,2)</f>
        <v>17.95</v>
      </c>
      <c r="W175" s="158"/>
      <c r="X175" s="158" t="s">
        <v>151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152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251" t="s">
        <v>358</v>
      </c>
      <c r="D176" s="252"/>
      <c r="E176" s="252"/>
      <c r="F176" s="252"/>
      <c r="G176" s="252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154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8" t="s">
        <v>351</v>
      </c>
      <c r="D177" s="160"/>
      <c r="E177" s="161">
        <v>21.887499999999999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156</v>
      </c>
      <c r="AH177" s="148">
        <v>5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69">
        <v>48</v>
      </c>
      <c r="B178" s="170" t="s">
        <v>359</v>
      </c>
      <c r="C178" s="187" t="s">
        <v>360</v>
      </c>
      <c r="D178" s="171" t="s">
        <v>148</v>
      </c>
      <c r="E178" s="172">
        <v>9.9497999999999998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4" t="s">
        <v>182</v>
      </c>
      <c r="S178" s="174" t="s">
        <v>150</v>
      </c>
      <c r="T178" s="175" t="s">
        <v>150</v>
      </c>
      <c r="U178" s="158">
        <v>0.41</v>
      </c>
      <c r="V178" s="158">
        <f>ROUND(E178*U178,2)</f>
        <v>4.08</v>
      </c>
      <c r="W178" s="158"/>
      <c r="X178" s="158" t="s">
        <v>151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152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251" t="s">
        <v>358</v>
      </c>
      <c r="D179" s="252"/>
      <c r="E179" s="252"/>
      <c r="F179" s="252"/>
      <c r="G179" s="252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154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8" t="s">
        <v>355</v>
      </c>
      <c r="D180" s="160"/>
      <c r="E180" s="161">
        <v>9.9497999999999998</v>
      </c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156</v>
      </c>
      <c r="AH180" s="148">
        <v>5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ht="22.5" outlineLevel="1" x14ac:dyDescent="0.2">
      <c r="A181" s="169">
        <v>49</v>
      </c>
      <c r="B181" s="170" t="s">
        <v>361</v>
      </c>
      <c r="C181" s="187" t="s">
        <v>362</v>
      </c>
      <c r="D181" s="171" t="s">
        <v>148</v>
      </c>
      <c r="E181" s="172">
        <v>9.9497999999999998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2.5449999999999999</v>
      </c>
      <c r="O181" s="174">
        <f>ROUND(E181*N181,2)</f>
        <v>25.32</v>
      </c>
      <c r="P181" s="174">
        <v>0</v>
      </c>
      <c r="Q181" s="174">
        <f>ROUND(E181*P181,2)</f>
        <v>0</v>
      </c>
      <c r="R181" s="174" t="s">
        <v>182</v>
      </c>
      <c r="S181" s="174" t="s">
        <v>150</v>
      </c>
      <c r="T181" s="175" t="s">
        <v>150</v>
      </c>
      <c r="U181" s="158">
        <v>2.58</v>
      </c>
      <c r="V181" s="158">
        <f>ROUND(E181*U181,2)</f>
        <v>25.67</v>
      </c>
      <c r="W181" s="158"/>
      <c r="X181" s="158" t="s">
        <v>151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152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55"/>
      <c r="B182" s="156"/>
      <c r="C182" s="251" t="s">
        <v>363</v>
      </c>
      <c r="D182" s="252"/>
      <c r="E182" s="252"/>
      <c r="F182" s="252"/>
      <c r="G182" s="252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154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76" t="str">
        <f>C182</f>
        <v>hlazená dřevěným hladítkem, s vytvořením dilatačních spár v mazanině uložením dočasného dilatačního profilu, s odstraněním dočasného profilu. Bez zaplnění spáry trvalým materiálem (634 60).</v>
      </c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8" t="s">
        <v>364</v>
      </c>
      <c r="D183" s="160"/>
      <c r="E183" s="161">
        <v>9.9497999999999998</v>
      </c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156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 x14ac:dyDescent="0.2">
      <c r="A184" s="169">
        <v>50</v>
      </c>
      <c r="B184" s="170" t="s">
        <v>365</v>
      </c>
      <c r="C184" s="187" t="s">
        <v>366</v>
      </c>
      <c r="D184" s="171" t="s">
        <v>148</v>
      </c>
      <c r="E184" s="172">
        <v>2.4641099999999998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2.5449999999999999</v>
      </c>
      <c r="O184" s="174">
        <f>ROUND(E184*N184,2)</f>
        <v>6.27</v>
      </c>
      <c r="P184" s="174">
        <v>0</v>
      </c>
      <c r="Q184" s="174">
        <f>ROUND(E184*P184,2)</f>
        <v>0</v>
      </c>
      <c r="R184" s="174" t="s">
        <v>182</v>
      </c>
      <c r="S184" s="174" t="s">
        <v>150</v>
      </c>
      <c r="T184" s="175" t="s">
        <v>150</v>
      </c>
      <c r="U184" s="158">
        <v>2.3170000000000002</v>
      </c>
      <c r="V184" s="158">
        <f>ROUND(E184*U184,2)</f>
        <v>5.71</v>
      </c>
      <c r="W184" s="158"/>
      <c r="X184" s="158" t="s">
        <v>151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152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22.5" outlineLevel="1" x14ac:dyDescent="0.2">
      <c r="A185" s="155"/>
      <c r="B185" s="156"/>
      <c r="C185" s="251" t="s">
        <v>363</v>
      </c>
      <c r="D185" s="252"/>
      <c r="E185" s="252"/>
      <c r="F185" s="252"/>
      <c r="G185" s="252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154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76" t="str">
        <f>C185</f>
        <v>hlazená dřevěným hladítkem, s vytvořením dilatačních spár v mazanině uložením dočasného dilatačního profilu, s odstraněním dočasného profilu. Bez zaplnění spáry trvalým materiálem (634 60).</v>
      </c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262" t="s">
        <v>335</v>
      </c>
      <c r="D186" s="263"/>
      <c r="E186" s="263"/>
      <c r="F186" s="263"/>
      <c r="G186" s="263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207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8" t="s">
        <v>367</v>
      </c>
      <c r="D187" s="160"/>
      <c r="E187" s="161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156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8" t="s">
        <v>368</v>
      </c>
      <c r="D188" s="160"/>
      <c r="E188" s="161">
        <v>0.43164000000000002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156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8" t="s">
        <v>369</v>
      </c>
      <c r="D189" s="160"/>
      <c r="E189" s="161">
        <v>2.03247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156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69">
        <v>51</v>
      </c>
      <c r="B190" s="170" t="s">
        <v>370</v>
      </c>
      <c r="C190" s="187" t="s">
        <v>371</v>
      </c>
      <c r="D190" s="171" t="s">
        <v>226</v>
      </c>
      <c r="E190" s="172">
        <v>4.8525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74">
        <v>1.41E-2</v>
      </c>
      <c r="O190" s="174">
        <f>ROUND(E190*N190,2)</f>
        <v>7.0000000000000007E-2</v>
      </c>
      <c r="P190" s="174">
        <v>0</v>
      </c>
      <c r="Q190" s="174">
        <f>ROUND(E190*P190,2)</f>
        <v>0</v>
      </c>
      <c r="R190" s="174" t="s">
        <v>182</v>
      </c>
      <c r="S190" s="174" t="s">
        <v>150</v>
      </c>
      <c r="T190" s="175" t="s">
        <v>150</v>
      </c>
      <c r="U190" s="158">
        <v>0.39600000000000002</v>
      </c>
      <c r="V190" s="158">
        <f>ROUND(E190*U190,2)</f>
        <v>1.92</v>
      </c>
      <c r="W190" s="158"/>
      <c r="X190" s="158" t="s">
        <v>151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152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8" t="s">
        <v>367</v>
      </c>
      <c r="D191" s="160"/>
      <c r="E191" s="161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156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8" t="s">
        <v>372</v>
      </c>
      <c r="D192" s="160"/>
      <c r="E192" s="161">
        <v>0.68400000000000005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156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8" t="s">
        <v>373</v>
      </c>
      <c r="D193" s="160"/>
      <c r="E193" s="161">
        <v>4.1684999999999999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156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69">
        <v>52</v>
      </c>
      <c r="B194" s="170" t="s">
        <v>374</v>
      </c>
      <c r="C194" s="187" t="s">
        <v>375</v>
      </c>
      <c r="D194" s="171" t="s">
        <v>226</v>
      </c>
      <c r="E194" s="172">
        <v>4.8525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4">
        <v>0</v>
      </c>
      <c r="O194" s="174">
        <f>ROUND(E194*N194,2)</f>
        <v>0</v>
      </c>
      <c r="P194" s="174">
        <v>0</v>
      </c>
      <c r="Q194" s="174">
        <f>ROUND(E194*P194,2)</f>
        <v>0</v>
      </c>
      <c r="R194" s="174" t="s">
        <v>182</v>
      </c>
      <c r="S194" s="174" t="s">
        <v>150</v>
      </c>
      <c r="T194" s="175" t="s">
        <v>150</v>
      </c>
      <c r="U194" s="158">
        <v>0.24</v>
      </c>
      <c r="V194" s="158">
        <f>ROUND(E194*U194,2)</f>
        <v>1.1599999999999999</v>
      </c>
      <c r="W194" s="158"/>
      <c r="X194" s="158" t="s">
        <v>151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152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8" t="s">
        <v>376</v>
      </c>
      <c r="D195" s="160"/>
      <c r="E195" s="161">
        <v>4.8525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156</v>
      </c>
      <c r="AH195" s="148">
        <v>5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69">
        <v>53</v>
      </c>
      <c r="B196" s="170" t="s">
        <v>377</v>
      </c>
      <c r="C196" s="187" t="s">
        <v>378</v>
      </c>
      <c r="D196" s="171" t="s">
        <v>218</v>
      </c>
      <c r="E196" s="172">
        <v>1.1188800000000001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4">
        <v>1.0662499999999999</v>
      </c>
      <c r="O196" s="174">
        <f>ROUND(E196*N196,2)</f>
        <v>1.19</v>
      </c>
      <c r="P196" s="174">
        <v>0</v>
      </c>
      <c r="Q196" s="174">
        <f>ROUND(E196*P196,2)</f>
        <v>0</v>
      </c>
      <c r="R196" s="174" t="s">
        <v>182</v>
      </c>
      <c r="S196" s="174" t="s">
        <v>150</v>
      </c>
      <c r="T196" s="175" t="s">
        <v>150</v>
      </c>
      <c r="U196" s="158">
        <v>15.231</v>
      </c>
      <c r="V196" s="158">
        <f>ROUND(E196*U196,2)</f>
        <v>17.04</v>
      </c>
      <c r="W196" s="158"/>
      <c r="X196" s="158" t="s">
        <v>151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152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51" t="s">
        <v>379</v>
      </c>
      <c r="D197" s="252"/>
      <c r="E197" s="252"/>
      <c r="F197" s="252"/>
      <c r="G197" s="252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154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8" t="s">
        <v>380</v>
      </c>
      <c r="D198" s="160"/>
      <c r="E198" s="161">
        <v>0.20286000000000001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156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8" t="s">
        <v>336</v>
      </c>
      <c r="D199" s="160"/>
      <c r="E199" s="161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156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8" t="s">
        <v>381</v>
      </c>
      <c r="D200" s="160"/>
      <c r="E200" s="161">
        <v>5.2920000000000002E-2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156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8" t="s">
        <v>382</v>
      </c>
      <c r="D201" s="160"/>
      <c r="E201" s="161">
        <v>3.3520000000000001E-2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156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8" t="s">
        <v>383</v>
      </c>
      <c r="D202" s="160"/>
      <c r="E202" s="161">
        <v>4.9639999999999997E-2</v>
      </c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156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8" t="s">
        <v>384</v>
      </c>
      <c r="D203" s="160"/>
      <c r="E203" s="161">
        <v>0.30970999999999999</v>
      </c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156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8" t="s">
        <v>341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156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8" t="s">
        <v>385</v>
      </c>
      <c r="D205" s="160"/>
      <c r="E205" s="161">
        <v>3.805E-2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156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8" t="s">
        <v>386</v>
      </c>
      <c r="D206" s="160"/>
      <c r="E206" s="161">
        <v>0.38253999999999999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156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8" t="s">
        <v>387</v>
      </c>
      <c r="D207" s="160"/>
      <c r="E207" s="161">
        <v>4.9639999999999997E-2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156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ht="22.5" outlineLevel="1" x14ac:dyDescent="0.2">
      <c r="A208" s="169">
        <v>54</v>
      </c>
      <c r="B208" s="170" t="s">
        <v>388</v>
      </c>
      <c r="C208" s="187" t="s">
        <v>389</v>
      </c>
      <c r="D208" s="171" t="s">
        <v>148</v>
      </c>
      <c r="E208" s="172">
        <v>16.100000000000001</v>
      </c>
      <c r="F208" s="173"/>
      <c r="G208" s="174">
        <f>ROUND(E208*F208,2)</f>
        <v>0</v>
      </c>
      <c r="H208" s="173"/>
      <c r="I208" s="174">
        <f>ROUND(E208*H208,2)</f>
        <v>0</v>
      </c>
      <c r="J208" s="173"/>
      <c r="K208" s="174">
        <f>ROUND(E208*J208,2)</f>
        <v>0</v>
      </c>
      <c r="L208" s="174">
        <v>21</v>
      </c>
      <c r="M208" s="174">
        <f>G208*(1+L208/100)</f>
        <v>0</v>
      </c>
      <c r="N208" s="174">
        <v>0</v>
      </c>
      <c r="O208" s="174">
        <f>ROUND(E208*N208,2)</f>
        <v>0</v>
      </c>
      <c r="P208" s="174">
        <v>0</v>
      </c>
      <c r="Q208" s="174">
        <f>ROUND(E208*P208,2)</f>
        <v>0</v>
      </c>
      <c r="R208" s="174" t="s">
        <v>182</v>
      </c>
      <c r="S208" s="174" t="s">
        <v>150</v>
      </c>
      <c r="T208" s="175" t="s">
        <v>150</v>
      </c>
      <c r="U208" s="158">
        <v>1.8360000000000001</v>
      </c>
      <c r="V208" s="158">
        <f>ROUND(E208*U208,2)</f>
        <v>29.56</v>
      </c>
      <c r="W208" s="158"/>
      <c r="X208" s="158" t="s">
        <v>151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152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251" t="s">
        <v>390</v>
      </c>
      <c r="D209" s="252"/>
      <c r="E209" s="252"/>
      <c r="F209" s="252"/>
      <c r="G209" s="252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154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76" t="str">
        <f>C209</f>
        <v>pod mazaniny a dlažby, popř. na plochých střechách, vodorovný nebo ve spádu, s udusáním a urovnáním povrchu,</v>
      </c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8" t="s">
        <v>155</v>
      </c>
      <c r="D210" s="160"/>
      <c r="E210" s="161">
        <v>16.100000000000001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156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 x14ac:dyDescent="0.2">
      <c r="A211" s="169">
        <v>55</v>
      </c>
      <c r="B211" s="170" t="s">
        <v>391</v>
      </c>
      <c r="C211" s="187" t="s">
        <v>392</v>
      </c>
      <c r="D211" s="171" t="s">
        <v>226</v>
      </c>
      <c r="E211" s="172">
        <v>363.71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4">
        <v>8.9200000000000008E-3</v>
      </c>
      <c r="O211" s="174">
        <f>ROUND(E211*N211,2)</f>
        <v>3.24</v>
      </c>
      <c r="P211" s="174">
        <v>0</v>
      </c>
      <c r="Q211" s="174">
        <f>ROUND(E211*P211,2)</f>
        <v>0</v>
      </c>
      <c r="R211" s="174" t="s">
        <v>182</v>
      </c>
      <c r="S211" s="174" t="s">
        <v>150</v>
      </c>
      <c r="T211" s="175" t="s">
        <v>150</v>
      </c>
      <c r="U211" s="158">
        <v>0.25800000000000001</v>
      </c>
      <c r="V211" s="158">
        <f>ROUND(E211*U211,2)</f>
        <v>93.84</v>
      </c>
      <c r="W211" s="158"/>
      <c r="X211" s="158" t="s">
        <v>151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152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251" t="s">
        <v>393</v>
      </c>
      <c r="D212" s="252"/>
      <c r="E212" s="252"/>
      <c r="F212" s="252"/>
      <c r="G212" s="252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154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8" t="s">
        <v>317</v>
      </c>
      <c r="D213" s="160"/>
      <c r="E213" s="161">
        <v>176.9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156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8" t="s">
        <v>318</v>
      </c>
      <c r="D214" s="160"/>
      <c r="E214" s="161">
        <v>186.81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156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69">
        <v>56</v>
      </c>
      <c r="B215" s="170" t="s">
        <v>394</v>
      </c>
      <c r="C215" s="187" t="s">
        <v>395</v>
      </c>
      <c r="D215" s="171" t="s">
        <v>226</v>
      </c>
      <c r="E215" s="172">
        <v>363.71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74">
        <v>2.5999999999999998E-4</v>
      </c>
      <c r="O215" s="174">
        <f>ROUND(E215*N215,2)</f>
        <v>0.09</v>
      </c>
      <c r="P215" s="174">
        <v>0</v>
      </c>
      <c r="Q215" s="174">
        <f>ROUND(E215*P215,2)</f>
        <v>0</v>
      </c>
      <c r="R215" s="174" t="s">
        <v>182</v>
      </c>
      <c r="S215" s="174" t="s">
        <v>150</v>
      </c>
      <c r="T215" s="175" t="s">
        <v>150</v>
      </c>
      <c r="U215" s="158">
        <v>0.09</v>
      </c>
      <c r="V215" s="158">
        <f>ROUND(E215*U215,2)</f>
        <v>32.729999999999997</v>
      </c>
      <c r="W215" s="158"/>
      <c r="X215" s="158" t="s">
        <v>151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165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251" t="s">
        <v>393</v>
      </c>
      <c r="D216" s="252"/>
      <c r="E216" s="252"/>
      <c r="F216" s="252"/>
      <c r="G216" s="252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154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8" t="s">
        <v>396</v>
      </c>
      <c r="D217" s="160"/>
      <c r="E217" s="161">
        <v>363.71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156</v>
      </c>
      <c r="AH217" s="148">
        <v>5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77">
        <v>57</v>
      </c>
      <c r="B218" s="178" t="s">
        <v>397</v>
      </c>
      <c r="C218" s="189" t="s">
        <v>398</v>
      </c>
      <c r="D218" s="179" t="s">
        <v>399</v>
      </c>
      <c r="E218" s="180">
        <v>16</v>
      </c>
      <c r="F218" s="181"/>
      <c r="G218" s="182">
        <f>ROUND(E218*F218,2)</f>
        <v>0</v>
      </c>
      <c r="H218" s="181"/>
      <c r="I218" s="182">
        <f>ROUND(E218*H218,2)</f>
        <v>0</v>
      </c>
      <c r="J218" s="181"/>
      <c r="K218" s="182">
        <f>ROUND(E218*J218,2)</f>
        <v>0</v>
      </c>
      <c r="L218" s="182">
        <v>21</v>
      </c>
      <c r="M218" s="182">
        <f>G218*(1+L218/100)</f>
        <v>0</v>
      </c>
      <c r="N218" s="182">
        <v>0</v>
      </c>
      <c r="O218" s="182">
        <f>ROUND(E218*N218,2)</f>
        <v>0</v>
      </c>
      <c r="P218" s="182">
        <v>0</v>
      </c>
      <c r="Q218" s="182">
        <f>ROUND(E218*P218,2)</f>
        <v>0</v>
      </c>
      <c r="R218" s="182"/>
      <c r="S218" s="182" t="s">
        <v>329</v>
      </c>
      <c r="T218" s="183" t="s">
        <v>330</v>
      </c>
      <c r="U218" s="158">
        <v>0</v>
      </c>
      <c r="V218" s="158">
        <f>ROUND(E218*U218,2)</f>
        <v>0</v>
      </c>
      <c r="W218" s="158"/>
      <c r="X218" s="158" t="s">
        <v>151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165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69">
        <v>58</v>
      </c>
      <c r="B219" s="170" t="s">
        <v>400</v>
      </c>
      <c r="C219" s="187" t="s">
        <v>401</v>
      </c>
      <c r="D219" s="171" t="s">
        <v>218</v>
      </c>
      <c r="E219" s="172">
        <v>28.98</v>
      </c>
      <c r="F219" s="173"/>
      <c r="G219" s="174">
        <f>ROUND(E219*F219,2)</f>
        <v>0</v>
      </c>
      <c r="H219" s="173"/>
      <c r="I219" s="174">
        <f>ROUND(E219*H219,2)</f>
        <v>0</v>
      </c>
      <c r="J219" s="173"/>
      <c r="K219" s="174">
        <f>ROUND(E219*J219,2)</f>
        <v>0</v>
      </c>
      <c r="L219" s="174">
        <v>21</v>
      </c>
      <c r="M219" s="174">
        <f>G219*(1+L219/100)</f>
        <v>0</v>
      </c>
      <c r="N219" s="174">
        <v>1</v>
      </c>
      <c r="O219" s="174">
        <f>ROUND(E219*N219,2)</f>
        <v>28.98</v>
      </c>
      <c r="P219" s="174">
        <v>0</v>
      </c>
      <c r="Q219" s="174">
        <f>ROUND(E219*P219,2)</f>
        <v>0</v>
      </c>
      <c r="R219" s="174" t="s">
        <v>300</v>
      </c>
      <c r="S219" s="174" t="s">
        <v>150</v>
      </c>
      <c r="T219" s="175" t="s">
        <v>150</v>
      </c>
      <c r="U219" s="158">
        <v>0</v>
      </c>
      <c r="V219" s="158">
        <f>ROUND(E219*U219,2)</f>
        <v>0</v>
      </c>
      <c r="W219" s="158"/>
      <c r="X219" s="158" t="s">
        <v>301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302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8" t="s">
        <v>402</v>
      </c>
      <c r="D220" s="160"/>
      <c r="E220" s="161">
        <v>28.98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156</v>
      </c>
      <c r="AH220" s="148">
        <v>5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x14ac:dyDescent="0.2">
      <c r="A221" s="163" t="s">
        <v>144</v>
      </c>
      <c r="B221" s="164" t="s">
        <v>69</v>
      </c>
      <c r="C221" s="186" t="s">
        <v>70</v>
      </c>
      <c r="D221" s="165"/>
      <c r="E221" s="166"/>
      <c r="F221" s="167"/>
      <c r="G221" s="167">
        <f>SUMIF(AG222:AG247,"&lt;&gt;NOR",G222:G247)</f>
        <v>0</v>
      </c>
      <c r="H221" s="167"/>
      <c r="I221" s="167">
        <f>SUM(I222:I247)</f>
        <v>0</v>
      </c>
      <c r="J221" s="167"/>
      <c r="K221" s="167">
        <f>SUM(K222:K247)</f>
        <v>0</v>
      </c>
      <c r="L221" s="167"/>
      <c r="M221" s="167">
        <f>SUM(M222:M247)</f>
        <v>0</v>
      </c>
      <c r="N221" s="167"/>
      <c r="O221" s="167">
        <f>SUM(O222:O247)</f>
        <v>0.82000000000000017</v>
      </c>
      <c r="P221" s="167"/>
      <c r="Q221" s="167">
        <f>SUM(Q222:Q247)</f>
        <v>0</v>
      </c>
      <c r="R221" s="167"/>
      <c r="S221" s="167"/>
      <c r="T221" s="168"/>
      <c r="U221" s="162"/>
      <c r="V221" s="162">
        <f>SUM(V222:V247)</f>
        <v>67.48</v>
      </c>
      <c r="W221" s="162"/>
      <c r="X221" s="162"/>
      <c r="AG221" t="s">
        <v>145</v>
      </c>
    </row>
    <row r="222" spans="1:60" ht="101.25" outlineLevel="1" x14ac:dyDescent="0.2">
      <c r="A222" s="169">
        <v>59</v>
      </c>
      <c r="B222" s="170" t="s">
        <v>403</v>
      </c>
      <c r="C222" s="187" t="s">
        <v>404</v>
      </c>
      <c r="D222" s="171" t="s">
        <v>199</v>
      </c>
      <c r="E222" s="172">
        <v>2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4">
        <v>3.7650000000000003E-2</v>
      </c>
      <c r="O222" s="174">
        <f>ROUND(E222*N222,2)</f>
        <v>0.08</v>
      </c>
      <c r="P222" s="174">
        <v>0</v>
      </c>
      <c r="Q222" s="174">
        <f>ROUND(E222*P222,2)</f>
        <v>0</v>
      </c>
      <c r="R222" s="174" t="s">
        <v>182</v>
      </c>
      <c r="S222" s="174" t="s">
        <v>150</v>
      </c>
      <c r="T222" s="175" t="s">
        <v>150</v>
      </c>
      <c r="U222" s="158">
        <v>2</v>
      </c>
      <c r="V222" s="158">
        <f>ROUND(E222*U222,2)</f>
        <v>4</v>
      </c>
      <c r="W222" s="158"/>
      <c r="X222" s="158" t="s">
        <v>151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152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251" t="s">
        <v>405</v>
      </c>
      <c r="D223" s="252"/>
      <c r="E223" s="252"/>
      <c r="F223" s="252"/>
      <c r="G223" s="252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154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8" t="s">
        <v>238</v>
      </c>
      <c r="D224" s="160"/>
      <c r="E224" s="161">
        <v>1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156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8" t="s">
        <v>406</v>
      </c>
      <c r="D225" s="160"/>
      <c r="E225" s="161">
        <v>1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156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101.25" outlineLevel="1" x14ac:dyDescent="0.2">
      <c r="A226" s="169">
        <v>60</v>
      </c>
      <c r="B226" s="170" t="s">
        <v>407</v>
      </c>
      <c r="C226" s="187" t="s">
        <v>408</v>
      </c>
      <c r="D226" s="171" t="s">
        <v>199</v>
      </c>
      <c r="E226" s="172">
        <v>2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4">
        <v>4.5650000000000003E-2</v>
      </c>
      <c r="O226" s="174">
        <f>ROUND(E226*N226,2)</f>
        <v>0.09</v>
      </c>
      <c r="P226" s="174">
        <v>0</v>
      </c>
      <c r="Q226" s="174">
        <f>ROUND(E226*P226,2)</f>
        <v>0</v>
      </c>
      <c r="R226" s="174" t="s">
        <v>182</v>
      </c>
      <c r="S226" s="174" t="s">
        <v>150</v>
      </c>
      <c r="T226" s="175" t="s">
        <v>150</v>
      </c>
      <c r="U226" s="158">
        <v>2</v>
      </c>
      <c r="V226" s="158">
        <f>ROUND(E226*U226,2)</f>
        <v>4</v>
      </c>
      <c r="W226" s="158"/>
      <c r="X226" s="158" t="s">
        <v>151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152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251" t="s">
        <v>405</v>
      </c>
      <c r="D227" s="252"/>
      <c r="E227" s="252"/>
      <c r="F227" s="252"/>
      <c r="G227" s="252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154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8" t="s">
        <v>245</v>
      </c>
      <c r="D228" s="160"/>
      <c r="E228" s="161">
        <v>2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156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69">
        <v>61</v>
      </c>
      <c r="B229" s="170" t="s">
        <v>409</v>
      </c>
      <c r="C229" s="187" t="s">
        <v>410</v>
      </c>
      <c r="D229" s="171" t="s">
        <v>199</v>
      </c>
      <c r="E229" s="172">
        <v>2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4">
        <v>1.8970000000000001E-2</v>
      </c>
      <c r="O229" s="174">
        <f>ROUND(E229*N229,2)</f>
        <v>0.04</v>
      </c>
      <c r="P229" s="174">
        <v>0</v>
      </c>
      <c r="Q229" s="174">
        <f>ROUND(E229*P229,2)</f>
        <v>0</v>
      </c>
      <c r="R229" s="174" t="s">
        <v>182</v>
      </c>
      <c r="S229" s="174" t="s">
        <v>150</v>
      </c>
      <c r="T229" s="175" t="s">
        <v>150</v>
      </c>
      <c r="U229" s="158">
        <v>2.0550000000000002</v>
      </c>
      <c r="V229" s="158">
        <f>ROUND(E229*U229,2)</f>
        <v>4.1100000000000003</v>
      </c>
      <c r="W229" s="158"/>
      <c r="X229" s="158" t="s">
        <v>151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152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 x14ac:dyDescent="0.2">
      <c r="A230" s="155"/>
      <c r="B230" s="156"/>
      <c r="C230" s="251" t="s">
        <v>411</v>
      </c>
      <c r="D230" s="252"/>
      <c r="E230" s="252"/>
      <c r="F230" s="252"/>
      <c r="G230" s="252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154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76" t="str">
        <f>C230</f>
        <v>osazení ocelových dvourámových zárubní do stěnových konstrukcí staveb, především do hotových příček včetně omítky s příslušným stavebním rozměrem a hotovou podlahou</v>
      </c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69">
        <v>62</v>
      </c>
      <c r="B231" s="170" t="s">
        <v>412</v>
      </c>
      <c r="C231" s="187" t="s">
        <v>413</v>
      </c>
      <c r="D231" s="171" t="s">
        <v>199</v>
      </c>
      <c r="E231" s="172">
        <v>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2.0070000000000001E-2</v>
      </c>
      <c r="O231" s="174">
        <f>ROUND(E231*N231,2)</f>
        <v>0.02</v>
      </c>
      <c r="P231" s="174">
        <v>0</v>
      </c>
      <c r="Q231" s="174">
        <f>ROUND(E231*P231,2)</f>
        <v>0</v>
      </c>
      <c r="R231" s="174" t="s">
        <v>182</v>
      </c>
      <c r="S231" s="174" t="s">
        <v>150</v>
      </c>
      <c r="T231" s="175" t="s">
        <v>150</v>
      </c>
      <c r="U231" s="158">
        <v>2.0550000000000002</v>
      </c>
      <c r="V231" s="158">
        <f>ROUND(E231*U231,2)</f>
        <v>2.06</v>
      </c>
      <c r="W231" s="158"/>
      <c r="X231" s="158" t="s">
        <v>151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152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2.5" outlineLevel="1" x14ac:dyDescent="0.2">
      <c r="A232" s="155"/>
      <c r="B232" s="156"/>
      <c r="C232" s="251" t="s">
        <v>411</v>
      </c>
      <c r="D232" s="252"/>
      <c r="E232" s="252"/>
      <c r="F232" s="252"/>
      <c r="G232" s="252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154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76" t="str">
        <f>C232</f>
        <v>osazení ocelových dvourámových zárubní do stěnových konstrukcí staveb, především do hotových příček včetně omítky s příslušným stavebním rozměrem a hotovou podlahou</v>
      </c>
      <c r="BB232" s="148"/>
      <c r="BC232" s="148"/>
      <c r="BD232" s="148"/>
      <c r="BE232" s="148"/>
      <c r="BF232" s="148"/>
      <c r="BG232" s="148"/>
      <c r="BH232" s="148"/>
    </row>
    <row r="233" spans="1:60" ht="22.5" outlineLevel="1" x14ac:dyDescent="0.2">
      <c r="A233" s="169">
        <v>63</v>
      </c>
      <c r="B233" s="170" t="s">
        <v>414</v>
      </c>
      <c r="C233" s="187" t="s">
        <v>415</v>
      </c>
      <c r="D233" s="171" t="s">
        <v>199</v>
      </c>
      <c r="E233" s="172">
        <v>8</v>
      </c>
      <c r="F233" s="173"/>
      <c r="G233" s="174">
        <f>ROUND(E233*F233,2)</f>
        <v>0</v>
      </c>
      <c r="H233" s="173"/>
      <c r="I233" s="174">
        <f>ROUND(E233*H233,2)</f>
        <v>0</v>
      </c>
      <c r="J233" s="173"/>
      <c r="K233" s="174">
        <f>ROUND(E233*J233,2)</f>
        <v>0</v>
      </c>
      <c r="L233" s="174">
        <v>21</v>
      </c>
      <c r="M233" s="174">
        <f>G233*(1+L233/100)</f>
        <v>0</v>
      </c>
      <c r="N233" s="174">
        <v>2.0670000000000001E-2</v>
      </c>
      <c r="O233" s="174">
        <f>ROUND(E233*N233,2)</f>
        <v>0.17</v>
      </c>
      <c r="P233" s="174">
        <v>0</v>
      </c>
      <c r="Q233" s="174">
        <f>ROUND(E233*P233,2)</f>
        <v>0</v>
      </c>
      <c r="R233" s="174" t="s">
        <v>182</v>
      </c>
      <c r="S233" s="174" t="s">
        <v>150</v>
      </c>
      <c r="T233" s="175" t="s">
        <v>150</v>
      </c>
      <c r="U233" s="158">
        <v>2.0550000000000002</v>
      </c>
      <c r="V233" s="158">
        <f>ROUND(E233*U233,2)</f>
        <v>16.440000000000001</v>
      </c>
      <c r="W233" s="158"/>
      <c r="X233" s="158" t="s">
        <v>151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152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ht="22.5" outlineLevel="1" x14ac:dyDescent="0.2">
      <c r="A234" s="155"/>
      <c r="B234" s="156"/>
      <c r="C234" s="251" t="s">
        <v>411</v>
      </c>
      <c r="D234" s="252"/>
      <c r="E234" s="252"/>
      <c r="F234" s="252"/>
      <c r="G234" s="252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154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76" t="str">
        <f>C234</f>
        <v>osazení ocelových dvourámových zárubní do stěnových konstrukcí staveb, především do hotových příček včetně omítky s příslušným stavebním rozměrem a hotovou podlahou</v>
      </c>
      <c r="BB234" s="148"/>
      <c r="BC234" s="148"/>
      <c r="BD234" s="148"/>
      <c r="BE234" s="148"/>
      <c r="BF234" s="148"/>
      <c r="BG234" s="148"/>
      <c r="BH234" s="148"/>
    </row>
    <row r="235" spans="1:60" ht="22.5" outlineLevel="1" x14ac:dyDescent="0.2">
      <c r="A235" s="169">
        <v>64</v>
      </c>
      <c r="B235" s="170" t="s">
        <v>416</v>
      </c>
      <c r="C235" s="187" t="s">
        <v>417</v>
      </c>
      <c r="D235" s="171" t="s">
        <v>199</v>
      </c>
      <c r="E235" s="172">
        <v>4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4">
        <v>2.2259999999999999E-2</v>
      </c>
      <c r="O235" s="174">
        <f>ROUND(E235*N235,2)</f>
        <v>0.09</v>
      </c>
      <c r="P235" s="174">
        <v>0</v>
      </c>
      <c r="Q235" s="174">
        <f>ROUND(E235*P235,2)</f>
        <v>0</v>
      </c>
      <c r="R235" s="174" t="s">
        <v>182</v>
      </c>
      <c r="S235" s="174" t="s">
        <v>150</v>
      </c>
      <c r="T235" s="175" t="s">
        <v>150</v>
      </c>
      <c r="U235" s="158">
        <v>2.4249999999999998</v>
      </c>
      <c r="V235" s="158">
        <f>ROUND(E235*U235,2)</f>
        <v>9.6999999999999993</v>
      </c>
      <c r="W235" s="158"/>
      <c r="X235" s="158" t="s">
        <v>151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152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ht="22.5" outlineLevel="1" x14ac:dyDescent="0.2">
      <c r="A236" s="155"/>
      <c r="B236" s="156"/>
      <c r="C236" s="251" t="s">
        <v>411</v>
      </c>
      <c r="D236" s="252"/>
      <c r="E236" s="252"/>
      <c r="F236" s="252"/>
      <c r="G236" s="252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154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76" t="str">
        <f>C236</f>
        <v>osazení ocelových dvourámových zárubní do stěnových konstrukcí staveb, především do hotových příček včetně omítky s příslušným stavebním rozměrem a hotovou podlahou</v>
      </c>
      <c r="BB236" s="148"/>
      <c r="BC236" s="148"/>
      <c r="BD236" s="148"/>
      <c r="BE236" s="148"/>
      <c r="BF236" s="148"/>
      <c r="BG236" s="148"/>
      <c r="BH236" s="148"/>
    </row>
    <row r="237" spans="1:60" ht="22.5" outlineLevel="1" x14ac:dyDescent="0.2">
      <c r="A237" s="169">
        <v>65</v>
      </c>
      <c r="B237" s="170" t="s">
        <v>418</v>
      </c>
      <c r="C237" s="187" t="s">
        <v>419</v>
      </c>
      <c r="D237" s="171" t="s">
        <v>199</v>
      </c>
      <c r="E237" s="172">
        <v>1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2.2859999999999998E-2</v>
      </c>
      <c r="O237" s="174">
        <f>ROUND(E237*N237,2)</f>
        <v>0.02</v>
      </c>
      <c r="P237" s="174">
        <v>0</v>
      </c>
      <c r="Q237" s="174">
        <f>ROUND(E237*P237,2)</f>
        <v>0</v>
      </c>
      <c r="R237" s="174" t="s">
        <v>182</v>
      </c>
      <c r="S237" s="174" t="s">
        <v>150</v>
      </c>
      <c r="T237" s="175" t="s">
        <v>150</v>
      </c>
      <c r="U237" s="158">
        <v>2.4249999999999998</v>
      </c>
      <c r="V237" s="158">
        <f>ROUND(E237*U237,2)</f>
        <v>2.4300000000000002</v>
      </c>
      <c r="W237" s="158"/>
      <c r="X237" s="158" t="s">
        <v>151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152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ht="22.5" outlineLevel="1" x14ac:dyDescent="0.2">
      <c r="A238" s="155"/>
      <c r="B238" s="156"/>
      <c r="C238" s="251" t="s">
        <v>411</v>
      </c>
      <c r="D238" s="252"/>
      <c r="E238" s="252"/>
      <c r="F238" s="252"/>
      <c r="G238" s="252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154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76" t="str">
        <f>C238</f>
        <v>osazení ocelových dvourámových zárubní do stěnových konstrukcí staveb, především do hotových příček včetně omítky s příslušným stavebním rozměrem a hotovou podlahou</v>
      </c>
      <c r="BB238" s="148"/>
      <c r="BC238" s="148"/>
      <c r="BD238" s="148"/>
      <c r="BE238" s="148"/>
      <c r="BF238" s="148"/>
      <c r="BG238" s="148"/>
      <c r="BH238" s="148"/>
    </row>
    <row r="239" spans="1:60" ht="22.5" outlineLevel="1" x14ac:dyDescent="0.2">
      <c r="A239" s="169">
        <v>66</v>
      </c>
      <c r="B239" s="170" t="s">
        <v>420</v>
      </c>
      <c r="C239" s="187" t="s">
        <v>421</v>
      </c>
      <c r="D239" s="171" t="s">
        <v>199</v>
      </c>
      <c r="E239" s="172">
        <v>3</v>
      </c>
      <c r="F239" s="173"/>
      <c r="G239" s="174">
        <f>ROUND(E239*F239,2)</f>
        <v>0</v>
      </c>
      <c r="H239" s="173"/>
      <c r="I239" s="174">
        <f>ROUND(E239*H239,2)</f>
        <v>0</v>
      </c>
      <c r="J239" s="173"/>
      <c r="K239" s="174">
        <f>ROUND(E239*J239,2)</f>
        <v>0</v>
      </c>
      <c r="L239" s="174">
        <v>21</v>
      </c>
      <c r="M239" s="174">
        <f>G239*(1+L239/100)</f>
        <v>0</v>
      </c>
      <c r="N239" s="174">
        <v>2.3560000000000001E-2</v>
      </c>
      <c r="O239" s="174">
        <f>ROUND(E239*N239,2)</f>
        <v>7.0000000000000007E-2</v>
      </c>
      <c r="P239" s="174">
        <v>0</v>
      </c>
      <c r="Q239" s="174">
        <f>ROUND(E239*P239,2)</f>
        <v>0</v>
      </c>
      <c r="R239" s="174" t="s">
        <v>182</v>
      </c>
      <c r="S239" s="174" t="s">
        <v>150</v>
      </c>
      <c r="T239" s="175" t="s">
        <v>150</v>
      </c>
      <c r="U239" s="158">
        <v>2.4249999999999998</v>
      </c>
      <c r="V239" s="158">
        <f>ROUND(E239*U239,2)</f>
        <v>7.28</v>
      </c>
      <c r="W239" s="158"/>
      <c r="X239" s="158" t="s">
        <v>151</v>
      </c>
      <c r="Y239" s="148"/>
      <c r="Z239" s="148"/>
      <c r="AA239" s="148"/>
      <c r="AB239" s="148"/>
      <c r="AC239" s="148"/>
      <c r="AD239" s="148"/>
      <c r="AE239" s="148"/>
      <c r="AF239" s="148"/>
      <c r="AG239" s="148" t="s">
        <v>152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ht="22.5" outlineLevel="1" x14ac:dyDescent="0.2">
      <c r="A240" s="155"/>
      <c r="B240" s="156"/>
      <c r="C240" s="251" t="s">
        <v>411</v>
      </c>
      <c r="D240" s="252"/>
      <c r="E240" s="252"/>
      <c r="F240" s="252"/>
      <c r="G240" s="252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154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76" t="str">
        <f>C240</f>
        <v>osazení ocelových dvourámových zárubní do stěnových konstrukcí staveb, především do hotových příček včetně omítky s příslušným stavebním rozměrem a hotovou podlahou</v>
      </c>
      <c r="BB240" s="148"/>
      <c r="BC240" s="148"/>
      <c r="BD240" s="148"/>
      <c r="BE240" s="148"/>
      <c r="BF240" s="148"/>
      <c r="BG240" s="148"/>
      <c r="BH240" s="148"/>
    </row>
    <row r="241" spans="1:60" ht="22.5" outlineLevel="1" x14ac:dyDescent="0.2">
      <c r="A241" s="169">
        <v>67</v>
      </c>
      <c r="B241" s="170" t="s">
        <v>422</v>
      </c>
      <c r="C241" s="187" t="s">
        <v>423</v>
      </c>
      <c r="D241" s="171" t="s">
        <v>204</v>
      </c>
      <c r="E241" s="172">
        <v>21.6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7.4599999999999996E-3</v>
      </c>
      <c r="O241" s="174">
        <f>ROUND(E241*N241,2)</f>
        <v>0.16</v>
      </c>
      <c r="P241" s="174">
        <v>0</v>
      </c>
      <c r="Q241" s="174">
        <f>ROUND(E241*P241,2)</f>
        <v>0</v>
      </c>
      <c r="R241" s="174" t="s">
        <v>182</v>
      </c>
      <c r="S241" s="174" t="s">
        <v>150</v>
      </c>
      <c r="T241" s="175" t="s">
        <v>150</v>
      </c>
      <c r="U241" s="158">
        <v>0.42499999999999999</v>
      </c>
      <c r="V241" s="158">
        <f>ROUND(E241*U241,2)</f>
        <v>9.18</v>
      </c>
      <c r="W241" s="158"/>
      <c r="X241" s="158" t="s">
        <v>151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152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ht="22.5" outlineLevel="1" x14ac:dyDescent="0.2">
      <c r="A242" s="155"/>
      <c r="B242" s="156"/>
      <c r="C242" s="251" t="s">
        <v>424</v>
      </c>
      <c r="D242" s="252"/>
      <c r="E242" s="252"/>
      <c r="F242" s="252"/>
      <c r="G242" s="252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154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76" t="str">
        <f>C242</f>
        <v>a poloplastických hmot na montážní pěnu, zapravení omítky pod parapetem, těsnění spáry mezi parapetem a rámem okna, dodávka silikonu.</v>
      </c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8" t="s">
        <v>425</v>
      </c>
      <c r="D243" s="160"/>
      <c r="E243" s="161">
        <v>21.6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156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ht="22.5" outlineLevel="1" x14ac:dyDescent="0.2">
      <c r="A244" s="177">
        <v>68</v>
      </c>
      <c r="B244" s="178" t="s">
        <v>426</v>
      </c>
      <c r="C244" s="189" t="s">
        <v>427</v>
      </c>
      <c r="D244" s="179" t="s">
        <v>199</v>
      </c>
      <c r="E244" s="180">
        <v>2</v>
      </c>
      <c r="F244" s="181"/>
      <c r="G244" s="182">
        <f>ROUND(E244*F244,2)</f>
        <v>0</v>
      </c>
      <c r="H244" s="181"/>
      <c r="I244" s="182">
        <f>ROUND(E244*H244,2)</f>
        <v>0</v>
      </c>
      <c r="J244" s="181"/>
      <c r="K244" s="182">
        <f>ROUND(E244*J244,2)</f>
        <v>0</v>
      </c>
      <c r="L244" s="182">
        <v>21</v>
      </c>
      <c r="M244" s="182">
        <f>G244*(1+L244/100)</f>
        <v>0</v>
      </c>
      <c r="N244" s="182">
        <v>2.656E-2</v>
      </c>
      <c r="O244" s="182">
        <f>ROUND(E244*N244,2)</f>
        <v>0.05</v>
      </c>
      <c r="P244" s="182">
        <v>0</v>
      </c>
      <c r="Q244" s="182">
        <f>ROUND(E244*P244,2)</f>
        <v>0</v>
      </c>
      <c r="R244" s="182"/>
      <c r="S244" s="182" t="s">
        <v>329</v>
      </c>
      <c r="T244" s="183" t="s">
        <v>330</v>
      </c>
      <c r="U244" s="158">
        <v>2.76</v>
      </c>
      <c r="V244" s="158">
        <f>ROUND(E244*U244,2)</f>
        <v>5.52</v>
      </c>
      <c r="W244" s="158"/>
      <c r="X244" s="158" t="s">
        <v>151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152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 x14ac:dyDescent="0.2">
      <c r="A245" s="177">
        <v>69</v>
      </c>
      <c r="B245" s="178" t="s">
        <v>428</v>
      </c>
      <c r="C245" s="189" t="s">
        <v>429</v>
      </c>
      <c r="D245" s="179" t="s">
        <v>199</v>
      </c>
      <c r="E245" s="180">
        <v>1</v>
      </c>
      <c r="F245" s="181"/>
      <c r="G245" s="182">
        <f>ROUND(E245*F245,2)</f>
        <v>0</v>
      </c>
      <c r="H245" s="181"/>
      <c r="I245" s="182">
        <f>ROUND(E245*H245,2)</f>
        <v>0</v>
      </c>
      <c r="J245" s="181"/>
      <c r="K245" s="182">
        <f>ROUND(E245*J245,2)</f>
        <v>0</v>
      </c>
      <c r="L245" s="182">
        <v>21</v>
      </c>
      <c r="M245" s="182">
        <f>G245*(1+L245/100)</f>
        <v>0</v>
      </c>
      <c r="N245" s="182">
        <v>2.656E-2</v>
      </c>
      <c r="O245" s="182">
        <f>ROUND(E245*N245,2)</f>
        <v>0.03</v>
      </c>
      <c r="P245" s="182">
        <v>0</v>
      </c>
      <c r="Q245" s="182">
        <f>ROUND(E245*P245,2)</f>
        <v>0</v>
      </c>
      <c r="R245" s="182"/>
      <c r="S245" s="182" t="s">
        <v>329</v>
      </c>
      <c r="T245" s="183" t="s">
        <v>330</v>
      </c>
      <c r="U245" s="158">
        <v>2.76</v>
      </c>
      <c r="V245" s="158">
        <f>ROUND(E245*U245,2)</f>
        <v>2.76</v>
      </c>
      <c r="W245" s="158"/>
      <c r="X245" s="158" t="s">
        <v>151</v>
      </c>
      <c r="Y245" s="148"/>
      <c r="Z245" s="148"/>
      <c r="AA245" s="148"/>
      <c r="AB245" s="148"/>
      <c r="AC245" s="148"/>
      <c r="AD245" s="148"/>
      <c r="AE245" s="148"/>
      <c r="AF245" s="148"/>
      <c r="AG245" s="148" t="s">
        <v>152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69">
        <v>70</v>
      </c>
      <c r="B246" s="170" t="s">
        <v>430</v>
      </c>
      <c r="C246" s="187" t="s">
        <v>431</v>
      </c>
      <c r="D246" s="171" t="s">
        <v>226</v>
      </c>
      <c r="E246" s="172">
        <v>1.8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0</v>
      </c>
      <c r="O246" s="174">
        <f>ROUND(E246*N246,2)</f>
        <v>0</v>
      </c>
      <c r="P246" s="174">
        <v>0</v>
      </c>
      <c r="Q246" s="174">
        <f>ROUND(E246*P246,2)</f>
        <v>0</v>
      </c>
      <c r="R246" s="174"/>
      <c r="S246" s="174" t="s">
        <v>329</v>
      </c>
      <c r="T246" s="175" t="s">
        <v>330</v>
      </c>
      <c r="U246" s="158">
        <v>0</v>
      </c>
      <c r="V246" s="158">
        <f>ROUND(E246*U246,2)</f>
        <v>0</v>
      </c>
      <c r="W246" s="158"/>
      <c r="X246" s="158" t="s">
        <v>151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165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8" t="s">
        <v>432</v>
      </c>
      <c r="D247" s="160"/>
      <c r="E247" s="161">
        <v>1.8</v>
      </c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156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x14ac:dyDescent="0.2">
      <c r="A248" s="163" t="s">
        <v>144</v>
      </c>
      <c r="B248" s="164" t="s">
        <v>71</v>
      </c>
      <c r="C248" s="186" t="s">
        <v>72</v>
      </c>
      <c r="D248" s="165"/>
      <c r="E248" s="166"/>
      <c r="F248" s="167"/>
      <c r="G248" s="167">
        <f>SUMIF(AG249:AG252,"&lt;&gt;NOR",G249:G252)</f>
        <v>0</v>
      </c>
      <c r="H248" s="167"/>
      <c r="I248" s="167">
        <f>SUM(I249:I252)</f>
        <v>0</v>
      </c>
      <c r="J248" s="167"/>
      <c r="K248" s="167">
        <f>SUM(K249:K252)</f>
        <v>0</v>
      </c>
      <c r="L248" s="167"/>
      <c r="M248" s="167">
        <f>SUM(M249:M252)</f>
        <v>0</v>
      </c>
      <c r="N248" s="167"/>
      <c r="O248" s="167">
        <f>SUM(O249:O252)</f>
        <v>0.56999999999999995</v>
      </c>
      <c r="P248" s="167"/>
      <c r="Q248" s="167">
        <f>SUM(Q249:Q252)</f>
        <v>0</v>
      </c>
      <c r="R248" s="167"/>
      <c r="S248" s="167"/>
      <c r="T248" s="168"/>
      <c r="U248" s="162"/>
      <c r="V248" s="162">
        <f>SUM(V249:V252)</f>
        <v>77.83</v>
      </c>
      <c r="W248" s="162"/>
      <c r="X248" s="162"/>
      <c r="AG248" t="s">
        <v>145</v>
      </c>
    </row>
    <row r="249" spans="1:60" outlineLevel="1" x14ac:dyDescent="0.2">
      <c r="A249" s="169">
        <v>71</v>
      </c>
      <c r="B249" s="170" t="s">
        <v>433</v>
      </c>
      <c r="C249" s="187" t="s">
        <v>434</v>
      </c>
      <c r="D249" s="171" t="s">
        <v>226</v>
      </c>
      <c r="E249" s="172">
        <v>21822.6</v>
      </c>
      <c r="F249" s="173"/>
      <c r="G249" s="174">
        <f>ROUND(E249*F249,2)</f>
        <v>0</v>
      </c>
      <c r="H249" s="173"/>
      <c r="I249" s="174">
        <f>ROUND(E249*H249,2)</f>
        <v>0</v>
      </c>
      <c r="J249" s="173"/>
      <c r="K249" s="174">
        <f>ROUND(E249*J249,2)</f>
        <v>0</v>
      </c>
      <c r="L249" s="174">
        <v>21</v>
      </c>
      <c r="M249" s="174">
        <f>G249*(1+L249/100)</f>
        <v>0</v>
      </c>
      <c r="N249" s="174">
        <v>0</v>
      </c>
      <c r="O249" s="174">
        <f>ROUND(E249*N249,2)</f>
        <v>0</v>
      </c>
      <c r="P249" s="174">
        <v>0</v>
      </c>
      <c r="Q249" s="174">
        <f>ROUND(E249*P249,2)</f>
        <v>0</v>
      </c>
      <c r="R249" s="174" t="s">
        <v>435</v>
      </c>
      <c r="S249" s="174" t="s">
        <v>150</v>
      </c>
      <c r="T249" s="175" t="s">
        <v>150</v>
      </c>
      <c r="U249" s="158">
        <v>0</v>
      </c>
      <c r="V249" s="158">
        <f>ROUND(E249*U249,2)</f>
        <v>0</v>
      </c>
      <c r="W249" s="158"/>
      <c r="X249" s="158" t="s">
        <v>151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152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251" t="s">
        <v>436</v>
      </c>
      <c r="D250" s="252"/>
      <c r="E250" s="252"/>
      <c r="F250" s="252"/>
      <c r="G250" s="252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154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8" t="s">
        <v>437</v>
      </c>
      <c r="D251" s="160"/>
      <c r="E251" s="161">
        <v>21822.6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156</v>
      </c>
      <c r="AH251" s="148">
        <v>5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77">
        <v>72</v>
      </c>
      <c r="B252" s="178" t="s">
        <v>438</v>
      </c>
      <c r="C252" s="189" t="s">
        <v>439</v>
      </c>
      <c r="D252" s="179" t="s">
        <v>226</v>
      </c>
      <c r="E252" s="180">
        <v>363.71</v>
      </c>
      <c r="F252" s="181"/>
      <c r="G252" s="182">
        <f>ROUND(E252*F252,2)</f>
        <v>0</v>
      </c>
      <c r="H252" s="181"/>
      <c r="I252" s="182">
        <f>ROUND(E252*H252,2)</f>
        <v>0</v>
      </c>
      <c r="J252" s="181"/>
      <c r="K252" s="182">
        <f>ROUND(E252*J252,2)</f>
        <v>0</v>
      </c>
      <c r="L252" s="182">
        <v>21</v>
      </c>
      <c r="M252" s="182">
        <f>G252*(1+L252/100)</f>
        <v>0</v>
      </c>
      <c r="N252" s="182">
        <v>1.58E-3</v>
      </c>
      <c r="O252" s="182">
        <f>ROUND(E252*N252,2)</f>
        <v>0.56999999999999995</v>
      </c>
      <c r="P252" s="182">
        <v>0</v>
      </c>
      <c r="Q252" s="182">
        <f>ROUND(E252*P252,2)</f>
        <v>0</v>
      </c>
      <c r="R252" s="182" t="s">
        <v>435</v>
      </c>
      <c r="S252" s="182" t="s">
        <v>150</v>
      </c>
      <c r="T252" s="183" t="s">
        <v>150</v>
      </c>
      <c r="U252" s="158">
        <v>0.214</v>
      </c>
      <c r="V252" s="158">
        <f>ROUND(E252*U252,2)</f>
        <v>77.83</v>
      </c>
      <c r="W252" s="158"/>
      <c r="X252" s="158" t="s">
        <v>151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165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x14ac:dyDescent="0.2">
      <c r="A253" s="163" t="s">
        <v>144</v>
      </c>
      <c r="B253" s="164" t="s">
        <v>73</v>
      </c>
      <c r="C253" s="186" t="s">
        <v>74</v>
      </c>
      <c r="D253" s="165"/>
      <c r="E253" s="166"/>
      <c r="F253" s="167"/>
      <c r="G253" s="167">
        <f>SUMIF(AG254:AG267,"&lt;&gt;NOR",G254:G267)</f>
        <v>0</v>
      </c>
      <c r="H253" s="167"/>
      <c r="I253" s="167">
        <f>SUM(I254:I267)</f>
        <v>0</v>
      </c>
      <c r="J253" s="167"/>
      <c r="K253" s="167">
        <f>SUM(K254:K267)</f>
        <v>0</v>
      </c>
      <c r="L253" s="167"/>
      <c r="M253" s="167">
        <f>SUM(M254:M267)</f>
        <v>0</v>
      </c>
      <c r="N253" s="167"/>
      <c r="O253" s="167">
        <f>SUM(O254:O267)</f>
        <v>0.12</v>
      </c>
      <c r="P253" s="167"/>
      <c r="Q253" s="167">
        <f>SUM(Q254:Q267)</f>
        <v>0</v>
      </c>
      <c r="R253" s="167"/>
      <c r="S253" s="167"/>
      <c r="T253" s="168"/>
      <c r="U253" s="162"/>
      <c r="V253" s="162">
        <f>SUM(V254:V267)</f>
        <v>129.29</v>
      </c>
      <c r="W253" s="162"/>
      <c r="X253" s="162"/>
      <c r="AG253" t="s">
        <v>145</v>
      </c>
    </row>
    <row r="254" spans="1:60" ht="56.25" outlineLevel="1" x14ac:dyDescent="0.2">
      <c r="A254" s="169">
        <v>73</v>
      </c>
      <c r="B254" s="170" t="s">
        <v>440</v>
      </c>
      <c r="C254" s="187" t="s">
        <v>441</v>
      </c>
      <c r="D254" s="171" t="s">
        <v>226</v>
      </c>
      <c r="E254" s="172">
        <v>363.71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21</v>
      </c>
      <c r="M254" s="174">
        <f>G254*(1+L254/100)</f>
        <v>0</v>
      </c>
      <c r="N254" s="174">
        <v>4.0000000000000003E-5</v>
      </c>
      <c r="O254" s="174">
        <f>ROUND(E254*N254,2)</f>
        <v>0.01</v>
      </c>
      <c r="P254" s="174">
        <v>0</v>
      </c>
      <c r="Q254" s="174">
        <f>ROUND(E254*P254,2)</f>
        <v>0</v>
      </c>
      <c r="R254" s="174" t="s">
        <v>182</v>
      </c>
      <c r="S254" s="174" t="s">
        <v>150</v>
      </c>
      <c r="T254" s="175" t="s">
        <v>150</v>
      </c>
      <c r="U254" s="158">
        <v>0.308</v>
      </c>
      <c r="V254" s="158">
        <f>ROUND(E254*U254,2)</f>
        <v>112.02</v>
      </c>
      <c r="W254" s="158"/>
      <c r="X254" s="158" t="s">
        <v>151</v>
      </c>
      <c r="Y254" s="148"/>
      <c r="Z254" s="148"/>
      <c r="AA254" s="148"/>
      <c r="AB254" s="148"/>
      <c r="AC254" s="148"/>
      <c r="AD254" s="148"/>
      <c r="AE254" s="148"/>
      <c r="AF254" s="148"/>
      <c r="AG254" s="148" t="s">
        <v>165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8" t="s">
        <v>317</v>
      </c>
      <c r="D255" s="160"/>
      <c r="E255" s="161">
        <v>176.9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156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8" t="s">
        <v>318</v>
      </c>
      <c r="D256" s="160"/>
      <c r="E256" s="161">
        <v>186.81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156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69">
        <v>74</v>
      </c>
      <c r="B257" s="170" t="s">
        <v>442</v>
      </c>
      <c r="C257" s="187" t="s">
        <v>443</v>
      </c>
      <c r="D257" s="171" t="s">
        <v>226</v>
      </c>
      <c r="E257" s="172">
        <v>363.71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0</v>
      </c>
      <c r="O257" s="174">
        <f>ROUND(E257*N257,2)</f>
        <v>0</v>
      </c>
      <c r="P257" s="174">
        <v>0</v>
      </c>
      <c r="Q257" s="174">
        <f>ROUND(E257*P257,2)</f>
        <v>0</v>
      </c>
      <c r="R257" s="174" t="s">
        <v>187</v>
      </c>
      <c r="S257" s="174" t="s">
        <v>150</v>
      </c>
      <c r="T257" s="175" t="s">
        <v>150</v>
      </c>
      <c r="U257" s="158">
        <v>1.4999999999999999E-2</v>
      </c>
      <c r="V257" s="158">
        <f>ROUND(E257*U257,2)</f>
        <v>5.46</v>
      </c>
      <c r="W257" s="158"/>
      <c r="X257" s="158" t="s">
        <v>151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152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8" t="s">
        <v>444</v>
      </c>
      <c r="D258" s="160"/>
      <c r="E258" s="161">
        <v>363.71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156</v>
      </c>
      <c r="AH258" s="148">
        <v>5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 x14ac:dyDescent="0.2">
      <c r="A259" s="169">
        <v>75</v>
      </c>
      <c r="B259" s="170" t="s">
        <v>445</v>
      </c>
      <c r="C259" s="187" t="s">
        <v>446</v>
      </c>
      <c r="D259" s="171" t="s">
        <v>199</v>
      </c>
      <c r="E259" s="172">
        <v>8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74">
        <v>0</v>
      </c>
      <c r="O259" s="174">
        <f>ROUND(E259*N259,2)</f>
        <v>0</v>
      </c>
      <c r="P259" s="174">
        <v>0</v>
      </c>
      <c r="Q259" s="174">
        <f>ROUND(E259*P259,2)</f>
        <v>0</v>
      </c>
      <c r="R259" s="174" t="s">
        <v>187</v>
      </c>
      <c r="S259" s="174" t="s">
        <v>150</v>
      </c>
      <c r="T259" s="175" t="s">
        <v>150</v>
      </c>
      <c r="U259" s="158">
        <v>0.19400000000000001</v>
      </c>
      <c r="V259" s="158">
        <f>ROUND(E259*U259,2)</f>
        <v>1.55</v>
      </c>
      <c r="W259" s="158"/>
      <c r="X259" s="158" t="s">
        <v>151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152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8" t="s">
        <v>447</v>
      </c>
      <c r="D260" s="160"/>
      <c r="E260" s="161">
        <v>8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156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45" outlineLevel="1" x14ac:dyDescent="0.2">
      <c r="A261" s="169">
        <v>76</v>
      </c>
      <c r="B261" s="170" t="s">
        <v>448</v>
      </c>
      <c r="C261" s="187" t="s">
        <v>449</v>
      </c>
      <c r="D261" s="171" t="s">
        <v>204</v>
      </c>
      <c r="E261" s="172">
        <v>5.4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4">
        <v>2.0219999999999998E-2</v>
      </c>
      <c r="O261" s="174">
        <f>ROUND(E261*N261,2)</f>
        <v>0.11</v>
      </c>
      <c r="P261" s="174">
        <v>0</v>
      </c>
      <c r="Q261" s="174">
        <f>ROUND(E261*P261,2)</f>
        <v>0</v>
      </c>
      <c r="R261" s="174" t="s">
        <v>182</v>
      </c>
      <c r="S261" s="174" t="s">
        <v>150</v>
      </c>
      <c r="T261" s="175" t="s">
        <v>150</v>
      </c>
      <c r="U261" s="158">
        <v>1.9</v>
      </c>
      <c r="V261" s="158">
        <f>ROUND(E261*U261,2)</f>
        <v>10.26</v>
      </c>
      <c r="W261" s="158"/>
      <c r="X261" s="158" t="s">
        <v>151</v>
      </c>
      <c r="Y261" s="148"/>
      <c r="Z261" s="148"/>
      <c r="AA261" s="148"/>
      <c r="AB261" s="148"/>
      <c r="AC261" s="148"/>
      <c r="AD261" s="148"/>
      <c r="AE261" s="148"/>
      <c r="AF261" s="148"/>
      <c r="AG261" s="148" t="s">
        <v>152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260" t="s">
        <v>876</v>
      </c>
      <c r="D262" s="261"/>
      <c r="E262" s="261"/>
      <c r="F262" s="261"/>
      <c r="G262" s="261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207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262" t="s">
        <v>450</v>
      </c>
      <c r="D263" s="263"/>
      <c r="E263" s="263"/>
      <c r="F263" s="263"/>
      <c r="G263" s="263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207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262" t="s">
        <v>451</v>
      </c>
      <c r="D264" s="263"/>
      <c r="E264" s="263"/>
      <c r="F264" s="263"/>
      <c r="G264" s="263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207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262" t="s">
        <v>236</v>
      </c>
      <c r="D265" s="263"/>
      <c r="E265" s="263"/>
      <c r="F265" s="263"/>
      <c r="G265" s="263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207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76" t="str">
        <f>C265</f>
        <v>- standardního tmelení Q2, to je: základní tmelení Q1+ dodatečné tmelení (tmelení najemno) a případné přebroušení.</v>
      </c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8" t="s">
        <v>452</v>
      </c>
      <c r="D266" s="160"/>
      <c r="E266" s="161">
        <v>5.4</v>
      </c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156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77">
        <v>77</v>
      </c>
      <c r="B267" s="178" t="s">
        <v>453</v>
      </c>
      <c r="C267" s="189" t="s">
        <v>454</v>
      </c>
      <c r="D267" s="179" t="s">
        <v>226</v>
      </c>
      <c r="E267" s="180">
        <v>150</v>
      </c>
      <c r="F267" s="181"/>
      <c r="G267" s="182">
        <f>ROUND(E267*F267,2)</f>
        <v>0</v>
      </c>
      <c r="H267" s="181"/>
      <c r="I267" s="182">
        <f>ROUND(E267*H267,2)</f>
        <v>0</v>
      </c>
      <c r="J267" s="181"/>
      <c r="K267" s="182">
        <f>ROUND(E267*J267,2)</f>
        <v>0</v>
      </c>
      <c r="L267" s="182">
        <v>21</v>
      </c>
      <c r="M267" s="182">
        <f>G267*(1+L267/100)</f>
        <v>0</v>
      </c>
      <c r="N267" s="182">
        <v>0</v>
      </c>
      <c r="O267" s="182">
        <f>ROUND(E267*N267,2)</f>
        <v>0</v>
      </c>
      <c r="P267" s="182">
        <v>0</v>
      </c>
      <c r="Q267" s="182">
        <f>ROUND(E267*P267,2)</f>
        <v>0</v>
      </c>
      <c r="R267" s="182"/>
      <c r="S267" s="182" t="s">
        <v>329</v>
      </c>
      <c r="T267" s="183" t="s">
        <v>330</v>
      </c>
      <c r="U267" s="158">
        <v>0</v>
      </c>
      <c r="V267" s="158">
        <f>ROUND(E267*U267,2)</f>
        <v>0</v>
      </c>
      <c r="W267" s="158"/>
      <c r="X267" s="158" t="s">
        <v>151</v>
      </c>
      <c r="Y267" s="148"/>
      <c r="Z267" s="148"/>
      <c r="AA267" s="148"/>
      <c r="AB267" s="148"/>
      <c r="AC267" s="148"/>
      <c r="AD267" s="148"/>
      <c r="AE267" s="148"/>
      <c r="AF267" s="148"/>
      <c r="AG267" s="148" t="s">
        <v>152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x14ac:dyDescent="0.2">
      <c r="A268" s="163" t="s">
        <v>144</v>
      </c>
      <c r="B268" s="164" t="s">
        <v>75</v>
      </c>
      <c r="C268" s="186" t="s">
        <v>76</v>
      </c>
      <c r="D268" s="165"/>
      <c r="E268" s="166"/>
      <c r="F268" s="167"/>
      <c r="G268" s="167">
        <f>SUMIF(AG269:AG347,"&lt;&gt;NOR",G269:G347)</f>
        <v>0</v>
      </c>
      <c r="H268" s="167"/>
      <c r="I268" s="167">
        <f>SUM(I269:I347)</f>
        <v>0</v>
      </c>
      <c r="J268" s="167"/>
      <c r="K268" s="167">
        <f>SUM(K269:K347)</f>
        <v>0</v>
      </c>
      <c r="L268" s="167"/>
      <c r="M268" s="167">
        <f>SUM(M269:M347)</f>
        <v>0</v>
      </c>
      <c r="N268" s="167"/>
      <c r="O268" s="167">
        <f>SUM(O269:O347)</f>
        <v>0.66999999999999993</v>
      </c>
      <c r="P268" s="167"/>
      <c r="Q268" s="167">
        <f>SUM(Q269:Q347)</f>
        <v>153.95999999999998</v>
      </c>
      <c r="R268" s="167"/>
      <c r="S268" s="167"/>
      <c r="T268" s="168"/>
      <c r="U268" s="162"/>
      <c r="V268" s="162">
        <f>SUM(V269:V347)</f>
        <v>961.37</v>
      </c>
      <c r="W268" s="162"/>
      <c r="X268" s="162"/>
      <c r="AG268" t="s">
        <v>145</v>
      </c>
    </row>
    <row r="269" spans="1:60" ht="22.5" outlineLevel="1" x14ac:dyDescent="0.2">
      <c r="A269" s="169">
        <v>78</v>
      </c>
      <c r="B269" s="170" t="s">
        <v>455</v>
      </c>
      <c r="C269" s="187" t="s">
        <v>456</v>
      </c>
      <c r="D269" s="171" t="s">
        <v>148</v>
      </c>
      <c r="E269" s="172">
        <v>25.82263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21</v>
      </c>
      <c r="M269" s="174">
        <f>G269*(1+L269/100)</f>
        <v>0</v>
      </c>
      <c r="N269" s="174">
        <v>1.2800000000000001E-3</v>
      </c>
      <c r="O269" s="174">
        <f>ROUND(E269*N269,2)</f>
        <v>0.03</v>
      </c>
      <c r="P269" s="174">
        <v>1.8</v>
      </c>
      <c r="Q269" s="174">
        <f>ROUND(E269*P269,2)</f>
        <v>46.48</v>
      </c>
      <c r="R269" s="174" t="s">
        <v>457</v>
      </c>
      <c r="S269" s="174" t="s">
        <v>150</v>
      </c>
      <c r="T269" s="175" t="s">
        <v>150</v>
      </c>
      <c r="U269" s="158">
        <v>1.52</v>
      </c>
      <c r="V269" s="158">
        <f>ROUND(E269*U269,2)</f>
        <v>39.25</v>
      </c>
      <c r="W269" s="158"/>
      <c r="X269" s="158" t="s">
        <v>151</v>
      </c>
      <c r="Y269" s="148"/>
      <c r="Z269" s="148"/>
      <c r="AA269" s="148"/>
      <c r="AB269" s="148"/>
      <c r="AC269" s="148"/>
      <c r="AD269" s="148"/>
      <c r="AE269" s="148"/>
      <c r="AF269" s="148"/>
      <c r="AG269" s="148" t="s">
        <v>152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2.5" outlineLevel="1" x14ac:dyDescent="0.2">
      <c r="A270" s="155"/>
      <c r="B270" s="156"/>
      <c r="C270" s="251" t="s">
        <v>458</v>
      </c>
      <c r="D270" s="252"/>
      <c r="E270" s="252"/>
      <c r="F270" s="252"/>
      <c r="G270" s="252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154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76" t="str">
        <f>C270</f>
        <v>nebo vybourání otvorů průřezové plochy přes 4 m2 ve zdivu nadzákladovém, včetně pomocného lešení o výšce podlahy do 1900 mm a pro zatížení do 1,5 kPa  (150 kg/m2)</v>
      </c>
      <c r="BB270" s="148"/>
      <c r="BC270" s="148"/>
      <c r="BD270" s="148"/>
      <c r="BE270" s="148"/>
      <c r="BF270" s="148"/>
      <c r="BG270" s="148"/>
      <c r="BH270" s="148"/>
    </row>
    <row r="271" spans="1:60" ht="22.5" outlineLevel="1" x14ac:dyDescent="0.2">
      <c r="A271" s="155"/>
      <c r="B271" s="156"/>
      <c r="C271" s="188" t="s">
        <v>459</v>
      </c>
      <c r="D271" s="160"/>
      <c r="E271" s="161">
        <v>17.311129999999999</v>
      </c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156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8" t="s">
        <v>460</v>
      </c>
      <c r="D272" s="160"/>
      <c r="E272" s="161">
        <v>-2.34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156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8" t="s">
        <v>461</v>
      </c>
      <c r="D273" s="160"/>
      <c r="E273" s="161">
        <v>10.246499999999999</v>
      </c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156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8" t="s">
        <v>462</v>
      </c>
      <c r="D274" s="160"/>
      <c r="E274" s="161">
        <v>2.85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156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8" t="s">
        <v>463</v>
      </c>
      <c r="D275" s="160"/>
      <c r="E275" s="161">
        <v>-2.2450000000000001</v>
      </c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156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ht="22.5" outlineLevel="1" x14ac:dyDescent="0.2">
      <c r="A276" s="169">
        <v>79</v>
      </c>
      <c r="B276" s="170" t="s">
        <v>464</v>
      </c>
      <c r="C276" s="187" t="s">
        <v>465</v>
      </c>
      <c r="D276" s="171" t="s">
        <v>148</v>
      </c>
      <c r="E276" s="172">
        <v>12.865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2.2000000000000002</v>
      </c>
      <c r="Q276" s="174">
        <f>ROUND(E276*P276,2)</f>
        <v>28.3</v>
      </c>
      <c r="R276" s="174" t="s">
        <v>457</v>
      </c>
      <c r="S276" s="174" t="s">
        <v>150</v>
      </c>
      <c r="T276" s="175" t="s">
        <v>150</v>
      </c>
      <c r="U276" s="158">
        <v>13.24</v>
      </c>
      <c r="V276" s="158">
        <f>ROUND(E276*U276,2)</f>
        <v>170.33</v>
      </c>
      <c r="W276" s="158"/>
      <c r="X276" s="158" t="s">
        <v>151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152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8" t="s">
        <v>466</v>
      </c>
      <c r="D277" s="160"/>
      <c r="E277" s="161">
        <v>11.276999999999999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156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8" t="s">
        <v>467</v>
      </c>
      <c r="D278" s="160"/>
      <c r="E278" s="161">
        <v>1.0224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156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8" t="s">
        <v>468</v>
      </c>
      <c r="D279" s="160"/>
      <c r="E279" s="161">
        <v>0.56559999999999999</v>
      </c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156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69">
        <v>80</v>
      </c>
      <c r="B280" s="170" t="s">
        <v>469</v>
      </c>
      <c r="C280" s="187" t="s">
        <v>470</v>
      </c>
      <c r="D280" s="171" t="s">
        <v>148</v>
      </c>
      <c r="E280" s="172">
        <v>6.5525000000000002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0</v>
      </c>
      <c r="O280" s="174">
        <f>ROUND(E280*N280,2)</f>
        <v>0</v>
      </c>
      <c r="P280" s="174">
        <v>2.2000000000000002</v>
      </c>
      <c r="Q280" s="174">
        <f>ROUND(E280*P280,2)</f>
        <v>14.42</v>
      </c>
      <c r="R280" s="174" t="s">
        <v>457</v>
      </c>
      <c r="S280" s="174" t="s">
        <v>150</v>
      </c>
      <c r="T280" s="175" t="s">
        <v>150</v>
      </c>
      <c r="U280" s="158">
        <v>11.05</v>
      </c>
      <c r="V280" s="158">
        <f>ROUND(E280*U280,2)</f>
        <v>72.41</v>
      </c>
      <c r="W280" s="158"/>
      <c r="X280" s="158" t="s">
        <v>151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152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8" t="s">
        <v>471</v>
      </c>
      <c r="D281" s="160"/>
      <c r="E281" s="161">
        <v>0.39600000000000002</v>
      </c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156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8" t="s">
        <v>472</v>
      </c>
      <c r="D282" s="160"/>
      <c r="E282" s="161">
        <v>6.1565000000000003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156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22.5" outlineLevel="1" x14ac:dyDescent="0.2">
      <c r="A283" s="169">
        <v>81</v>
      </c>
      <c r="B283" s="170" t="s">
        <v>473</v>
      </c>
      <c r="C283" s="187" t="s">
        <v>474</v>
      </c>
      <c r="D283" s="171" t="s">
        <v>148</v>
      </c>
      <c r="E283" s="172">
        <v>9.66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0</v>
      </c>
      <c r="O283" s="174">
        <f>ROUND(E283*N283,2)</f>
        <v>0</v>
      </c>
      <c r="P283" s="174">
        <v>2.2000000000000002</v>
      </c>
      <c r="Q283" s="174">
        <f>ROUND(E283*P283,2)</f>
        <v>21.25</v>
      </c>
      <c r="R283" s="174" t="s">
        <v>457</v>
      </c>
      <c r="S283" s="174" t="s">
        <v>150</v>
      </c>
      <c r="T283" s="175" t="s">
        <v>150</v>
      </c>
      <c r="U283" s="158">
        <v>11.22</v>
      </c>
      <c r="V283" s="158">
        <f>ROUND(E283*U283,2)</f>
        <v>108.39</v>
      </c>
      <c r="W283" s="158"/>
      <c r="X283" s="158" t="s">
        <v>151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152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8" t="s">
        <v>475</v>
      </c>
      <c r="D284" s="160"/>
      <c r="E284" s="161">
        <v>9.66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156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ht="22.5" outlineLevel="1" x14ac:dyDescent="0.2">
      <c r="A285" s="169">
        <v>82</v>
      </c>
      <c r="B285" s="170" t="s">
        <v>476</v>
      </c>
      <c r="C285" s="187" t="s">
        <v>477</v>
      </c>
      <c r="D285" s="171" t="s">
        <v>148</v>
      </c>
      <c r="E285" s="172">
        <v>29.077500000000001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4">
        <v>0</v>
      </c>
      <c r="O285" s="174">
        <f>ROUND(E285*N285,2)</f>
        <v>0</v>
      </c>
      <c r="P285" s="174">
        <v>0</v>
      </c>
      <c r="Q285" s="174">
        <f>ROUND(E285*P285,2)</f>
        <v>0</v>
      </c>
      <c r="R285" s="174" t="s">
        <v>457</v>
      </c>
      <c r="S285" s="174" t="s">
        <v>150</v>
      </c>
      <c r="T285" s="175" t="s">
        <v>150</v>
      </c>
      <c r="U285" s="158">
        <v>4.0289999999999999</v>
      </c>
      <c r="V285" s="158">
        <f>ROUND(E285*U285,2)</f>
        <v>117.15</v>
      </c>
      <c r="W285" s="158"/>
      <c r="X285" s="158" t="s">
        <v>151</v>
      </c>
      <c r="Y285" s="148"/>
      <c r="Z285" s="148"/>
      <c r="AA285" s="148"/>
      <c r="AB285" s="148"/>
      <c r="AC285" s="148"/>
      <c r="AD285" s="148"/>
      <c r="AE285" s="148"/>
      <c r="AF285" s="148"/>
      <c r="AG285" s="148" t="s">
        <v>152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8" t="s">
        <v>478</v>
      </c>
      <c r="D286" s="160"/>
      <c r="E286" s="161">
        <v>9.66</v>
      </c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156</v>
      </c>
      <c r="AH286" s="148">
        <v>5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8" t="s">
        <v>479</v>
      </c>
      <c r="D287" s="160"/>
      <c r="E287" s="161">
        <v>12.865</v>
      </c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156</v>
      </c>
      <c r="AH287" s="148">
        <v>5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8" t="s">
        <v>480</v>
      </c>
      <c r="D288" s="160"/>
      <c r="E288" s="161">
        <v>6.5525000000000002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156</v>
      </c>
      <c r="AH288" s="148">
        <v>5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69">
        <v>83</v>
      </c>
      <c r="B289" s="170" t="s">
        <v>481</v>
      </c>
      <c r="C289" s="187" t="s">
        <v>482</v>
      </c>
      <c r="D289" s="171" t="s">
        <v>226</v>
      </c>
      <c r="E289" s="172">
        <v>272.26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4">
        <v>0</v>
      </c>
      <c r="O289" s="174">
        <f>ROUND(E289*N289,2)</f>
        <v>0</v>
      </c>
      <c r="P289" s="174">
        <v>0.02</v>
      </c>
      <c r="Q289" s="174">
        <f>ROUND(E289*P289,2)</f>
        <v>5.45</v>
      </c>
      <c r="R289" s="174" t="s">
        <v>457</v>
      </c>
      <c r="S289" s="174" t="s">
        <v>150</v>
      </c>
      <c r="T289" s="175" t="s">
        <v>150</v>
      </c>
      <c r="U289" s="158">
        <v>0.14699999999999999</v>
      </c>
      <c r="V289" s="158">
        <f>ROUND(E289*U289,2)</f>
        <v>40.020000000000003</v>
      </c>
      <c r="W289" s="158"/>
      <c r="X289" s="158" t="s">
        <v>151</v>
      </c>
      <c r="Y289" s="148"/>
      <c r="Z289" s="148"/>
      <c r="AA289" s="148"/>
      <c r="AB289" s="148"/>
      <c r="AC289" s="148"/>
      <c r="AD289" s="148"/>
      <c r="AE289" s="148"/>
      <c r="AF289" s="148"/>
      <c r="AG289" s="148" t="s">
        <v>165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251" t="s">
        <v>483</v>
      </c>
      <c r="D290" s="252"/>
      <c r="E290" s="252"/>
      <c r="F290" s="252"/>
      <c r="G290" s="252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154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8" t="s">
        <v>484</v>
      </c>
      <c r="D291" s="160"/>
      <c r="E291" s="161">
        <v>96.36</v>
      </c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156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8" t="s">
        <v>485</v>
      </c>
      <c r="D292" s="160"/>
      <c r="E292" s="161">
        <v>175.9</v>
      </c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156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69">
        <v>84</v>
      </c>
      <c r="B293" s="170" t="s">
        <v>486</v>
      </c>
      <c r="C293" s="187" t="s">
        <v>487</v>
      </c>
      <c r="D293" s="171" t="s">
        <v>204</v>
      </c>
      <c r="E293" s="172">
        <v>157.17750000000001</v>
      </c>
      <c r="F293" s="173"/>
      <c r="G293" s="174">
        <f>ROUND(E293*F293,2)</f>
        <v>0</v>
      </c>
      <c r="H293" s="173"/>
      <c r="I293" s="174">
        <f>ROUND(E293*H293,2)</f>
        <v>0</v>
      </c>
      <c r="J293" s="173"/>
      <c r="K293" s="174">
        <f>ROUND(E293*J293,2)</f>
        <v>0</v>
      </c>
      <c r="L293" s="174">
        <v>21</v>
      </c>
      <c r="M293" s="174">
        <f>G293*(1+L293/100)</f>
        <v>0</v>
      </c>
      <c r="N293" s="174">
        <v>0</v>
      </c>
      <c r="O293" s="174">
        <f>ROUND(E293*N293,2)</f>
        <v>0</v>
      </c>
      <c r="P293" s="174">
        <v>4.0000000000000002E-4</v>
      </c>
      <c r="Q293" s="174">
        <f>ROUND(E293*P293,2)</f>
        <v>0.06</v>
      </c>
      <c r="R293" s="174" t="s">
        <v>457</v>
      </c>
      <c r="S293" s="174" t="s">
        <v>150</v>
      </c>
      <c r="T293" s="175" t="s">
        <v>150</v>
      </c>
      <c r="U293" s="158">
        <v>7.0000000000000007E-2</v>
      </c>
      <c r="V293" s="158">
        <f>ROUND(E293*U293,2)</f>
        <v>11</v>
      </c>
      <c r="W293" s="158"/>
      <c r="X293" s="158" t="s">
        <v>151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152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8" t="s">
        <v>488</v>
      </c>
      <c r="D294" s="160"/>
      <c r="E294" s="161">
        <v>85.1</v>
      </c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156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33.75" outlineLevel="1" x14ac:dyDescent="0.2">
      <c r="A295" s="155"/>
      <c r="B295" s="156"/>
      <c r="C295" s="188" t="s">
        <v>489</v>
      </c>
      <c r="D295" s="160"/>
      <c r="E295" s="161">
        <v>72.077500000000001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156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69">
        <v>85</v>
      </c>
      <c r="B296" s="170" t="s">
        <v>490</v>
      </c>
      <c r="C296" s="187" t="s">
        <v>491</v>
      </c>
      <c r="D296" s="171" t="s">
        <v>199</v>
      </c>
      <c r="E296" s="172">
        <v>22</v>
      </c>
      <c r="F296" s="173"/>
      <c r="G296" s="174">
        <f>ROUND(E296*F296,2)</f>
        <v>0</v>
      </c>
      <c r="H296" s="173"/>
      <c r="I296" s="174">
        <f>ROUND(E296*H296,2)</f>
        <v>0</v>
      </c>
      <c r="J296" s="173"/>
      <c r="K296" s="174">
        <f>ROUND(E296*J296,2)</f>
        <v>0</v>
      </c>
      <c r="L296" s="174">
        <v>21</v>
      </c>
      <c r="M296" s="174">
        <f>G296*(1+L296/100)</f>
        <v>0</v>
      </c>
      <c r="N296" s="174">
        <v>0</v>
      </c>
      <c r="O296" s="174">
        <f>ROUND(E296*N296,2)</f>
        <v>0</v>
      </c>
      <c r="P296" s="174">
        <v>0</v>
      </c>
      <c r="Q296" s="174">
        <f>ROUND(E296*P296,2)</f>
        <v>0</v>
      </c>
      <c r="R296" s="174" t="s">
        <v>457</v>
      </c>
      <c r="S296" s="174" t="s">
        <v>150</v>
      </c>
      <c r="T296" s="175" t="s">
        <v>150</v>
      </c>
      <c r="U296" s="158">
        <v>0.05</v>
      </c>
      <c r="V296" s="158">
        <f>ROUND(E296*U296,2)</f>
        <v>1.1000000000000001</v>
      </c>
      <c r="W296" s="158"/>
      <c r="X296" s="158" t="s">
        <v>151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165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51" t="s">
        <v>492</v>
      </c>
      <c r="D297" s="252"/>
      <c r="E297" s="252"/>
      <c r="F297" s="252"/>
      <c r="G297" s="252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154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8" t="s">
        <v>493</v>
      </c>
      <c r="D298" s="160"/>
      <c r="E298" s="161">
        <v>12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156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8" t="s">
        <v>494</v>
      </c>
      <c r="D299" s="160"/>
      <c r="E299" s="161">
        <v>10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156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ht="33.75" outlineLevel="1" x14ac:dyDescent="0.2">
      <c r="A300" s="169">
        <v>86</v>
      </c>
      <c r="B300" s="170" t="s">
        <v>495</v>
      </c>
      <c r="C300" s="187" t="s">
        <v>496</v>
      </c>
      <c r="D300" s="171" t="s">
        <v>226</v>
      </c>
      <c r="E300" s="172">
        <v>33</v>
      </c>
      <c r="F300" s="173"/>
      <c r="G300" s="174">
        <f>ROUND(E300*F300,2)</f>
        <v>0</v>
      </c>
      <c r="H300" s="173"/>
      <c r="I300" s="174">
        <f>ROUND(E300*H300,2)</f>
        <v>0</v>
      </c>
      <c r="J300" s="173"/>
      <c r="K300" s="174">
        <f>ROUND(E300*J300,2)</f>
        <v>0</v>
      </c>
      <c r="L300" s="174">
        <v>21</v>
      </c>
      <c r="M300" s="174">
        <f>G300*(1+L300/100)</f>
        <v>0</v>
      </c>
      <c r="N300" s="174">
        <v>1.17E-3</v>
      </c>
      <c r="O300" s="174">
        <f>ROUND(E300*N300,2)</f>
        <v>0.04</v>
      </c>
      <c r="P300" s="174">
        <v>7.5999999999999998E-2</v>
      </c>
      <c r="Q300" s="174">
        <f>ROUND(E300*P300,2)</f>
        <v>2.5099999999999998</v>
      </c>
      <c r="R300" s="174" t="s">
        <v>457</v>
      </c>
      <c r="S300" s="174" t="s">
        <v>150</v>
      </c>
      <c r="T300" s="175" t="s">
        <v>150</v>
      </c>
      <c r="U300" s="158">
        <v>0.93899999999999995</v>
      </c>
      <c r="V300" s="158">
        <f>ROUND(E300*U300,2)</f>
        <v>30.99</v>
      </c>
      <c r="W300" s="158"/>
      <c r="X300" s="158" t="s">
        <v>151</v>
      </c>
      <c r="Y300" s="148"/>
      <c r="Z300" s="148"/>
      <c r="AA300" s="148"/>
      <c r="AB300" s="148"/>
      <c r="AC300" s="148"/>
      <c r="AD300" s="148"/>
      <c r="AE300" s="148"/>
      <c r="AF300" s="148"/>
      <c r="AG300" s="148" t="s">
        <v>152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8" t="s">
        <v>497</v>
      </c>
      <c r="D301" s="160"/>
      <c r="E301" s="161">
        <v>21.8</v>
      </c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156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8" t="s">
        <v>498</v>
      </c>
      <c r="D302" s="160"/>
      <c r="E302" s="161">
        <v>11.2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156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ht="33.75" outlineLevel="1" x14ac:dyDescent="0.2">
      <c r="A303" s="169">
        <v>87</v>
      </c>
      <c r="B303" s="170" t="s">
        <v>499</v>
      </c>
      <c r="C303" s="187" t="s">
        <v>500</v>
      </c>
      <c r="D303" s="171" t="s">
        <v>226</v>
      </c>
      <c r="E303" s="172">
        <v>6.1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74">
        <v>1E-3</v>
      </c>
      <c r="O303" s="174">
        <f>ROUND(E303*N303,2)</f>
        <v>0.01</v>
      </c>
      <c r="P303" s="174">
        <v>6.3E-2</v>
      </c>
      <c r="Q303" s="174">
        <f>ROUND(E303*P303,2)</f>
        <v>0.38</v>
      </c>
      <c r="R303" s="174" t="s">
        <v>457</v>
      </c>
      <c r="S303" s="174" t="s">
        <v>150</v>
      </c>
      <c r="T303" s="175" t="s">
        <v>150</v>
      </c>
      <c r="U303" s="158">
        <v>0.71799999999999997</v>
      </c>
      <c r="V303" s="158">
        <f>ROUND(E303*U303,2)</f>
        <v>4.38</v>
      </c>
      <c r="W303" s="158"/>
      <c r="X303" s="158" t="s">
        <v>151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165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8" t="s">
        <v>501</v>
      </c>
      <c r="D304" s="160"/>
      <c r="E304" s="161">
        <v>6.1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156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69">
        <v>88</v>
      </c>
      <c r="B305" s="170" t="s">
        <v>502</v>
      </c>
      <c r="C305" s="187" t="s">
        <v>503</v>
      </c>
      <c r="D305" s="171" t="s">
        <v>226</v>
      </c>
      <c r="E305" s="172">
        <v>2.4689999999999999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74">
        <v>9.2000000000000003E-4</v>
      </c>
      <c r="O305" s="174">
        <f>ROUND(E305*N305,2)</f>
        <v>0</v>
      </c>
      <c r="P305" s="174">
        <v>0.04</v>
      </c>
      <c r="Q305" s="174">
        <f>ROUND(E305*P305,2)</f>
        <v>0.1</v>
      </c>
      <c r="R305" s="174" t="s">
        <v>457</v>
      </c>
      <c r="S305" s="174" t="s">
        <v>150</v>
      </c>
      <c r="T305" s="175" t="s">
        <v>150</v>
      </c>
      <c r="U305" s="158">
        <v>0.373</v>
      </c>
      <c r="V305" s="158">
        <f>ROUND(E305*U305,2)</f>
        <v>0.92</v>
      </c>
      <c r="W305" s="158"/>
      <c r="X305" s="158" t="s">
        <v>151</v>
      </c>
      <c r="Y305" s="148"/>
      <c r="Z305" s="148"/>
      <c r="AA305" s="148"/>
      <c r="AB305" s="148"/>
      <c r="AC305" s="148"/>
      <c r="AD305" s="148"/>
      <c r="AE305" s="148"/>
      <c r="AF305" s="148"/>
      <c r="AG305" s="148" t="s">
        <v>152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8" t="s">
        <v>504</v>
      </c>
      <c r="D306" s="160"/>
      <c r="E306" s="161">
        <v>2.4689999999999999</v>
      </c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156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69">
        <v>89</v>
      </c>
      <c r="B307" s="170" t="s">
        <v>505</v>
      </c>
      <c r="C307" s="187" t="s">
        <v>506</v>
      </c>
      <c r="D307" s="171" t="s">
        <v>204</v>
      </c>
      <c r="E307" s="172">
        <v>26.1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21</v>
      </c>
      <c r="M307" s="174">
        <f>G307*(1+L307/100)</f>
        <v>0</v>
      </c>
      <c r="N307" s="174">
        <v>0</v>
      </c>
      <c r="O307" s="174">
        <f>ROUND(E307*N307,2)</f>
        <v>0</v>
      </c>
      <c r="P307" s="174">
        <v>1.383E-2</v>
      </c>
      <c r="Q307" s="174">
        <f>ROUND(E307*P307,2)</f>
        <v>0.36</v>
      </c>
      <c r="R307" s="174" t="s">
        <v>457</v>
      </c>
      <c r="S307" s="174" t="s">
        <v>150</v>
      </c>
      <c r="T307" s="175" t="s">
        <v>150</v>
      </c>
      <c r="U307" s="158">
        <v>0.12</v>
      </c>
      <c r="V307" s="158">
        <f>ROUND(E307*U307,2)</f>
        <v>3.13</v>
      </c>
      <c r="W307" s="158"/>
      <c r="X307" s="158" t="s">
        <v>151</v>
      </c>
      <c r="Y307" s="148"/>
      <c r="Z307" s="148"/>
      <c r="AA307" s="148"/>
      <c r="AB307" s="148"/>
      <c r="AC307" s="148"/>
      <c r="AD307" s="148"/>
      <c r="AE307" s="148"/>
      <c r="AF307" s="148"/>
      <c r="AG307" s="148" t="s">
        <v>152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8" t="s">
        <v>507</v>
      </c>
      <c r="D308" s="160"/>
      <c r="E308" s="161">
        <v>4.5</v>
      </c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156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8" t="s">
        <v>425</v>
      </c>
      <c r="D309" s="160"/>
      <c r="E309" s="161">
        <v>21.6</v>
      </c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156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69">
        <v>90</v>
      </c>
      <c r="B310" s="170" t="s">
        <v>508</v>
      </c>
      <c r="C310" s="187" t="s">
        <v>509</v>
      </c>
      <c r="D310" s="171" t="s">
        <v>204</v>
      </c>
      <c r="E310" s="172">
        <v>50</v>
      </c>
      <c r="F310" s="173"/>
      <c r="G310" s="174">
        <f>ROUND(E310*F310,2)</f>
        <v>0</v>
      </c>
      <c r="H310" s="173"/>
      <c r="I310" s="174">
        <f>ROUND(E310*H310,2)</f>
        <v>0</v>
      </c>
      <c r="J310" s="173"/>
      <c r="K310" s="174">
        <f>ROUND(E310*J310,2)</f>
        <v>0</v>
      </c>
      <c r="L310" s="174">
        <v>21</v>
      </c>
      <c r="M310" s="174">
        <f>G310*(1+L310/100)</f>
        <v>0</v>
      </c>
      <c r="N310" s="174">
        <v>0</v>
      </c>
      <c r="O310" s="174">
        <f>ROUND(E310*N310,2)</f>
        <v>0</v>
      </c>
      <c r="P310" s="174">
        <v>4.6000000000000001E-4</v>
      </c>
      <c r="Q310" s="174">
        <f>ROUND(E310*P310,2)</f>
        <v>0.02</v>
      </c>
      <c r="R310" s="174" t="s">
        <v>457</v>
      </c>
      <c r="S310" s="174" t="s">
        <v>150</v>
      </c>
      <c r="T310" s="175" t="s">
        <v>150</v>
      </c>
      <c r="U310" s="158">
        <v>1</v>
      </c>
      <c r="V310" s="158">
        <f>ROUND(E310*U310,2)</f>
        <v>50</v>
      </c>
      <c r="W310" s="158"/>
      <c r="X310" s="158" t="s">
        <v>151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152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8" t="s">
        <v>510</v>
      </c>
      <c r="D311" s="160"/>
      <c r="E311" s="161">
        <v>50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156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ht="33.75" outlineLevel="1" x14ac:dyDescent="0.2">
      <c r="A312" s="169">
        <v>91</v>
      </c>
      <c r="B312" s="170" t="s">
        <v>511</v>
      </c>
      <c r="C312" s="187" t="s">
        <v>512</v>
      </c>
      <c r="D312" s="171" t="s">
        <v>199</v>
      </c>
      <c r="E312" s="172">
        <v>6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74">
        <v>3.4000000000000002E-4</v>
      </c>
      <c r="O312" s="174">
        <f>ROUND(E312*N312,2)</f>
        <v>0</v>
      </c>
      <c r="P312" s="174">
        <v>6.9000000000000006E-2</v>
      </c>
      <c r="Q312" s="174">
        <f>ROUND(E312*P312,2)</f>
        <v>0.41</v>
      </c>
      <c r="R312" s="174" t="s">
        <v>457</v>
      </c>
      <c r="S312" s="174" t="s">
        <v>150</v>
      </c>
      <c r="T312" s="175" t="s">
        <v>150</v>
      </c>
      <c r="U312" s="158">
        <v>0.21299999999999999</v>
      </c>
      <c r="V312" s="158">
        <f>ROUND(E312*U312,2)</f>
        <v>1.28</v>
      </c>
      <c r="W312" s="158"/>
      <c r="X312" s="158" t="s">
        <v>151</v>
      </c>
      <c r="Y312" s="148"/>
      <c r="Z312" s="148"/>
      <c r="AA312" s="148"/>
      <c r="AB312" s="148"/>
      <c r="AC312" s="148"/>
      <c r="AD312" s="148"/>
      <c r="AE312" s="148"/>
      <c r="AF312" s="148"/>
      <c r="AG312" s="148" t="s">
        <v>152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251" t="s">
        <v>513</v>
      </c>
      <c r="D313" s="252"/>
      <c r="E313" s="252"/>
      <c r="F313" s="252"/>
      <c r="G313" s="252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154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262" t="s">
        <v>514</v>
      </c>
      <c r="D314" s="263"/>
      <c r="E314" s="263"/>
      <c r="F314" s="263"/>
      <c r="G314" s="263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207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8" t="s">
        <v>515</v>
      </c>
      <c r="D315" s="160"/>
      <c r="E315" s="161">
        <v>2</v>
      </c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156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8" t="s">
        <v>516</v>
      </c>
      <c r="D316" s="160"/>
      <c r="E316" s="161">
        <v>1</v>
      </c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156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8" t="s">
        <v>517</v>
      </c>
      <c r="D317" s="160"/>
      <c r="E317" s="161">
        <v>2</v>
      </c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156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8" t="s">
        <v>215</v>
      </c>
      <c r="D318" s="160"/>
      <c r="E318" s="161">
        <v>1</v>
      </c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156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ht="33.75" outlineLevel="1" x14ac:dyDescent="0.2">
      <c r="A319" s="169">
        <v>92</v>
      </c>
      <c r="B319" s="170" t="s">
        <v>518</v>
      </c>
      <c r="C319" s="187" t="s">
        <v>519</v>
      </c>
      <c r="D319" s="171" t="s">
        <v>226</v>
      </c>
      <c r="E319" s="172">
        <v>18.41</v>
      </c>
      <c r="F319" s="173"/>
      <c r="G319" s="174">
        <f>ROUND(E319*F319,2)</f>
        <v>0</v>
      </c>
      <c r="H319" s="173"/>
      <c r="I319" s="174">
        <f>ROUND(E319*H319,2)</f>
        <v>0</v>
      </c>
      <c r="J319" s="173"/>
      <c r="K319" s="174">
        <f>ROUND(E319*J319,2)</f>
        <v>0</v>
      </c>
      <c r="L319" s="174">
        <v>21</v>
      </c>
      <c r="M319" s="174">
        <f>G319*(1+L319/100)</f>
        <v>0</v>
      </c>
      <c r="N319" s="174">
        <v>5.4000000000000001E-4</v>
      </c>
      <c r="O319" s="174">
        <f>ROUND(E319*N319,2)</f>
        <v>0.01</v>
      </c>
      <c r="P319" s="174">
        <v>0.18</v>
      </c>
      <c r="Q319" s="174">
        <f>ROUND(E319*P319,2)</f>
        <v>3.31</v>
      </c>
      <c r="R319" s="174" t="s">
        <v>457</v>
      </c>
      <c r="S319" s="174" t="s">
        <v>150</v>
      </c>
      <c r="T319" s="175" t="s">
        <v>150</v>
      </c>
      <c r="U319" s="158">
        <v>0.309</v>
      </c>
      <c r="V319" s="158">
        <f>ROUND(E319*U319,2)</f>
        <v>5.69</v>
      </c>
      <c r="W319" s="158"/>
      <c r="X319" s="158" t="s">
        <v>151</v>
      </c>
      <c r="Y319" s="148"/>
      <c r="Z319" s="148"/>
      <c r="AA319" s="148"/>
      <c r="AB319" s="148"/>
      <c r="AC319" s="148"/>
      <c r="AD319" s="148"/>
      <c r="AE319" s="148"/>
      <c r="AF319" s="148"/>
      <c r="AG319" s="148" t="s">
        <v>152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251" t="s">
        <v>513</v>
      </c>
      <c r="D320" s="252"/>
      <c r="E320" s="252"/>
      <c r="F320" s="252"/>
      <c r="G320" s="252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154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262" t="s">
        <v>514</v>
      </c>
      <c r="D321" s="263"/>
      <c r="E321" s="263"/>
      <c r="F321" s="263"/>
      <c r="G321" s="263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207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8" t="s">
        <v>520</v>
      </c>
      <c r="D322" s="160"/>
      <c r="E322" s="161">
        <v>16.565000000000001</v>
      </c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156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8" t="s">
        <v>521</v>
      </c>
      <c r="D323" s="160"/>
      <c r="E323" s="161">
        <v>1.845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156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ht="22.5" outlineLevel="1" x14ac:dyDescent="0.2">
      <c r="A324" s="169">
        <v>93</v>
      </c>
      <c r="B324" s="170" t="s">
        <v>522</v>
      </c>
      <c r="C324" s="187" t="s">
        <v>523</v>
      </c>
      <c r="D324" s="171" t="s">
        <v>148</v>
      </c>
      <c r="E324" s="172">
        <v>2.23875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74">
        <v>0</v>
      </c>
      <c r="O324" s="174">
        <f>ROUND(E324*N324,2)</f>
        <v>0</v>
      </c>
      <c r="P324" s="174">
        <v>2.1</v>
      </c>
      <c r="Q324" s="174">
        <f>ROUND(E324*P324,2)</f>
        <v>4.7</v>
      </c>
      <c r="R324" s="174" t="s">
        <v>457</v>
      </c>
      <c r="S324" s="174" t="s">
        <v>150</v>
      </c>
      <c r="T324" s="175" t="s">
        <v>150</v>
      </c>
      <c r="U324" s="158">
        <v>15.741</v>
      </c>
      <c r="V324" s="158">
        <f>ROUND(E324*U324,2)</f>
        <v>35.24</v>
      </c>
      <c r="W324" s="158"/>
      <c r="X324" s="158" t="s">
        <v>151</v>
      </c>
      <c r="Y324" s="148"/>
      <c r="Z324" s="148"/>
      <c r="AA324" s="148"/>
      <c r="AB324" s="148"/>
      <c r="AC324" s="148"/>
      <c r="AD324" s="148"/>
      <c r="AE324" s="148"/>
      <c r="AF324" s="148"/>
      <c r="AG324" s="148" t="s">
        <v>152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251" t="s">
        <v>524</v>
      </c>
      <c r="D325" s="252"/>
      <c r="E325" s="252"/>
      <c r="F325" s="252"/>
      <c r="G325" s="252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154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8" t="s">
        <v>525</v>
      </c>
      <c r="D326" s="160"/>
      <c r="E326" s="161">
        <v>2.16</v>
      </c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156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8" t="s">
        <v>526</v>
      </c>
      <c r="D327" s="160"/>
      <c r="E327" s="161">
        <v>7.8750000000000001E-2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156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33.75" outlineLevel="1" x14ac:dyDescent="0.2">
      <c r="A328" s="169">
        <v>94</v>
      </c>
      <c r="B328" s="170" t="s">
        <v>527</v>
      </c>
      <c r="C328" s="187" t="s">
        <v>528</v>
      </c>
      <c r="D328" s="171" t="s">
        <v>204</v>
      </c>
      <c r="E328" s="172">
        <v>32</v>
      </c>
      <c r="F328" s="173"/>
      <c r="G328" s="174">
        <f>ROUND(E328*F328,2)</f>
        <v>0</v>
      </c>
      <c r="H328" s="173"/>
      <c r="I328" s="174">
        <f>ROUND(E328*H328,2)</f>
        <v>0</v>
      </c>
      <c r="J328" s="173"/>
      <c r="K328" s="174">
        <f>ROUND(E328*J328,2)</f>
        <v>0</v>
      </c>
      <c r="L328" s="174">
        <v>21</v>
      </c>
      <c r="M328" s="174">
        <f>G328*(1+L328/100)</f>
        <v>0</v>
      </c>
      <c r="N328" s="174">
        <v>1.8069999999999999E-2</v>
      </c>
      <c r="O328" s="174">
        <f>ROUND(E328*N328,2)</f>
        <v>0.57999999999999996</v>
      </c>
      <c r="P328" s="174">
        <v>0</v>
      </c>
      <c r="Q328" s="174">
        <f>ROUND(E328*P328,2)</f>
        <v>0</v>
      </c>
      <c r="R328" s="174" t="s">
        <v>457</v>
      </c>
      <c r="S328" s="174" t="s">
        <v>150</v>
      </c>
      <c r="T328" s="175" t="s">
        <v>150</v>
      </c>
      <c r="U328" s="158">
        <v>0.59199999999999997</v>
      </c>
      <c r="V328" s="158">
        <f>ROUND(E328*U328,2)</f>
        <v>18.940000000000001</v>
      </c>
      <c r="W328" s="158"/>
      <c r="X328" s="158" t="s">
        <v>151</v>
      </c>
      <c r="Y328" s="148"/>
      <c r="Z328" s="148"/>
      <c r="AA328" s="148"/>
      <c r="AB328" s="148"/>
      <c r="AC328" s="148"/>
      <c r="AD328" s="148"/>
      <c r="AE328" s="148"/>
      <c r="AF328" s="148"/>
      <c r="AG328" s="148" t="s">
        <v>152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8" t="s">
        <v>529</v>
      </c>
      <c r="D329" s="160"/>
      <c r="E329" s="161">
        <v>32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156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ht="33.75" outlineLevel="1" x14ac:dyDescent="0.2">
      <c r="A330" s="169">
        <v>95</v>
      </c>
      <c r="B330" s="170" t="s">
        <v>530</v>
      </c>
      <c r="C330" s="187" t="s">
        <v>531</v>
      </c>
      <c r="D330" s="171" t="s">
        <v>199</v>
      </c>
      <c r="E330" s="172">
        <v>6</v>
      </c>
      <c r="F330" s="173"/>
      <c r="G330" s="174">
        <f>ROUND(E330*F330,2)</f>
        <v>0</v>
      </c>
      <c r="H330" s="173"/>
      <c r="I330" s="174">
        <f>ROUND(E330*H330,2)</f>
        <v>0</v>
      </c>
      <c r="J330" s="173"/>
      <c r="K330" s="174">
        <f>ROUND(E330*J330,2)</f>
        <v>0</v>
      </c>
      <c r="L330" s="174">
        <v>21</v>
      </c>
      <c r="M330" s="174">
        <f>G330*(1+L330/100)</f>
        <v>0</v>
      </c>
      <c r="N330" s="174">
        <v>0</v>
      </c>
      <c r="O330" s="174">
        <f>ROUND(E330*N330,2)</f>
        <v>0</v>
      </c>
      <c r="P330" s="174">
        <v>2.4E-2</v>
      </c>
      <c r="Q330" s="174">
        <f>ROUND(E330*P330,2)</f>
        <v>0.14000000000000001</v>
      </c>
      <c r="R330" s="174" t="s">
        <v>457</v>
      </c>
      <c r="S330" s="174" t="s">
        <v>150</v>
      </c>
      <c r="T330" s="175" t="s">
        <v>150</v>
      </c>
      <c r="U330" s="158">
        <v>0.18</v>
      </c>
      <c r="V330" s="158">
        <f>ROUND(E330*U330,2)</f>
        <v>1.08</v>
      </c>
      <c r="W330" s="158"/>
      <c r="X330" s="158" t="s">
        <v>151</v>
      </c>
      <c r="Y330" s="148"/>
      <c r="Z330" s="148"/>
      <c r="AA330" s="148"/>
      <c r="AB330" s="148"/>
      <c r="AC330" s="148"/>
      <c r="AD330" s="148"/>
      <c r="AE330" s="148"/>
      <c r="AF330" s="148"/>
      <c r="AG330" s="148" t="s">
        <v>152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8" t="s">
        <v>532</v>
      </c>
      <c r="D331" s="160"/>
      <c r="E331" s="161">
        <v>6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156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69">
        <v>96</v>
      </c>
      <c r="B332" s="170" t="s">
        <v>533</v>
      </c>
      <c r="C332" s="187" t="s">
        <v>534</v>
      </c>
      <c r="D332" s="171" t="s">
        <v>226</v>
      </c>
      <c r="E332" s="172">
        <v>363.71</v>
      </c>
      <c r="F332" s="173"/>
      <c r="G332" s="174">
        <f>ROUND(E332*F332,2)</f>
        <v>0</v>
      </c>
      <c r="H332" s="173"/>
      <c r="I332" s="174">
        <f>ROUND(E332*H332,2)</f>
        <v>0</v>
      </c>
      <c r="J332" s="173"/>
      <c r="K332" s="174">
        <f>ROUND(E332*J332,2)</f>
        <v>0</v>
      </c>
      <c r="L332" s="174">
        <v>21</v>
      </c>
      <c r="M332" s="174">
        <f>G332*(1+L332/100)</f>
        <v>0</v>
      </c>
      <c r="N332" s="174">
        <v>0</v>
      </c>
      <c r="O332" s="174">
        <f>ROUND(E332*N332,2)</f>
        <v>0</v>
      </c>
      <c r="P332" s="174">
        <v>0.01</v>
      </c>
      <c r="Q332" s="174">
        <f>ROUND(E332*P332,2)</f>
        <v>3.64</v>
      </c>
      <c r="R332" s="174" t="s">
        <v>457</v>
      </c>
      <c r="S332" s="174" t="s">
        <v>150</v>
      </c>
      <c r="T332" s="175" t="s">
        <v>150</v>
      </c>
      <c r="U332" s="158">
        <v>0.1</v>
      </c>
      <c r="V332" s="158">
        <f>ROUND(E332*U332,2)</f>
        <v>36.369999999999997</v>
      </c>
      <c r="W332" s="158"/>
      <c r="X332" s="158" t="s">
        <v>151</v>
      </c>
      <c r="Y332" s="148"/>
      <c r="Z332" s="148"/>
      <c r="AA332" s="148"/>
      <c r="AB332" s="148"/>
      <c r="AC332" s="148"/>
      <c r="AD332" s="148"/>
      <c r="AE332" s="148"/>
      <c r="AF332" s="148"/>
      <c r="AG332" s="148" t="s">
        <v>152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8" t="s">
        <v>535</v>
      </c>
      <c r="D333" s="160"/>
      <c r="E333" s="161">
        <v>363.71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156</v>
      </c>
      <c r="AH333" s="148">
        <v>5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outlineLevel="1" x14ac:dyDescent="0.2">
      <c r="A334" s="169">
        <v>97</v>
      </c>
      <c r="B334" s="170" t="s">
        <v>536</v>
      </c>
      <c r="C334" s="187" t="s">
        <v>537</v>
      </c>
      <c r="D334" s="171" t="s">
        <v>226</v>
      </c>
      <c r="E334" s="172">
        <v>647.61300000000006</v>
      </c>
      <c r="F334" s="173"/>
      <c r="G334" s="174">
        <f>ROUND(E334*F334,2)</f>
        <v>0</v>
      </c>
      <c r="H334" s="173"/>
      <c r="I334" s="174">
        <f>ROUND(E334*H334,2)</f>
        <v>0</v>
      </c>
      <c r="J334" s="173"/>
      <c r="K334" s="174">
        <f>ROUND(E334*J334,2)</f>
        <v>0</v>
      </c>
      <c r="L334" s="174">
        <v>21</v>
      </c>
      <c r="M334" s="174">
        <f>G334*(1+L334/100)</f>
        <v>0</v>
      </c>
      <c r="N334" s="174">
        <v>0</v>
      </c>
      <c r="O334" s="174">
        <f>ROUND(E334*N334,2)</f>
        <v>0</v>
      </c>
      <c r="P334" s="174">
        <v>0.01</v>
      </c>
      <c r="Q334" s="174">
        <f>ROUND(E334*P334,2)</f>
        <v>6.48</v>
      </c>
      <c r="R334" s="174" t="s">
        <v>457</v>
      </c>
      <c r="S334" s="174" t="s">
        <v>150</v>
      </c>
      <c r="T334" s="175" t="s">
        <v>150</v>
      </c>
      <c r="U334" s="158">
        <v>0.08</v>
      </c>
      <c r="V334" s="158">
        <f>ROUND(E334*U334,2)</f>
        <v>51.81</v>
      </c>
      <c r="W334" s="158"/>
      <c r="X334" s="158" t="s">
        <v>151</v>
      </c>
      <c r="Y334" s="148"/>
      <c r="Z334" s="148"/>
      <c r="AA334" s="148"/>
      <c r="AB334" s="148"/>
      <c r="AC334" s="148"/>
      <c r="AD334" s="148"/>
      <c r="AE334" s="148"/>
      <c r="AF334" s="148"/>
      <c r="AG334" s="148" t="s">
        <v>152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ht="33.75" outlineLevel="1" x14ac:dyDescent="0.2">
      <c r="A335" s="155"/>
      <c r="B335" s="156"/>
      <c r="C335" s="188" t="s">
        <v>538</v>
      </c>
      <c r="D335" s="160"/>
      <c r="E335" s="161">
        <v>359.21600000000001</v>
      </c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156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8" t="s">
        <v>539</v>
      </c>
      <c r="D336" s="160"/>
      <c r="E336" s="161">
        <v>-8.9124999999999996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156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8" t="s">
        <v>540</v>
      </c>
      <c r="D337" s="160"/>
      <c r="E337" s="161">
        <v>5.4625000000000004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156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8" t="s">
        <v>541</v>
      </c>
      <c r="D338" s="160"/>
      <c r="E338" s="161">
        <v>-25.8</v>
      </c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156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ht="33.75" outlineLevel="1" x14ac:dyDescent="0.2">
      <c r="A339" s="155"/>
      <c r="B339" s="156"/>
      <c r="C339" s="188" t="s">
        <v>542</v>
      </c>
      <c r="D339" s="160"/>
      <c r="E339" s="161">
        <v>381.072</v>
      </c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156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8" t="s">
        <v>543</v>
      </c>
      <c r="D340" s="160"/>
      <c r="E340" s="161">
        <v>-77.599999999999994</v>
      </c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156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8" t="s">
        <v>544</v>
      </c>
      <c r="D341" s="160"/>
      <c r="E341" s="161">
        <v>24.574999999999999</v>
      </c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156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8" t="s">
        <v>545</v>
      </c>
      <c r="D342" s="160"/>
      <c r="E342" s="161">
        <v>-10.4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156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ht="22.5" outlineLevel="1" x14ac:dyDescent="0.2">
      <c r="A343" s="169">
        <v>98</v>
      </c>
      <c r="B343" s="170" t="s">
        <v>546</v>
      </c>
      <c r="C343" s="187" t="s">
        <v>547</v>
      </c>
      <c r="D343" s="171" t="s">
        <v>226</v>
      </c>
      <c r="E343" s="172">
        <v>234.62</v>
      </c>
      <c r="F343" s="173"/>
      <c r="G343" s="174">
        <f>ROUND(E343*F343,2)</f>
        <v>0</v>
      </c>
      <c r="H343" s="173"/>
      <c r="I343" s="174">
        <f>ROUND(E343*H343,2)</f>
        <v>0</v>
      </c>
      <c r="J343" s="173"/>
      <c r="K343" s="174">
        <f>ROUND(E343*J343,2)</f>
        <v>0</v>
      </c>
      <c r="L343" s="174">
        <v>21</v>
      </c>
      <c r="M343" s="174">
        <f>G343*(1+L343/100)</f>
        <v>0</v>
      </c>
      <c r="N343" s="174">
        <v>0</v>
      </c>
      <c r="O343" s="174">
        <f>ROUND(E343*N343,2)</f>
        <v>0</v>
      </c>
      <c r="P343" s="174">
        <v>6.8000000000000005E-2</v>
      </c>
      <c r="Q343" s="174">
        <f>ROUND(E343*P343,2)</f>
        <v>15.95</v>
      </c>
      <c r="R343" s="174" t="s">
        <v>457</v>
      </c>
      <c r="S343" s="174" t="s">
        <v>150</v>
      </c>
      <c r="T343" s="175" t="s">
        <v>150</v>
      </c>
      <c r="U343" s="158">
        <v>0.69</v>
      </c>
      <c r="V343" s="158">
        <f>ROUND(E343*U343,2)</f>
        <v>161.88999999999999</v>
      </c>
      <c r="W343" s="158"/>
      <c r="X343" s="158" t="s">
        <v>151</v>
      </c>
      <c r="Y343" s="148"/>
      <c r="Z343" s="148"/>
      <c r="AA343" s="148"/>
      <c r="AB343" s="148"/>
      <c r="AC343" s="148"/>
      <c r="AD343" s="148"/>
      <c r="AE343" s="148"/>
      <c r="AF343" s="148"/>
      <c r="AG343" s="148" t="s">
        <v>165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251" t="s">
        <v>548</v>
      </c>
      <c r="D344" s="252"/>
      <c r="E344" s="252"/>
      <c r="F344" s="252"/>
      <c r="G344" s="252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154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8" t="s">
        <v>549</v>
      </c>
      <c r="D345" s="160"/>
      <c r="E345" s="161">
        <v>57.1</v>
      </c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156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33.75" outlineLevel="1" x14ac:dyDescent="0.2">
      <c r="A346" s="155"/>
      <c r="B346" s="156"/>
      <c r="C346" s="188" t="s">
        <v>550</v>
      </c>
      <c r="D346" s="160"/>
      <c r="E346" s="161">
        <v>173.92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156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8" t="s">
        <v>551</v>
      </c>
      <c r="D347" s="160"/>
      <c r="E347" s="161">
        <v>3.6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156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x14ac:dyDescent="0.2">
      <c r="A348" s="163" t="s">
        <v>144</v>
      </c>
      <c r="B348" s="164" t="s">
        <v>77</v>
      </c>
      <c r="C348" s="186" t="s">
        <v>78</v>
      </c>
      <c r="D348" s="165"/>
      <c r="E348" s="166"/>
      <c r="F348" s="167"/>
      <c r="G348" s="167">
        <f>SUMIF(AG349:AG350,"&lt;&gt;NOR",G349:G350)</f>
        <v>0</v>
      </c>
      <c r="H348" s="167"/>
      <c r="I348" s="167">
        <f>SUM(I349:I350)</f>
        <v>0</v>
      </c>
      <c r="J348" s="167"/>
      <c r="K348" s="167">
        <f>SUM(K349:K350)</f>
        <v>0</v>
      </c>
      <c r="L348" s="167"/>
      <c r="M348" s="167">
        <f>SUM(M349:M350)</f>
        <v>0</v>
      </c>
      <c r="N348" s="167"/>
      <c r="O348" s="167">
        <f>SUM(O349:O350)</f>
        <v>0</v>
      </c>
      <c r="P348" s="167"/>
      <c r="Q348" s="167">
        <f>SUM(Q349:Q350)</f>
        <v>0</v>
      </c>
      <c r="R348" s="167"/>
      <c r="S348" s="167"/>
      <c r="T348" s="168"/>
      <c r="U348" s="162"/>
      <c r="V348" s="162">
        <f>SUM(V349:V350)</f>
        <v>307.64999999999998</v>
      </c>
      <c r="W348" s="162"/>
      <c r="X348" s="162"/>
      <c r="AG348" t="s">
        <v>145</v>
      </c>
    </row>
    <row r="349" spans="1:60" ht="33.75" outlineLevel="1" x14ac:dyDescent="0.2">
      <c r="A349" s="169">
        <v>99</v>
      </c>
      <c r="B349" s="170" t="s">
        <v>552</v>
      </c>
      <c r="C349" s="187" t="s">
        <v>553</v>
      </c>
      <c r="D349" s="171" t="s">
        <v>218</v>
      </c>
      <c r="E349" s="172">
        <v>162.60648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21</v>
      </c>
      <c r="M349" s="174">
        <f>G349*(1+L349/100)</f>
        <v>0</v>
      </c>
      <c r="N349" s="174">
        <v>0</v>
      </c>
      <c r="O349" s="174">
        <f>ROUND(E349*N349,2)</f>
        <v>0</v>
      </c>
      <c r="P349" s="174">
        <v>0</v>
      </c>
      <c r="Q349" s="174">
        <f>ROUND(E349*P349,2)</f>
        <v>0</v>
      </c>
      <c r="R349" s="174" t="s">
        <v>187</v>
      </c>
      <c r="S349" s="174" t="s">
        <v>150</v>
      </c>
      <c r="T349" s="175" t="s">
        <v>150</v>
      </c>
      <c r="U349" s="158">
        <v>1.8919999999999999</v>
      </c>
      <c r="V349" s="158">
        <f>ROUND(E349*U349,2)</f>
        <v>307.64999999999998</v>
      </c>
      <c r="W349" s="158"/>
      <c r="X349" s="158" t="s">
        <v>554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555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251" t="s">
        <v>556</v>
      </c>
      <c r="D350" s="252"/>
      <c r="E350" s="252"/>
      <c r="F350" s="252"/>
      <c r="G350" s="252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154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x14ac:dyDescent="0.2">
      <c r="A351" s="163" t="s">
        <v>144</v>
      </c>
      <c r="B351" s="164" t="s">
        <v>79</v>
      </c>
      <c r="C351" s="186" t="s">
        <v>80</v>
      </c>
      <c r="D351" s="165"/>
      <c r="E351" s="166"/>
      <c r="F351" s="167"/>
      <c r="G351" s="167">
        <f>SUMIF(AG352:AG381,"&lt;&gt;NOR",G352:G381)</f>
        <v>0</v>
      </c>
      <c r="H351" s="167"/>
      <c r="I351" s="167">
        <f>SUM(I352:I381)</f>
        <v>0</v>
      </c>
      <c r="J351" s="167"/>
      <c r="K351" s="167">
        <f>SUM(K352:K381)</f>
        <v>0</v>
      </c>
      <c r="L351" s="167"/>
      <c r="M351" s="167">
        <f>SUM(M352:M381)</f>
        <v>0</v>
      </c>
      <c r="N351" s="167"/>
      <c r="O351" s="167">
        <f>SUM(O352:O381)</f>
        <v>3.29</v>
      </c>
      <c r="P351" s="167"/>
      <c r="Q351" s="167">
        <f>SUM(Q352:Q381)</f>
        <v>1.26</v>
      </c>
      <c r="R351" s="167"/>
      <c r="S351" s="167"/>
      <c r="T351" s="168"/>
      <c r="U351" s="162"/>
      <c r="V351" s="162">
        <f>SUM(V352:V381)</f>
        <v>234.27000000000004</v>
      </c>
      <c r="W351" s="162"/>
      <c r="X351" s="162"/>
      <c r="AG351" t="s">
        <v>145</v>
      </c>
    </row>
    <row r="352" spans="1:60" ht="22.5" outlineLevel="1" x14ac:dyDescent="0.2">
      <c r="A352" s="169">
        <v>100</v>
      </c>
      <c r="B352" s="170" t="s">
        <v>557</v>
      </c>
      <c r="C352" s="187" t="s">
        <v>558</v>
      </c>
      <c r="D352" s="171" t="s">
        <v>226</v>
      </c>
      <c r="E352" s="172">
        <v>383.6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3.3E-4</v>
      </c>
      <c r="O352" s="174">
        <f>ROUND(E352*N352,2)</f>
        <v>0.13</v>
      </c>
      <c r="P352" s="174">
        <v>0</v>
      </c>
      <c r="Q352" s="174">
        <f>ROUND(E352*P352,2)</f>
        <v>0</v>
      </c>
      <c r="R352" s="174" t="s">
        <v>559</v>
      </c>
      <c r="S352" s="174" t="s">
        <v>150</v>
      </c>
      <c r="T352" s="175" t="s">
        <v>150</v>
      </c>
      <c r="U352" s="158">
        <v>2.75E-2</v>
      </c>
      <c r="V352" s="158">
        <f>ROUND(E352*U352,2)</f>
        <v>10.55</v>
      </c>
      <c r="W352" s="158"/>
      <c r="X352" s="158" t="s">
        <v>151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152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8" t="s">
        <v>560</v>
      </c>
      <c r="D353" s="160"/>
      <c r="E353" s="161">
        <v>197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156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8" t="s">
        <v>561</v>
      </c>
      <c r="D354" s="160"/>
      <c r="E354" s="161">
        <v>186.6</v>
      </c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156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69">
        <v>101</v>
      </c>
      <c r="B355" s="170" t="s">
        <v>562</v>
      </c>
      <c r="C355" s="187" t="s">
        <v>563</v>
      </c>
      <c r="D355" s="171" t="s">
        <v>226</v>
      </c>
      <c r="E355" s="172">
        <v>369.4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74">
        <v>0</v>
      </c>
      <c r="O355" s="174">
        <f>ROUND(E355*N355,2)</f>
        <v>0</v>
      </c>
      <c r="P355" s="174">
        <v>1.15E-3</v>
      </c>
      <c r="Q355" s="174">
        <f>ROUND(E355*P355,2)</f>
        <v>0.42</v>
      </c>
      <c r="R355" s="174" t="s">
        <v>559</v>
      </c>
      <c r="S355" s="174" t="s">
        <v>150</v>
      </c>
      <c r="T355" s="175" t="s">
        <v>150</v>
      </c>
      <c r="U355" s="158">
        <v>3.5000000000000003E-2</v>
      </c>
      <c r="V355" s="158">
        <f>ROUND(E355*U355,2)</f>
        <v>12.93</v>
      </c>
      <c r="W355" s="158"/>
      <c r="X355" s="158" t="s">
        <v>151</v>
      </c>
      <c r="Y355" s="148"/>
      <c r="Z355" s="148"/>
      <c r="AA355" s="148"/>
      <c r="AB355" s="148"/>
      <c r="AC355" s="148"/>
      <c r="AD355" s="148"/>
      <c r="AE355" s="148"/>
      <c r="AF355" s="148"/>
      <c r="AG355" s="148" t="s">
        <v>152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8" t="s">
        <v>564</v>
      </c>
      <c r="D356" s="160"/>
      <c r="E356" s="161">
        <v>17.600000000000001</v>
      </c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156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8" t="s">
        <v>565</v>
      </c>
      <c r="D357" s="160"/>
      <c r="E357" s="161">
        <v>351.8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156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ht="22.5" outlineLevel="1" x14ac:dyDescent="0.2">
      <c r="A358" s="169">
        <v>102</v>
      </c>
      <c r="B358" s="170" t="s">
        <v>566</v>
      </c>
      <c r="C358" s="187" t="s">
        <v>567</v>
      </c>
      <c r="D358" s="171" t="s">
        <v>226</v>
      </c>
      <c r="E358" s="172">
        <v>303.10000000000002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4.0999999999999999E-4</v>
      </c>
      <c r="O358" s="174">
        <f>ROUND(E358*N358,2)</f>
        <v>0.12</v>
      </c>
      <c r="P358" s="174">
        <v>0</v>
      </c>
      <c r="Q358" s="174">
        <f>ROUND(E358*P358,2)</f>
        <v>0</v>
      </c>
      <c r="R358" s="174" t="s">
        <v>559</v>
      </c>
      <c r="S358" s="174" t="s">
        <v>150</v>
      </c>
      <c r="T358" s="175" t="s">
        <v>150</v>
      </c>
      <c r="U358" s="158">
        <v>0.22991</v>
      </c>
      <c r="V358" s="158">
        <f>ROUND(E358*U358,2)</f>
        <v>69.69</v>
      </c>
      <c r="W358" s="158"/>
      <c r="X358" s="158" t="s">
        <v>151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152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8" t="s">
        <v>568</v>
      </c>
      <c r="D359" s="160"/>
      <c r="E359" s="161">
        <v>116.5</v>
      </c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156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8" t="s">
        <v>561</v>
      </c>
      <c r="D360" s="160"/>
      <c r="E360" s="161">
        <v>186.6</v>
      </c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156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ht="22.5" outlineLevel="1" x14ac:dyDescent="0.2">
      <c r="A361" s="169">
        <v>103</v>
      </c>
      <c r="B361" s="170" t="s">
        <v>569</v>
      </c>
      <c r="C361" s="187" t="s">
        <v>570</v>
      </c>
      <c r="D361" s="171" t="s">
        <v>226</v>
      </c>
      <c r="E361" s="172">
        <v>92.575000000000003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74">
        <v>8.1999999999999998E-4</v>
      </c>
      <c r="O361" s="174">
        <f>ROUND(E361*N361,2)</f>
        <v>0.08</v>
      </c>
      <c r="P361" s="174">
        <v>0</v>
      </c>
      <c r="Q361" s="174">
        <f>ROUND(E361*P361,2)</f>
        <v>0</v>
      </c>
      <c r="R361" s="174" t="s">
        <v>559</v>
      </c>
      <c r="S361" s="174" t="s">
        <v>150</v>
      </c>
      <c r="T361" s="175" t="s">
        <v>150</v>
      </c>
      <c r="U361" s="158">
        <v>0.45982000000000001</v>
      </c>
      <c r="V361" s="158">
        <f>ROUND(E361*U361,2)</f>
        <v>42.57</v>
      </c>
      <c r="W361" s="158"/>
      <c r="X361" s="158" t="s">
        <v>151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152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8" t="s">
        <v>571</v>
      </c>
      <c r="D362" s="160"/>
      <c r="E362" s="161">
        <v>92.575000000000003</v>
      </c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156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69">
        <v>104</v>
      </c>
      <c r="B363" s="170" t="s">
        <v>572</v>
      </c>
      <c r="C363" s="187" t="s">
        <v>573</v>
      </c>
      <c r="D363" s="171" t="s">
        <v>226</v>
      </c>
      <c r="E363" s="172">
        <v>85.875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21</v>
      </c>
      <c r="M363" s="174">
        <f>G363*(1+L363/100)</f>
        <v>0</v>
      </c>
      <c r="N363" s="174">
        <v>0</v>
      </c>
      <c r="O363" s="174">
        <f>ROUND(E363*N363,2)</f>
        <v>0</v>
      </c>
      <c r="P363" s="174">
        <v>9.7400000000000004E-3</v>
      </c>
      <c r="Q363" s="174">
        <f>ROUND(E363*P363,2)</f>
        <v>0.84</v>
      </c>
      <c r="R363" s="174" t="s">
        <v>559</v>
      </c>
      <c r="S363" s="174" t="s">
        <v>150</v>
      </c>
      <c r="T363" s="175" t="s">
        <v>150</v>
      </c>
      <c r="U363" s="158">
        <v>4.3999999999999997E-2</v>
      </c>
      <c r="V363" s="158">
        <f>ROUND(E363*U363,2)</f>
        <v>3.78</v>
      </c>
      <c r="W363" s="158"/>
      <c r="X363" s="158" t="s">
        <v>151</v>
      </c>
      <c r="Y363" s="148"/>
      <c r="Z363" s="148"/>
      <c r="AA363" s="148"/>
      <c r="AB363" s="148"/>
      <c r="AC363" s="148"/>
      <c r="AD363" s="148"/>
      <c r="AE363" s="148"/>
      <c r="AF363" s="148"/>
      <c r="AG363" s="148" t="s">
        <v>152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8" t="s">
        <v>574</v>
      </c>
      <c r="D364" s="160"/>
      <c r="E364" s="161">
        <v>5.375</v>
      </c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156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8" t="s">
        <v>575</v>
      </c>
      <c r="D365" s="160"/>
      <c r="E365" s="161">
        <v>80.5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156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69">
        <v>105</v>
      </c>
      <c r="B366" s="170" t="s">
        <v>576</v>
      </c>
      <c r="C366" s="187" t="s">
        <v>577</v>
      </c>
      <c r="D366" s="171" t="s">
        <v>226</v>
      </c>
      <c r="E366" s="172">
        <v>165.73500000000001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4">
        <v>0</v>
      </c>
      <c r="O366" s="174">
        <f>ROUND(E366*N366,2)</f>
        <v>0</v>
      </c>
      <c r="P366" s="174">
        <v>0</v>
      </c>
      <c r="Q366" s="174">
        <f>ROUND(E366*P366,2)</f>
        <v>0</v>
      </c>
      <c r="R366" s="174" t="s">
        <v>559</v>
      </c>
      <c r="S366" s="174" t="s">
        <v>150</v>
      </c>
      <c r="T366" s="175" t="s">
        <v>150</v>
      </c>
      <c r="U366" s="158">
        <v>9.5000000000000001E-2</v>
      </c>
      <c r="V366" s="158">
        <f>ROUND(E366*U366,2)</f>
        <v>15.74</v>
      </c>
      <c r="W366" s="158"/>
      <c r="X366" s="158" t="s">
        <v>151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578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8" t="s">
        <v>579</v>
      </c>
      <c r="D367" s="160"/>
      <c r="E367" s="161">
        <v>165.73500000000001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156</v>
      </c>
      <c r="AH367" s="148">
        <v>5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69">
        <v>106</v>
      </c>
      <c r="B368" s="170" t="s">
        <v>580</v>
      </c>
      <c r="C368" s="187" t="s">
        <v>581</v>
      </c>
      <c r="D368" s="171" t="s">
        <v>226</v>
      </c>
      <c r="E368" s="172">
        <v>165.73500000000001</v>
      </c>
      <c r="F368" s="173"/>
      <c r="G368" s="174">
        <f>ROUND(E368*F368,2)</f>
        <v>0</v>
      </c>
      <c r="H368" s="173"/>
      <c r="I368" s="174">
        <f>ROUND(E368*H368,2)</f>
        <v>0</v>
      </c>
      <c r="J368" s="173"/>
      <c r="K368" s="174">
        <f>ROUND(E368*J368,2)</f>
        <v>0</v>
      </c>
      <c r="L368" s="174">
        <v>21</v>
      </c>
      <c r="M368" s="174">
        <f>G368*(1+L368/100)</f>
        <v>0</v>
      </c>
      <c r="N368" s="174">
        <v>3.6800000000000001E-3</v>
      </c>
      <c r="O368" s="174">
        <f>ROUND(E368*N368,2)</f>
        <v>0.61</v>
      </c>
      <c r="P368" s="174">
        <v>0</v>
      </c>
      <c r="Q368" s="174">
        <f>ROUND(E368*P368,2)</f>
        <v>0</v>
      </c>
      <c r="R368" s="174" t="s">
        <v>559</v>
      </c>
      <c r="S368" s="174" t="s">
        <v>150</v>
      </c>
      <c r="T368" s="175" t="s">
        <v>150</v>
      </c>
      <c r="U368" s="158">
        <v>0.39</v>
      </c>
      <c r="V368" s="158">
        <f>ROUND(E368*U368,2)</f>
        <v>64.64</v>
      </c>
      <c r="W368" s="158"/>
      <c r="X368" s="158" t="s">
        <v>151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578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260" t="s">
        <v>582</v>
      </c>
      <c r="D369" s="261"/>
      <c r="E369" s="261"/>
      <c r="F369" s="261"/>
      <c r="G369" s="261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207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8" t="s">
        <v>583</v>
      </c>
      <c r="D370" s="160"/>
      <c r="E370" s="161">
        <v>24.045000000000002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156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8" t="s">
        <v>584</v>
      </c>
      <c r="D371" s="160"/>
      <c r="E371" s="161">
        <v>82.07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156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8" t="s">
        <v>585</v>
      </c>
      <c r="D372" s="160"/>
      <c r="E372" s="161">
        <v>59.62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156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22.5" outlineLevel="1" x14ac:dyDescent="0.2">
      <c r="A373" s="169">
        <v>107</v>
      </c>
      <c r="B373" s="170" t="s">
        <v>586</v>
      </c>
      <c r="C373" s="187" t="s">
        <v>587</v>
      </c>
      <c r="D373" s="171" t="s">
        <v>204</v>
      </c>
      <c r="E373" s="172">
        <v>130.6</v>
      </c>
      <c r="F373" s="173"/>
      <c r="G373" s="174">
        <f>ROUND(E373*F373,2)</f>
        <v>0</v>
      </c>
      <c r="H373" s="173"/>
      <c r="I373" s="174">
        <f>ROUND(E373*H373,2)</f>
        <v>0</v>
      </c>
      <c r="J373" s="173"/>
      <c r="K373" s="174">
        <f>ROUND(E373*J373,2)</f>
        <v>0</v>
      </c>
      <c r="L373" s="174">
        <v>21</v>
      </c>
      <c r="M373" s="174">
        <f>G373*(1+L373/100)</f>
        <v>0</v>
      </c>
      <c r="N373" s="174">
        <v>3.2000000000000003E-4</v>
      </c>
      <c r="O373" s="174">
        <f>ROUND(E373*N373,2)</f>
        <v>0.04</v>
      </c>
      <c r="P373" s="174">
        <v>0</v>
      </c>
      <c r="Q373" s="174">
        <f>ROUND(E373*P373,2)</f>
        <v>0</v>
      </c>
      <c r="R373" s="174" t="s">
        <v>559</v>
      </c>
      <c r="S373" s="174" t="s">
        <v>150</v>
      </c>
      <c r="T373" s="175" t="s">
        <v>150</v>
      </c>
      <c r="U373" s="158">
        <v>0.11</v>
      </c>
      <c r="V373" s="158">
        <f>ROUND(E373*U373,2)</f>
        <v>14.37</v>
      </c>
      <c r="W373" s="158"/>
      <c r="X373" s="158" t="s">
        <v>151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578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8" t="s">
        <v>588</v>
      </c>
      <c r="D374" s="160"/>
      <c r="E374" s="161">
        <v>20.9</v>
      </c>
      <c r="F374" s="158"/>
      <c r="G374" s="158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5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156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8" t="s">
        <v>589</v>
      </c>
      <c r="D375" s="160"/>
      <c r="E375" s="161">
        <v>54.9</v>
      </c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156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8" t="s">
        <v>590</v>
      </c>
      <c r="D376" s="160"/>
      <c r="E376" s="161">
        <v>54.8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156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ht="22.5" outlineLevel="1" x14ac:dyDescent="0.2">
      <c r="A377" s="169">
        <v>108</v>
      </c>
      <c r="B377" s="170" t="s">
        <v>591</v>
      </c>
      <c r="C377" s="187" t="s">
        <v>592</v>
      </c>
      <c r="D377" s="171" t="s">
        <v>226</v>
      </c>
      <c r="E377" s="172">
        <v>512.66250000000002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4.4999999999999997E-3</v>
      </c>
      <c r="O377" s="174">
        <f>ROUND(E377*N377,2)</f>
        <v>2.31</v>
      </c>
      <c r="P377" s="174">
        <v>0</v>
      </c>
      <c r="Q377" s="174">
        <f>ROUND(E377*P377,2)</f>
        <v>0</v>
      </c>
      <c r="R377" s="174" t="s">
        <v>300</v>
      </c>
      <c r="S377" s="174" t="s">
        <v>150</v>
      </c>
      <c r="T377" s="175" t="s">
        <v>150</v>
      </c>
      <c r="U377" s="158">
        <v>0</v>
      </c>
      <c r="V377" s="158">
        <f>ROUND(E377*U377,2)</f>
        <v>0</v>
      </c>
      <c r="W377" s="158"/>
      <c r="X377" s="158" t="s">
        <v>301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302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8" t="s">
        <v>593</v>
      </c>
      <c r="D378" s="160"/>
      <c r="E378" s="161">
        <v>318.255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156</v>
      </c>
      <c r="AH378" s="148">
        <v>5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8" t="s">
        <v>594</v>
      </c>
      <c r="D379" s="160"/>
      <c r="E379" s="161">
        <v>194.4075</v>
      </c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156</v>
      </c>
      <c r="AH379" s="148">
        <v>5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>
        <v>109</v>
      </c>
      <c r="B380" s="156" t="s">
        <v>595</v>
      </c>
      <c r="C380" s="190" t="s">
        <v>596</v>
      </c>
      <c r="D380" s="157" t="s">
        <v>0</v>
      </c>
      <c r="E380" s="184"/>
      <c r="F380" s="159"/>
      <c r="G380" s="158">
        <f>ROUND(E380*F380,2)</f>
        <v>0</v>
      </c>
      <c r="H380" s="159"/>
      <c r="I380" s="158">
        <f>ROUND(E380*H380,2)</f>
        <v>0</v>
      </c>
      <c r="J380" s="159"/>
      <c r="K380" s="158">
        <f>ROUND(E380*J380,2)</f>
        <v>0</v>
      </c>
      <c r="L380" s="158">
        <v>21</v>
      </c>
      <c r="M380" s="158">
        <f>G380*(1+L380/100)</f>
        <v>0</v>
      </c>
      <c r="N380" s="158">
        <v>0</v>
      </c>
      <c r="O380" s="158">
        <f>ROUND(E380*N380,2)</f>
        <v>0</v>
      </c>
      <c r="P380" s="158">
        <v>0</v>
      </c>
      <c r="Q380" s="158">
        <f>ROUND(E380*P380,2)</f>
        <v>0</v>
      </c>
      <c r="R380" s="158" t="s">
        <v>559</v>
      </c>
      <c r="S380" s="158" t="s">
        <v>150</v>
      </c>
      <c r="T380" s="158" t="s">
        <v>150</v>
      </c>
      <c r="U380" s="158">
        <v>0</v>
      </c>
      <c r="V380" s="158">
        <f>ROUND(E380*U380,2)</f>
        <v>0</v>
      </c>
      <c r="W380" s="158"/>
      <c r="X380" s="158" t="s">
        <v>554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555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264" t="s">
        <v>597</v>
      </c>
      <c r="D381" s="265"/>
      <c r="E381" s="265"/>
      <c r="F381" s="265"/>
      <c r="G381" s="265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154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x14ac:dyDescent="0.2">
      <c r="A382" s="163" t="s">
        <v>144</v>
      </c>
      <c r="B382" s="164" t="s">
        <v>81</v>
      </c>
      <c r="C382" s="186" t="s">
        <v>82</v>
      </c>
      <c r="D382" s="165"/>
      <c r="E382" s="166"/>
      <c r="F382" s="167"/>
      <c r="G382" s="167">
        <f>SUMIF(AG383:AG418,"&lt;&gt;NOR",G383:G418)</f>
        <v>0</v>
      </c>
      <c r="H382" s="167"/>
      <c r="I382" s="167">
        <f>SUM(I383:I418)</f>
        <v>0</v>
      </c>
      <c r="J382" s="167"/>
      <c r="K382" s="167">
        <f>SUM(K383:K418)</f>
        <v>0</v>
      </c>
      <c r="L382" s="167"/>
      <c r="M382" s="167">
        <f>SUM(M383:M418)</f>
        <v>0</v>
      </c>
      <c r="N382" s="167"/>
      <c r="O382" s="167">
        <f>SUM(O383:O418)</f>
        <v>0.28000000000000003</v>
      </c>
      <c r="P382" s="167"/>
      <c r="Q382" s="167">
        <f>SUM(Q383:Q418)</f>
        <v>0.37</v>
      </c>
      <c r="R382" s="167"/>
      <c r="S382" s="167"/>
      <c r="T382" s="168"/>
      <c r="U382" s="162"/>
      <c r="V382" s="162">
        <f>SUM(V383:V418)</f>
        <v>42.53</v>
      </c>
      <c r="W382" s="162"/>
      <c r="X382" s="162"/>
      <c r="AG382" t="s">
        <v>145</v>
      </c>
    </row>
    <row r="383" spans="1:60" ht="22.5" outlineLevel="1" x14ac:dyDescent="0.2">
      <c r="A383" s="169">
        <v>110</v>
      </c>
      <c r="B383" s="170" t="s">
        <v>598</v>
      </c>
      <c r="C383" s="187" t="s">
        <v>599</v>
      </c>
      <c r="D383" s="171" t="s">
        <v>226</v>
      </c>
      <c r="E383" s="172">
        <v>184.7</v>
      </c>
      <c r="F383" s="173"/>
      <c r="G383" s="174">
        <f>ROUND(E383*F383,2)</f>
        <v>0</v>
      </c>
      <c r="H383" s="173"/>
      <c r="I383" s="174">
        <f>ROUND(E383*H383,2)</f>
        <v>0</v>
      </c>
      <c r="J383" s="173"/>
      <c r="K383" s="174">
        <f>ROUND(E383*J383,2)</f>
        <v>0</v>
      </c>
      <c r="L383" s="174">
        <v>21</v>
      </c>
      <c r="M383" s="174">
        <f>G383*(1+L383/100)</f>
        <v>0</v>
      </c>
      <c r="N383" s="174">
        <v>0</v>
      </c>
      <c r="O383" s="174">
        <f>ROUND(E383*N383,2)</f>
        <v>0</v>
      </c>
      <c r="P383" s="174">
        <v>2E-3</v>
      </c>
      <c r="Q383" s="174">
        <f>ROUND(E383*P383,2)</f>
        <v>0.37</v>
      </c>
      <c r="R383" s="174" t="s">
        <v>600</v>
      </c>
      <c r="S383" s="174" t="s">
        <v>150</v>
      </c>
      <c r="T383" s="175" t="s">
        <v>150</v>
      </c>
      <c r="U383" s="158">
        <v>3.7999999999999999E-2</v>
      </c>
      <c r="V383" s="158">
        <f>ROUND(E383*U383,2)</f>
        <v>7.02</v>
      </c>
      <c r="W383" s="158"/>
      <c r="X383" s="158" t="s">
        <v>151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152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8" t="s">
        <v>601</v>
      </c>
      <c r="D384" s="160"/>
      <c r="E384" s="161">
        <v>8.8000000000000007</v>
      </c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156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8" t="s">
        <v>602</v>
      </c>
      <c r="D385" s="160"/>
      <c r="E385" s="161">
        <v>175.9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156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69">
        <v>111</v>
      </c>
      <c r="B386" s="170" t="s">
        <v>603</v>
      </c>
      <c r="C386" s="187" t="s">
        <v>604</v>
      </c>
      <c r="D386" s="171" t="s">
        <v>226</v>
      </c>
      <c r="E386" s="172">
        <v>67.8</v>
      </c>
      <c r="F386" s="173"/>
      <c r="G386" s="174">
        <f>ROUND(E386*F386,2)</f>
        <v>0</v>
      </c>
      <c r="H386" s="173"/>
      <c r="I386" s="174">
        <f>ROUND(E386*H386,2)</f>
        <v>0</v>
      </c>
      <c r="J386" s="173"/>
      <c r="K386" s="174">
        <f>ROUND(E386*J386,2)</f>
        <v>0</v>
      </c>
      <c r="L386" s="174">
        <v>21</v>
      </c>
      <c r="M386" s="174">
        <f>G386*(1+L386/100)</f>
        <v>0</v>
      </c>
      <c r="N386" s="174">
        <v>0</v>
      </c>
      <c r="O386" s="174">
        <f>ROUND(E386*N386,2)</f>
        <v>0</v>
      </c>
      <c r="P386" s="174">
        <v>0</v>
      </c>
      <c r="Q386" s="174">
        <f>ROUND(E386*P386,2)</f>
        <v>0</v>
      </c>
      <c r="R386" s="174" t="s">
        <v>600</v>
      </c>
      <c r="S386" s="174" t="s">
        <v>150</v>
      </c>
      <c r="T386" s="175" t="s">
        <v>150</v>
      </c>
      <c r="U386" s="158">
        <v>0.08</v>
      </c>
      <c r="V386" s="158">
        <f>ROUND(E386*U386,2)</f>
        <v>5.42</v>
      </c>
      <c r="W386" s="158"/>
      <c r="X386" s="158" t="s">
        <v>151</v>
      </c>
      <c r="Y386" s="148"/>
      <c r="Z386" s="148"/>
      <c r="AA386" s="148"/>
      <c r="AB386" s="148"/>
      <c r="AC386" s="148"/>
      <c r="AD386" s="148"/>
      <c r="AE386" s="148"/>
      <c r="AF386" s="148"/>
      <c r="AG386" s="148" t="s">
        <v>152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8" t="s">
        <v>336</v>
      </c>
      <c r="D387" s="160"/>
      <c r="E387" s="161"/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156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8" t="s">
        <v>605</v>
      </c>
      <c r="D388" s="160"/>
      <c r="E388" s="161">
        <v>13.3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156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8" t="s">
        <v>606</v>
      </c>
      <c r="D389" s="160"/>
      <c r="E389" s="161">
        <v>19.7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156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8" t="s">
        <v>341</v>
      </c>
      <c r="D390" s="160"/>
      <c r="E390" s="161"/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  <c r="P390" s="158"/>
      <c r="Q390" s="158"/>
      <c r="R390" s="158"/>
      <c r="S390" s="158"/>
      <c r="T390" s="158"/>
      <c r="U390" s="158"/>
      <c r="V390" s="158"/>
      <c r="W390" s="158"/>
      <c r="X390" s="15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156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8" t="s">
        <v>607</v>
      </c>
      <c r="D391" s="160"/>
      <c r="E391" s="161">
        <v>15.1</v>
      </c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156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8" t="s">
        <v>608</v>
      </c>
      <c r="D392" s="160"/>
      <c r="E392" s="161">
        <v>19.7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156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69">
        <v>112</v>
      </c>
      <c r="B393" s="170" t="s">
        <v>609</v>
      </c>
      <c r="C393" s="187" t="s">
        <v>610</v>
      </c>
      <c r="D393" s="171" t="s">
        <v>226</v>
      </c>
      <c r="E393" s="172">
        <v>1.98</v>
      </c>
      <c r="F393" s="173"/>
      <c r="G393" s="174">
        <f>ROUND(E393*F393,2)</f>
        <v>0</v>
      </c>
      <c r="H393" s="173"/>
      <c r="I393" s="174">
        <f>ROUND(E393*H393,2)</f>
        <v>0</v>
      </c>
      <c r="J393" s="173"/>
      <c r="K393" s="174">
        <f>ROUND(E393*J393,2)</f>
        <v>0</v>
      </c>
      <c r="L393" s="174">
        <v>21</v>
      </c>
      <c r="M393" s="174">
        <f>G393*(1+L393/100)</f>
        <v>0</v>
      </c>
      <c r="N393" s="174">
        <v>3.0000000000000001E-3</v>
      </c>
      <c r="O393" s="174">
        <f>ROUND(E393*N393,2)</f>
        <v>0.01</v>
      </c>
      <c r="P393" s="174">
        <v>0</v>
      </c>
      <c r="Q393" s="174">
        <f>ROUND(E393*P393,2)</f>
        <v>0</v>
      </c>
      <c r="R393" s="174" t="s">
        <v>600</v>
      </c>
      <c r="S393" s="174" t="s">
        <v>150</v>
      </c>
      <c r="T393" s="175" t="s">
        <v>150</v>
      </c>
      <c r="U393" s="158">
        <v>0.28000000000000003</v>
      </c>
      <c r="V393" s="158">
        <f>ROUND(E393*U393,2)</f>
        <v>0.55000000000000004</v>
      </c>
      <c r="W393" s="158"/>
      <c r="X393" s="158" t="s">
        <v>151</v>
      </c>
      <c r="Y393" s="148"/>
      <c r="Z393" s="148"/>
      <c r="AA393" s="148"/>
      <c r="AB393" s="148"/>
      <c r="AC393" s="148"/>
      <c r="AD393" s="148"/>
      <c r="AE393" s="148"/>
      <c r="AF393" s="148"/>
      <c r="AG393" s="148" t="s">
        <v>152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260" t="s">
        <v>611</v>
      </c>
      <c r="D394" s="261"/>
      <c r="E394" s="261"/>
      <c r="F394" s="261"/>
      <c r="G394" s="261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207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76" t="str">
        <f>C394</f>
        <v>Očištění povrchu stěny od prachu, nařezání izolačních desek na požadovaný rozměr, nanesení lepicího tmelu, osazení desek.</v>
      </c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8" t="s">
        <v>612</v>
      </c>
      <c r="D395" s="160"/>
      <c r="E395" s="161">
        <v>1.98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156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ht="22.5" outlineLevel="1" x14ac:dyDescent="0.2">
      <c r="A396" s="169">
        <v>113</v>
      </c>
      <c r="B396" s="170" t="s">
        <v>613</v>
      </c>
      <c r="C396" s="187" t="s">
        <v>614</v>
      </c>
      <c r="D396" s="171" t="s">
        <v>226</v>
      </c>
      <c r="E396" s="172">
        <v>421.96</v>
      </c>
      <c r="F396" s="173"/>
      <c r="G396" s="174">
        <f>ROUND(E396*F396,2)</f>
        <v>0</v>
      </c>
      <c r="H396" s="173"/>
      <c r="I396" s="174">
        <f>ROUND(E396*H396,2)</f>
        <v>0</v>
      </c>
      <c r="J396" s="173"/>
      <c r="K396" s="174">
        <f>ROUND(E396*J396,2)</f>
        <v>0</v>
      </c>
      <c r="L396" s="174">
        <v>21</v>
      </c>
      <c r="M396" s="174">
        <f>G396*(1+L396/100)</f>
        <v>0</v>
      </c>
      <c r="N396" s="174">
        <v>1.0000000000000001E-5</v>
      </c>
      <c r="O396" s="174">
        <f>ROUND(E396*N396,2)</f>
        <v>0</v>
      </c>
      <c r="P396" s="174">
        <v>0</v>
      </c>
      <c r="Q396" s="174">
        <f>ROUND(E396*P396,2)</f>
        <v>0</v>
      </c>
      <c r="R396" s="174" t="s">
        <v>600</v>
      </c>
      <c r="S396" s="174" t="s">
        <v>150</v>
      </c>
      <c r="T396" s="175" t="s">
        <v>150</v>
      </c>
      <c r="U396" s="158">
        <v>7.0000000000000007E-2</v>
      </c>
      <c r="V396" s="158">
        <f>ROUND(E396*U396,2)</f>
        <v>29.54</v>
      </c>
      <c r="W396" s="158"/>
      <c r="X396" s="158" t="s">
        <v>151</v>
      </c>
      <c r="Y396" s="148"/>
      <c r="Z396" s="148"/>
      <c r="AA396" s="148"/>
      <c r="AB396" s="148"/>
      <c r="AC396" s="148"/>
      <c r="AD396" s="148"/>
      <c r="AE396" s="148"/>
      <c r="AF396" s="148"/>
      <c r="AG396" s="148" t="s">
        <v>152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8" t="s">
        <v>615</v>
      </c>
      <c r="D397" s="160"/>
      <c r="E397" s="161">
        <v>216.7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156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8" t="s">
        <v>616</v>
      </c>
      <c r="D398" s="160"/>
      <c r="E398" s="161">
        <v>205.26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156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69">
        <v>114</v>
      </c>
      <c r="B399" s="170" t="s">
        <v>617</v>
      </c>
      <c r="C399" s="187" t="s">
        <v>618</v>
      </c>
      <c r="D399" s="171" t="s">
        <v>226</v>
      </c>
      <c r="E399" s="172">
        <v>67.8</v>
      </c>
      <c r="F399" s="173"/>
      <c r="G399" s="174">
        <f>ROUND(E399*F399,2)</f>
        <v>0</v>
      </c>
      <c r="H399" s="173"/>
      <c r="I399" s="174">
        <f>ROUND(E399*H399,2)</f>
        <v>0</v>
      </c>
      <c r="J399" s="173"/>
      <c r="K399" s="174">
        <f>ROUND(E399*J399,2)</f>
        <v>0</v>
      </c>
      <c r="L399" s="174">
        <v>21</v>
      </c>
      <c r="M399" s="174">
        <f>G399*(1+L399/100)</f>
        <v>0</v>
      </c>
      <c r="N399" s="174">
        <v>3.15E-3</v>
      </c>
      <c r="O399" s="174">
        <f>ROUND(E399*N399,2)</f>
        <v>0.21</v>
      </c>
      <c r="P399" s="174">
        <v>0</v>
      </c>
      <c r="Q399" s="174">
        <f>ROUND(E399*P399,2)</f>
        <v>0</v>
      </c>
      <c r="R399" s="174"/>
      <c r="S399" s="174" t="s">
        <v>150</v>
      </c>
      <c r="T399" s="175" t="s">
        <v>150</v>
      </c>
      <c r="U399" s="158">
        <v>0</v>
      </c>
      <c r="V399" s="158">
        <f>ROUND(E399*U399,2)</f>
        <v>0</v>
      </c>
      <c r="W399" s="158"/>
      <c r="X399" s="158" t="s">
        <v>151</v>
      </c>
      <c r="Y399" s="148"/>
      <c r="Z399" s="148"/>
      <c r="AA399" s="148"/>
      <c r="AB399" s="148"/>
      <c r="AC399" s="148"/>
      <c r="AD399" s="148"/>
      <c r="AE399" s="148"/>
      <c r="AF399" s="148"/>
      <c r="AG399" s="148" t="s">
        <v>578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8" t="s">
        <v>619</v>
      </c>
      <c r="D400" s="160"/>
      <c r="E400" s="161"/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156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8" t="s">
        <v>336</v>
      </c>
      <c r="D401" s="160"/>
      <c r="E401" s="161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156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8" t="s">
        <v>605</v>
      </c>
      <c r="D402" s="160"/>
      <c r="E402" s="161">
        <v>13.3</v>
      </c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156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8" t="s">
        <v>606</v>
      </c>
      <c r="D403" s="160"/>
      <c r="E403" s="161">
        <v>19.7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156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8" t="s">
        <v>341</v>
      </c>
      <c r="D404" s="160"/>
      <c r="E404" s="161"/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156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8" t="s">
        <v>607</v>
      </c>
      <c r="D405" s="160"/>
      <c r="E405" s="161">
        <v>15.1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156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8" t="s">
        <v>608</v>
      </c>
      <c r="D406" s="160"/>
      <c r="E406" s="161">
        <v>19.7</v>
      </c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156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ht="22.5" outlineLevel="1" x14ac:dyDescent="0.2">
      <c r="A407" s="169">
        <v>115</v>
      </c>
      <c r="B407" s="170" t="s">
        <v>620</v>
      </c>
      <c r="C407" s="187" t="s">
        <v>621</v>
      </c>
      <c r="D407" s="171" t="s">
        <v>148</v>
      </c>
      <c r="E407" s="172">
        <v>0.14849999999999999</v>
      </c>
      <c r="F407" s="173"/>
      <c r="G407" s="174">
        <f>ROUND(E407*F407,2)</f>
        <v>0</v>
      </c>
      <c r="H407" s="173"/>
      <c r="I407" s="174">
        <f>ROUND(E407*H407,2)</f>
        <v>0</v>
      </c>
      <c r="J407" s="173"/>
      <c r="K407" s="174">
        <f>ROUND(E407*J407,2)</f>
        <v>0</v>
      </c>
      <c r="L407" s="174">
        <v>21</v>
      </c>
      <c r="M407" s="174">
        <f>G407*(1+L407/100)</f>
        <v>0</v>
      </c>
      <c r="N407" s="174">
        <v>3.5000000000000003E-2</v>
      </c>
      <c r="O407" s="174">
        <f>ROUND(E407*N407,2)</f>
        <v>0.01</v>
      </c>
      <c r="P407" s="174">
        <v>0</v>
      </c>
      <c r="Q407" s="174">
        <f>ROUND(E407*P407,2)</f>
        <v>0</v>
      </c>
      <c r="R407" s="174" t="s">
        <v>300</v>
      </c>
      <c r="S407" s="174" t="s">
        <v>150</v>
      </c>
      <c r="T407" s="175" t="s">
        <v>150</v>
      </c>
      <c r="U407" s="158">
        <v>0</v>
      </c>
      <c r="V407" s="158">
        <f>ROUND(E407*U407,2)</f>
        <v>0</v>
      </c>
      <c r="W407" s="158"/>
      <c r="X407" s="158" t="s">
        <v>301</v>
      </c>
      <c r="Y407" s="148"/>
      <c r="Z407" s="148"/>
      <c r="AA407" s="148"/>
      <c r="AB407" s="148"/>
      <c r="AC407" s="148"/>
      <c r="AD407" s="148"/>
      <c r="AE407" s="148"/>
      <c r="AF407" s="148"/>
      <c r="AG407" s="148" t="s">
        <v>302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8" t="s">
        <v>622</v>
      </c>
      <c r="D408" s="160"/>
      <c r="E408" s="161">
        <v>0.14849999999999999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156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ht="33.75" outlineLevel="1" x14ac:dyDescent="0.2">
      <c r="A409" s="169">
        <v>116</v>
      </c>
      <c r="B409" s="170" t="s">
        <v>623</v>
      </c>
      <c r="C409" s="187" t="s">
        <v>624</v>
      </c>
      <c r="D409" s="171" t="s">
        <v>226</v>
      </c>
      <c r="E409" s="172">
        <v>36.54</v>
      </c>
      <c r="F409" s="173"/>
      <c r="G409" s="174">
        <f>ROUND(E409*F409,2)</f>
        <v>0</v>
      </c>
      <c r="H409" s="173"/>
      <c r="I409" s="174">
        <f>ROUND(E409*H409,2)</f>
        <v>0</v>
      </c>
      <c r="J409" s="173"/>
      <c r="K409" s="174">
        <f>ROUND(E409*J409,2)</f>
        <v>0</v>
      </c>
      <c r="L409" s="174">
        <v>21</v>
      </c>
      <c r="M409" s="174">
        <f>G409*(1+L409/100)</f>
        <v>0</v>
      </c>
      <c r="N409" s="174">
        <v>5.9999999999999995E-4</v>
      </c>
      <c r="O409" s="174">
        <f>ROUND(E409*N409,2)</f>
        <v>0.02</v>
      </c>
      <c r="P409" s="174">
        <v>0</v>
      </c>
      <c r="Q409" s="174">
        <f>ROUND(E409*P409,2)</f>
        <v>0</v>
      </c>
      <c r="R409" s="174" t="s">
        <v>300</v>
      </c>
      <c r="S409" s="174" t="s">
        <v>150</v>
      </c>
      <c r="T409" s="175" t="s">
        <v>150</v>
      </c>
      <c r="U409" s="158">
        <v>0</v>
      </c>
      <c r="V409" s="158">
        <f>ROUND(E409*U409,2)</f>
        <v>0</v>
      </c>
      <c r="W409" s="158"/>
      <c r="X409" s="158" t="s">
        <v>301</v>
      </c>
      <c r="Y409" s="148"/>
      <c r="Z409" s="148"/>
      <c r="AA409" s="148"/>
      <c r="AB409" s="148"/>
      <c r="AC409" s="148"/>
      <c r="AD409" s="148"/>
      <c r="AE409" s="148"/>
      <c r="AF409" s="148"/>
      <c r="AG409" s="148" t="s">
        <v>302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8" t="s">
        <v>341</v>
      </c>
      <c r="D410" s="160"/>
      <c r="E410" s="161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156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8" t="s">
        <v>625</v>
      </c>
      <c r="D411" s="160"/>
      <c r="E411" s="161">
        <v>15.855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156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8" t="s">
        <v>626</v>
      </c>
      <c r="D412" s="160"/>
      <c r="E412" s="161">
        <v>20.684999999999999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156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ht="33.75" outlineLevel="1" x14ac:dyDescent="0.2">
      <c r="A413" s="169">
        <v>117</v>
      </c>
      <c r="B413" s="170" t="s">
        <v>627</v>
      </c>
      <c r="C413" s="187" t="s">
        <v>628</v>
      </c>
      <c r="D413" s="171" t="s">
        <v>226</v>
      </c>
      <c r="E413" s="172">
        <v>34.65</v>
      </c>
      <c r="F413" s="173"/>
      <c r="G413" s="174">
        <f>ROUND(E413*F413,2)</f>
        <v>0</v>
      </c>
      <c r="H413" s="173"/>
      <c r="I413" s="174">
        <f>ROUND(E413*H413,2)</f>
        <v>0</v>
      </c>
      <c r="J413" s="173"/>
      <c r="K413" s="174">
        <f>ROUND(E413*J413,2)</f>
        <v>0</v>
      </c>
      <c r="L413" s="174">
        <v>21</v>
      </c>
      <c r="M413" s="174">
        <f>G413*(1+L413/100)</f>
        <v>0</v>
      </c>
      <c r="N413" s="174">
        <v>8.9999999999999998E-4</v>
      </c>
      <c r="O413" s="174">
        <f>ROUND(E413*N413,2)</f>
        <v>0.03</v>
      </c>
      <c r="P413" s="174">
        <v>0</v>
      </c>
      <c r="Q413" s="174">
        <f>ROUND(E413*P413,2)</f>
        <v>0</v>
      </c>
      <c r="R413" s="174" t="s">
        <v>300</v>
      </c>
      <c r="S413" s="174" t="s">
        <v>150</v>
      </c>
      <c r="T413" s="175" t="s">
        <v>150</v>
      </c>
      <c r="U413" s="158">
        <v>0</v>
      </c>
      <c r="V413" s="158">
        <f>ROUND(E413*U413,2)</f>
        <v>0</v>
      </c>
      <c r="W413" s="158"/>
      <c r="X413" s="158" t="s">
        <v>301</v>
      </c>
      <c r="Y413" s="148"/>
      <c r="Z413" s="148"/>
      <c r="AA413" s="148"/>
      <c r="AB413" s="148"/>
      <c r="AC413" s="148"/>
      <c r="AD413" s="148"/>
      <c r="AE413" s="148"/>
      <c r="AF413" s="148"/>
      <c r="AG413" s="148" t="s">
        <v>302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8" t="s">
        <v>336</v>
      </c>
      <c r="D414" s="160"/>
      <c r="E414" s="161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156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8" t="s">
        <v>629</v>
      </c>
      <c r="D415" s="160"/>
      <c r="E415" s="161">
        <v>13.965</v>
      </c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156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8" t="s">
        <v>630</v>
      </c>
      <c r="D416" s="160"/>
      <c r="E416" s="161">
        <v>20.684999999999999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156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>
        <v>118</v>
      </c>
      <c r="B417" s="156" t="s">
        <v>631</v>
      </c>
      <c r="C417" s="190" t="s">
        <v>632</v>
      </c>
      <c r="D417" s="157" t="s">
        <v>0</v>
      </c>
      <c r="E417" s="184"/>
      <c r="F417" s="159"/>
      <c r="G417" s="158">
        <f>ROUND(E417*F417,2)</f>
        <v>0</v>
      </c>
      <c r="H417" s="159"/>
      <c r="I417" s="158">
        <f>ROUND(E417*H417,2)</f>
        <v>0</v>
      </c>
      <c r="J417" s="159"/>
      <c r="K417" s="158">
        <f>ROUND(E417*J417,2)</f>
        <v>0</v>
      </c>
      <c r="L417" s="158">
        <v>21</v>
      </c>
      <c r="M417" s="158">
        <f>G417*(1+L417/100)</f>
        <v>0</v>
      </c>
      <c r="N417" s="158">
        <v>0</v>
      </c>
      <c r="O417" s="158">
        <f>ROUND(E417*N417,2)</f>
        <v>0</v>
      </c>
      <c r="P417" s="158">
        <v>0</v>
      </c>
      <c r="Q417" s="158">
        <f>ROUND(E417*P417,2)</f>
        <v>0</v>
      </c>
      <c r="R417" s="158" t="s">
        <v>600</v>
      </c>
      <c r="S417" s="158" t="s">
        <v>150</v>
      </c>
      <c r="T417" s="158" t="s">
        <v>150</v>
      </c>
      <c r="U417" s="158">
        <v>0</v>
      </c>
      <c r="V417" s="158">
        <f>ROUND(E417*U417,2)</f>
        <v>0</v>
      </c>
      <c r="W417" s="158"/>
      <c r="X417" s="158" t="s">
        <v>554</v>
      </c>
      <c r="Y417" s="148"/>
      <c r="Z417" s="148"/>
      <c r="AA417" s="148"/>
      <c r="AB417" s="148"/>
      <c r="AC417" s="148"/>
      <c r="AD417" s="148"/>
      <c r="AE417" s="148"/>
      <c r="AF417" s="148"/>
      <c r="AG417" s="148" t="s">
        <v>555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264" t="s">
        <v>633</v>
      </c>
      <c r="D418" s="265"/>
      <c r="E418" s="265"/>
      <c r="F418" s="265"/>
      <c r="G418" s="265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154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x14ac:dyDescent="0.2">
      <c r="A419" s="163" t="s">
        <v>144</v>
      </c>
      <c r="B419" s="164" t="s">
        <v>83</v>
      </c>
      <c r="C419" s="186" t="s">
        <v>84</v>
      </c>
      <c r="D419" s="165"/>
      <c r="E419" s="166"/>
      <c r="F419" s="167"/>
      <c r="G419" s="167">
        <f>SUMIF(AG420:AG420,"&lt;&gt;NOR",G420:G420)</f>
        <v>0</v>
      </c>
      <c r="H419" s="167"/>
      <c r="I419" s="167">
        <f>SUM(I420:I420)</f>
        <v>0</v>
      </c>
      <c r="J419" s="167"/>
      <c r="K419" s="167">
        <f>SUM(K420:K420)</f>
        <v>0</v>
      </c>
      <c r="L419" s="167"/>
      <c r="M419" s="167">
        <f>SUM(M420:M420)</f>
        <v>0</v>
      </c>
      <c r="N419" s="167"/>
      <c r="O419" s="167">
        <f>SUM(O420:O420)</f>
        <v>0</v>
      </c>
      <c r="P419" s="167"/>
      <c r="Q419" s="167">
        <f>SUM(Q420:Q420)</f>
        <v>0</v>
      </c>
      <c r="R419" s="167"/>
      <c r="S419" s="167"/>
      <c r="T419" s="168"/>
      <c r="U419" s="162"/>
      <c r="V419" s="162">
        <f>SUM(V420:V420)</f>
        <v>0</v>
      </c>
      <c r="W419" s="162"/>
      <c r="X419" s="162"/>
      <c r="AG419" t="s">
        <v>145</v>
      </c>
    </row>
    <row r="420" spans="1:60" outlineLevel="1" x14ac:dyDescent="0.2">
      <c r="A420" s="177">
        <v>119</v>
      </c>
      <c r="B420" s="178" t="s">
        <v>634</v>
      </c>
      <c r="C420" s="189" t="s">
        <v>635</v>
      </c>
      <c r="D420" s="179" t="s">
        <v>328</v>
      </c>
      <c r="E420" s="180">
        <v>1</v>
      </c>
      <c r="F420" s="181"/>
      <c r="G420" s="182">
        <f>ROUND(E420*F420,2)</f>
        <v>0</v>
      </c>
      <c r="H420" s="181"/>
      <c r="I420" s="182">
        <f>ROUND(E420*H420,2)</f>
        <v>0</v>
      </c>
      <c r="J420" s="181"/>
      <c r="K420" s="182">
        <f>ROUND(E420*J420,2)</f>
        <v>0</v>
      </c>
      <c r="L420" s="182">
        <v>21</v>
      </c>
      <c r="M420" s="182">
        <f>G420*(1+L420/100)</f>
        <v>0</v>
      </c>
      <c r="N420" s="182">
        <v>0</v>
      </c>
      <c r="O420" s="182">
        <f>ROUND(E420*N420,2)</f>
        <v>0</v>
      </c>
      <c r="P420" s="182">
        <v>0</v>
      </c>
      <c r="Q420" s="182">
        <f>ROUND(E420*P420,2)</f>
        <v>0</v>
      </c>
      <c r="R420" s="182"/>
      <c r="S420" s="182" t="s">
        <v>329</v>
      </c>
      <c r="T420" s="183" t="s">
        <v>330</v>
      </c>
      <c r="U420" s="158">
        <v>0</v>
      </c>
      <c r="V420" s="158">
        <f>ROUND(E420*U420,2)</f>
        <v>0</v>
      </c>
      <c r="W420" s="158"/>
      <c r="X420" s="158" t="s">
        <v>151</v>
      </c>
      <c r="Y420" s="148"/>
      <c r="Z420" s="148"/>
      <c r="AA420" s="148"/>
      <c r="AB420" s="148"/>
      <c r="AC420" s="148"/>
      <c r="AD420" s="148"/>
      <c r="AE420" s="148"/>
      <c r="AF420" s="148"/>
      <c r="AG420" s="148" t="s">
        <v>165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x14ac:dyDescent="0.2">
      <c r="A421" s="163" t="s">
        <v>144</v>
      </c>
      <c r="B421" s="164" t="s">
        <v>85</v>
      </c>
      <c r="C421" s="186" t="s">
        <v>86</v>
      </c>
      <c r="D421" s="165"/>
      <c r="E421" s="166"/>
      <c r="F421" s="167"/>
      <c r="G421" s="167">
        <f>SUMIF(AG422:AG424,"&lt;&gt;NOR",G422:G424)</f>
        <v>0</v>
      </c>
      <c r="H421" s="167"/>
      <c r="I421" s="167">
        <f>SUM(I422:I424)</f>
        <v>0</v>
      </c>
      <c r="J421" s="167"/>
      <c r="K421" s="167">
        <f>SUM(K422:K424)</f>
        <v>0</v>
      </c>
      <c r="L421" s="167"/>
      <c r="M421" s="167">
        <f>SUM(M422:M424)</f>
        <v>0</v>
      </c>
      <c r="N421" s="167"/>
      <c r="O421" s="167">
        <f>SUM(O422:O424)</f>
        <v>0</v>
      </c>
      <c r="P421" s="167"/>
      <c r="Q421" s="167">
        <f>SUM(Q422:Q424)</f>
        <v>0.17</v>
      </c>
      <c r="R421" s="167"/>
      <c r="S421" s="167"/>
      <c r="T421" s="168"/>
      <c r="U421" s="162"/>
      <c r="V421" s="162">
        <f>SUM(V422:V424)</f>
        <v>2.23</v>
      </c>
      <c r="W421" s="162"/>
      <c r="X421" s="162"/>
      <c r="AG421" t="s">
        <v>145</v>
      </c>
    </row>
    <row r="422" spans="1:60" outlineLevel="1" x14ac:dyDescent="0.2">
      <c r="A422" s="169">
        <v>120</v>
      </c>
      <c r="B422" s="170" t="s">
        <v>636</v>
      </c>
      <c r="C422" s="187" t="s">
        <v>637</v>
      </c>
      <c r="D422" s="171" t="s">
        <v>199</v>
      </c>
      <c r="E422" s="172">
        <v>6</v>
      </c>
      <c r="F422" s="173"/>
      <c r="G422" s="174">
        <f>ROUND(E422*F422,2)</f>
        <v>0</v>
      </c>
      <c r="H422" s="173"/>
      <c r="I422" s="174">
        <f>ROUND(E422*H422,2)</f>
        <v>0</v>
      </c>
      <c r="J422" s="173"/>
      <c r="K422" s="174">
        <f>ROUND(E422*J422,2)</f>
        <v>0</v>
      </c>
      <c r="L422" s="174">
        <v>21</v>
      </c>
      <c r="M422" s="174">
        <f>G422*(1+L422/100)</f>
        <v>0</v>
      </c>
      <c r="N422" s="174">
        <v>0</v>
      </c>
      <c r="O422" s="174">
        <f>ROUND(E422*N422,2)</f>
        <v>0</v>
      </c>
      <c r="P422" s="174">
        <v>2.7560000000000001E-2</v>
      </c>
      <c r="Q422" s="174">
        <f>ROUND(E422*P422,2)</f>
        <v>0.17</v>
      </c>
      <c r="R422" s="174" t="s">
        <v>638</v>
      </c>
      <c r="S422" s="174" t="s">
        <v>150</v>
      </c>
      <c r="T422" s="175" t="s">
        <v>150</v>
      </c>
      <c r="U422" s="158">
        <v>0.372</v>
      </c>
      <c r="V422" s="158">
        <f>ROUND(E422*U422,2)</f>
        <v>2.23</v>
      </c>
      <c r="W422" s="158"/>
      <c r="X422" s="158" t="s">
        <v>151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152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8" t="s">
        <v>639</v>
      </c>
      <c r="D423" s="160"/>
      <c r="E423" s="161">
        <v>4</v>
      </c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5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156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8" t="s">
        <v>245</v>
      </c>
      <c r="D424" s="160"/>
      <c r="E424" s="161">
        <v>2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156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x14ac:dyDescent="0.2">
      <c r="A425" s="163" t="s">
        <v>144</v>
      </c>
      <c r="B425" s="164" t="s">
        <v>87</v>
      </c>
      <c r="C425" s="186" t="s">
        <v>88</v>
      </c>
      <c r="D425" s="165"/>
      <c r="E425" s="166"/>
      <c r="F425" s="167"/>
      <c r="G425" s="167">
        <f>SUMIF(AG426:AG426,"&lt;&gt;NOR",G426:G426)</f>
        <v>0</v>
      </c>
      <c r="H425" s="167"/>
      <c r="I425" s="167">
        <f>SUM(I426:I426)</f>
        <v>0</v>
      </c>
      <c r="J425" s="167"/>
      <c r="K425" s="167">
        <f>SUM(K426:K426)</f>
        <v>0</v>
      </c>
      <c r="L425" s="167"/>
      <c r="M425" s="167">
        <f>SUM(M426:M426)</f>
        <v>0</v>
      </c>
      <c r="N425" s="167"/>
      <c r="O425" s="167">
        <f>SUM(O426:O426)</f>
        <v>0</v>
      </c>
      <c r="P425" s="167"/>
      <c r="Q425" s="167">
        <f>SUM(Q426:Q426)</f>
        <v>0</v>
      </c>
      <c r="R425" s="167"/>
      <c r="S425" s="167"/>
      <c r="T425" s="168"/>
      <c r="U425" s="162"/>
      <c r="V425" s="162">
        <f>SUM(V426:V426)</f>
        <v>0</v>
      </c>
      <c r="W425" s="162"/>
      <c r="X425" s="162"/>
      <c r="AG425" t="s">
        <v>145</v>
      </c>
    </row>
    <row r="426" spans="1:60" outlineLevel="1" x14ac:dyDescent="0.2">
      <c r="A426" s="177">
        <v>121</v>
      </c>
      <c r="B426" s="178" t="s">
        <v>640</v>
      </c>
      <c r="C426" s="189" t="s">
        <v>641</v>
      </c>
      <c r="D426" s="179" t="s">
        <v>328</v>
      </c>
      <c r="E426" s="180">
        <v>1</v>
      </c>
      <c r="F426" s="181"/>
      <c r="G426" s="182">
        <f>ROUND(E426*F426,2)</f>
        <v>0</v>
      </c>
      <c r="H426" s="181"/>
      <c r="I426" s="182">
        <f>ROUND(E426*H426,2)</f>
        <v>0</v>
      </c>
      <c r="J426" s="181"/>
      <c r="K426" s="182">
        <f>ROUND(E426*J426,2)</f>
        <v>0</v>
      </c>
      <c r="L426" s="182">
        <v>21</v>
      </c>
      <c r="M426" s="182">
        <f>G426*(1+L426/100)</f>
        <v>0</v>
      </c>
      <c r="N426" s="182">
        <v>0</v>
      </c>
      <c r="O426" s="182">
        <f>ROUND(E426*N426,2)</f>
        <v>0</v>
      </c>
      <c r="P426" s="182">
        <v>0</v>
      </c>
      <c r="Q426" s="182">
        <f>ROUND(E426*P426,2)</f>
        <v>0</v>
      </c>
      <c r="R426" s="182"/>
      <c r="S426" s="182" t="s">
        <v>329</v>
      </c>
      <c r="T426" s="183" t="s">
        <v>330</v>
      </c>
      <c r="U426" s="158">
        <v>0</v>
      </c>
      <c r="V426" s="158">
        <f>ROUND(E426*U426,2)</f>
        <v>0</v>
      </c>
      <c r="W426" s="158"/>
      <c r="X426" s="158" t="s">
        <v>151</v>
      </c>
      <c r="Y426" s="148"/>
      <c r="Z426" s="148"/>
      <c r="AA426" s="148"/>
      <c r="AB426" s="148"/>
      <c r="AC426" s="148"/>
      <c r="AD426" s="148"/>
      <c r="AE426" s="148"/>
      <c r="AF426" s="148"/>
      <c r="AG426" s="148" t="s">
        <v>165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x14ac:dyDescent="0.2">
      <c r="A427" s="163" t="s">
        <v>144</v>
      </c>
      <c r="B427" s="164" t="s">
        <v>89</v>
      </c>
      <c r="C427" s="186" t="s">
        <v>90</v>
      </c>
      <c r="D427" s="165"/>
      <c r="E427" s="166"/>
      <c r="F427" s="167"/>
      <c r="G427" s="167">
        <f>SUMIF(AG428:AG428,"&lt;&gt;NOR",G428:G428)</f>
        <v>0</v>
      </c>
      <c r="H427" s="167"/>
      <c r="I427" s="167">
        <f>SUM(I428:I428)</f>
        <v>0</v>
      </c>
      <c r="J427" s="167"/>
      <c r="K427" s="167">
        <f>SUM(K428:K428)</f>
        <v>0</v>
      </c>
      <c r="L427" s="167"/>
      <c r="M427" s="167">
        <f>SUM(M428:M428)</f>
        <v>0</v>
      </c>
      <c r="N427" s="167"/>
      <c r="O427" s="167">
        <f>SUM(O428:O428)</f>
        <v>0</v>
      </c>
      <c r="P427" s="167"/>
      <c r="Q427" s="167">
        <f>SUM(Q428:Q428)</f>
        <v>0</v>
      </c>
      <c r="R427" s="167"/>
      <c r="S427" s="167"/>
      <c r="T427" s="168"/>
      <c r="U427" s="162"/>
      <c r="V427" s="162">
        <f>SUM(V428:V428)</f>
        <v>0</v>
      </c>
      <c r="W427" s="162"/>
      <c r="X427" s="162"/>
      <c r="AG427" t="s">
        <v>145</v>
      </c>
    </row>
    <row r="428" spans="1:60" outlineLevel="1" x14ac:dyDescent="0.2">
      <c r="A428" s="177">
        <v>122</v>
      </c>
      <c r="B428" s="178" t="s">
        <v>642</v>
      </c>
      <c r="C428" s="189" t="s">
        <v>643</v>
      </c>
      <c r="D428" s="179" t="s">
        <v>328</v>
      </c>
      <c r="E428" s="180">
        <v>1</v>
      </c>
      <c r="F428" s="181"/>
      <c r="G428" s="182">
        <f>ROUND(E428*F428,2)</f>
        <v>0</v>
      </c>
      <c r="H428" s="181"/>
      <c r="I428" s="182">
        <f>ROUND(E428*H428,2)</f>
        <v>0</v>
      </c>
      <c r="J428" s="181"/>
      <c r="K428" s="182">
        <f>ROUND(E428*J428,2)</f>
        <v>0</v>
      </c>
      <c r="L428" s="182">
        <v>21</v>
      </c>
      <c r="M428" s="182">
        <f>G428*(1+L428/100)</f>
        <v>0</v>
      </c>
      <c r="N428" s="182">
        <v>0</v>
      </c>
      <c r="O428" s="182">
        <f>ROUND(E428*N428,2)</f>
        <v>0</v>
      </c>
      <c r="P428" s="182">
        <v>0</v>
      </c>
      <c r="Q428" s="182">
        <f>ROUND(E428*P428,2)</f>
        <v>0</v>
      </c>
      <c r="R428" s="182"/>
      <c r="S428" s="182" t="s">
        <v>329</v>
      </c>
      <c r="T428" s="183" t="s">
        <v>330</v>
      </c>
      <c r="U428" s="158">
        <v>0</v>
      </c>
      <c r="V428" s="158">
        <f>ROUND(E428*U428,2)</f>
        <v>0</v>
      </c>
      <c r="W428" s="158"/>
      <c r="X428" s="158" t="s">
        <v>151</v>
      </c>
      <c r="Y428" s="148"/>
      <c r="Z428" s="148"/>
      <c r="AA428" s="148"/>
      <c r="AB428" s="148"/>
      <c r="AC428" s="148"/>
      <c r="AD428" s="148"/>
      <c r="AE428" s="148"/>
      <c r="AF428" s="148"/>
      <c r="AG428" s="148" t="s">
        <v>165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x14ac:dyDescent="0.2">
      <c r="A429" s="163" t="s">
        <v>144</v>
      </c>
      <c r="B429" s="164" t="s">
        <v>91</v>
      </c>
      <c r="C429" s="186" t="s">
        <v>92</v>
      </c>
      <c r="D429" s="165"/>
      <c r="E429" s="166"/>
      <c r="F429" s="167"/>
      <c r="G429" s="167">
        <f>SUMIF(AG430:AG441,"&lt;&gt;NOR",G430:G441)</f>
        <v>0</v>
      </c>
      <c r="H429" s="167"/>
      <c r="I429" s="167">
        <f>SUM(I430:I441)</f>
        <v>0</v>
      </c>
      <c r="J429" s="167"/>
      <c r="K429" s="167">
        <f>SUM(K430:K441)</f>
        <v>0</v>
      </c>
      <c r="L429" s="167"/>
      <c r="M429" s="167">
        <f>SUM(M430:M441)</f>
        <v>0</v>
      </c>
      <c r="N429" s="167"/>
      <c r="O429" s="167">
        <f>SUM(O430:O441)</f>
        <v>0</v>
      </c>
      <c r="P429" s="167"/>
      <c r="Q429" s="167">
        <f>SUM(Q430:Q441)</f>
        <v>0</v>
      </c>
      <c r="R429" s="167"/>
      <c r="S429" s="167"/>
      <c r="T429" s="168"/>
      <c r="U429" s="162"/>
      <c r="V429" s="162">
        <f>SUM(V430:V441)</f>
        <v>52.55</v>
      </c>
      <c r="W429" s="162"/>
      <c r="X429" s="162"/>
      <c r="AG429" t="s">
        <v>145</v>
      </c>
    </row>
    <row r="430" spans="1:60" ht="22.5" outlineLevel="1" x14ac:dyDescent="0.2">
      <c r="A430" s="177">
        <v>124</v>
      </c>
      <c r="B430" s="178" t="s">
        <v>644</v>
      </c>
      <c r="C430" s="189" t="s">
        <v>645</v>
      </c>
      <c r="D430" s="179" t="s">
        <v>199</v>
      </c>
      <c r="E430" s="180">
        <v>8</v>
      </c>
      <c r="F430" s="181"/>
      <c r="G430" s="182">
        <f>ROUND(E430*F430,2)</f>
        <v>0</v>
      </c>
      <c r="H430" s="181"/>
      <c r="I430" s="182">
        <f>ROUND(E430*H430,2)</f>
        <v>0</v>
      </c>
      <c r="J430" s="181"/>
      <c r="K430" s="182">
        <f>ROUND(E430*J430,2)</f>
        <v>0</v>
      </c>
      <c r="L430" s="182">
        <v>21</v>
      </c>
      <c r="M430" s="182">
        <f>G430*(1+L430/100)</f>
        <v>0</v>
      </c>
      <c r="N430" s="182">
        <v>0</v>
      </c>
      <c r="O430" s="182">
        <f>ROUND(E430*N430,2)</f>
        <v>0</v>
      </c>
      <c r="P430" s="182">
        <v>0</v>
      </c>
      <c r="Q430" s="182">
        <f>ROUND(E430*P430,2)</f>
        <v>0</v>
      </c>
      <c r="R430" s="182" t="s">
        <v>646</v>
      </c>
      <c r="S430" s="182" t="s">
        <v>150</v>
      </c>
      <c r="T430" s="183" t="s">
        <v>150</v>
      </c>
      <c r="U430" s="158">
        <v>1.45</v>
      </c>
      <c r="V430" s="158">
        <f>ROUND(E430*U430,2)</f>
        <v>11.6</v>
      </c>
      <c r="W430" s="158"/>
      <c r="X430" s="158" t="s">
        <v>151</v>
      </c>
      <c r="Y430" s="148"/>
      <c r="Z430" s="148"/>
      <c r="AA430" s="148"/>
      <c r="AB430" s="148"/>
      <c r="AC430" s="148"/>
      <c r="AD430" s="148"/>
      <c r="AE430" s="148"/>
      <c r="AF430" s="148"/>
      <c r="AG430" s="148" t="s">
        <v>578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ht="22.5" outlineLevel="1" x14ac:dyDescent="0.2">
      <c r="A431" s="177">
        <v>125</v>
      </c>
      <c r="B431" s="178" t="s">
        <v>647</v>
      </c>
      <c r="C431" s="189" t="s">
        <v>648</v>
      </c>
      <c r="D431" s="179" t="s">
        <v>199</v>
      </c>
      <c r="E431" s="180">
        <v>11</v>
      </c>
      <c r="F431" s="181"/>
      <c r="G431" s="182">
        <f>ROUND(E431*F431,2)</f>
        <v>0</v>
      </c>
      <c r="H431" s="181"/>
      <c r="I431" s="182">
        <f>ROUND(E431*H431,2)</f>
        <v>0</v>
      </c>
      <c r="J431" s="181"/>
      <c r="K431" s="182">
        <f>ROUND(E431*J431,2)</f>
        <v>0</v>
      </c>
      <c r="L431" s="182">
        <v>21</v>
      </c>
      <c r="M431" s="182">
        <f>G431*(1+L431/100)</f>
        <v>0</v>
      </c>
      <c r="N431" s="182">
        <v>0</v>
      </c>
      <c r="O431" s="182">
        <f>ROUND(E431*N431,2)</f>
        <v>0</v>
      </c>
      <c r="P431" s="182">
        <v>0</v>
      </c>
      <c r="Q431" s="182">
        <f>ROUND(E431*P431,2)</f>
        <v>0</v>
      </c>
      <c r="R431" s="182" t="s">
        <v>646</v>
      </c>
      <c r="S431" s="182" t="s">
        <v>150</v>
      </c>
      <c r="T431" s="183" t="s">
        <v>150</v>
      </c>
      <c r="U431" s="158">
        <v>1.5</v>
      </c>
      <c r="V431" s="158">
        <f>ROUND(E431*U431,2)</f>
        <v>16.5</v>
      </c>
      <c r="W431" s="158"/>
      <c r="X431" s="158" t="s">
        <v>151</v>
      </c>
      <c r="Y431" s="148"/>
      <c r="Z431" s="148"/>
      <c r="AA431" s="148"/>
      <c r="AB431" s="148"/>
      <c r="AC431" s="148"/>
      <c r="AD431" s="148"/>
      <c r="AE431" s="148"/>
      <c r="AF431" s="148"/>
      <c r="AG431" s="148" t="s">
        <v>578</v>
      </c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ht="22.5" outlineLevel="1" x14ac:dyDescent="0.2">
      <c r="A432" s="177">
        <v>126</v>
      </c>
      <c r="B432" s="178" t="s">
        <v>649</v>
      </c>
      <c r="C432" s="189" t="s">
        <v>650</v>
      </c>
      <c r="D432" s="179" t="s">
        <v>199</v>
      </c>
      <c r="E432" s="180">
        <v>2</v>
      </c>
      <c r="F432" s="181"/>
      <c r="G432" s="182">
        <f>ROUND(E432*F432,2)</f>
        <v>0</v>
      </c>
      <c r="H432" s="181"/>
      <c r="I432" s="182">
        <f>ROUND(E432*H432,2)</f>
        <v>0</v>
      </c>
      <c r="J432" s="181"/>
      <c r="K432" s="182">
        <f>ROUND(E432*J432,2)</f>
        <v>0</v>
      </c>
      <c r="L432" s="182">
        <v>21</v>
      </c>
      <c r="M432" s="182">
        <f>G432*(1+L432/100)</f>
        <v>0</v>
      </c>
      <c r="N432" s="182">
        <v>0</v>
      </c>
      <c r="O432" s="182">
        <f>ROUND(E432*N432,2)</f>
        <v>0</v>
      </c>
      <c r="P432" s="182">
        <v>0</v>
      </c>
      <c r="Q432" s="182">
        <f>ROUND(E432*P432,2)</f>
        <v>0</v>
      </c>
      <c r="R432" s="182" t="s">
        <v>646</v>
      </c>
      <c r="S432" s="182" t="s">
        <v>150</v>
      </c>
      <c r="T432" s="183" t="s">
        <v>150</v>
      </c>
      <c r="U432" s="158">
        <v>2.4500000000000002</v>
      </c>
      <c r="V432" s="158">
        <f>ROUND(E432*U432,2)</f>
        <v>4.9000000000000004</v>
      </c>
      <c r="W432" s="158"/>
      <c r="X432" s="158" t="s">
        <v>151</v>
      </c>
      <c r="Y432" s="148"/>
      <c r="Z432" s="148"/>
      <c r="AA432" s="148"/>
      <c r="AB432" s="148"/>
      <c r="AC432" s="148"/>
      <c r="AD432" s="148"/>
      <c r="AE432" s="148"/>
      <c r="AF432" s="148"/>
      <c r="AG432" s="148" t="s">
        <v>578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ht="22.5" outlineLevel="1" x14ac:dyDescent="0.2">
      <c r="A433" s="177">
        <v>127</v>
      </c>
      <c r="B433" s="178" t="s">
        <v>651</v>
      </c>
      <c r="C433" s="189" t="s">
        <v>652</v>
      </c>
      <c r="D433" s="179" t="s">
        <v>199</v>
      </c>
      <c r="E433" s="180">
        <v>1</v>
      </c>
      <c r="F433" s="181"/>
      <c r="G433" s="182">
        <f>ROUND(E433*F433,2)</f>
        <v>0</v>
      </c>
      <c r="H433" s="181"/>
      <c r="I433" s="182">
        <f>ROUND(E433*H433,2)</f>
        <v>0</v>
      </c>
      <c r="J433" s="181"/>
      <c r="K433" s="182">
        <f>ROUND(E433*J433,2)</f>
        <v>0</v>
      </c>
      <c r="L433" s="182">
        <v>21</v>
      </c>
      <c r="M433" s="182">
        <f>G433*(1+L433/100)</f>
        <v>0</v>
      </c>
      <c r="N433" s="182">
        <v>0</v>
      </c>
      <c r="O433" s="182">
        <f>ROUND(E433*N433,2)</f>
        <v>0</v>
      </c>
      <c r="P433" s="182">
        <v>0</v>
      </c>
      <c r="Q433" s="182">
        <f>ROUND(E433*P433,2)</f>
        <v>0</v>
      </c>
      <c r="R433" s="182" t="s">
        <v>646</v>
      </c>
      <c r="S433" s="182" t="s">
        <v>150</v>
      </c>
      <c r="T433" s="183" t="s">
        <v>150</v>
      </c>
      <c r="U433" s="158">
        <v>2.5</v>
      </c>
      <c r="V433" s="158">
        <f>ROUND(E433*U433,2)</f>
        <v>2.5</v>
      </c>
      <c r="W433" s="158"/>
      <c r="X433" s="158" t="s">
        <v>151</v>
      </c>
      <c r="Y433" s="148"/>
      <c r="Z433" s="148"/>
      <c r="AA433" s="148"/>
      <c r="AB433" s="148"/>
      <c r="AC433" s="148"/>
      <c r="AD433" s="148"/>
      <c r="AE433" s="148"/>
      <c r="AF433" s="148"/>
      <c r="AG433" s="148" t="s">
        <v>578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69">
        <v>128</v>
      </c>
      <c r="B434" s="170" t="s">
        <v>653</v>
      </c>
      <c r="C434" s="187" t="s">
        <v>654</v>
      </c>
      <c r="D434" s="171" t="s">
        <v>199</v>
      </c>
      <c r="E434" s="172">
        <v>22</v>
      </c>
      <c r="F434" s="173"/>
      <c r="G434" s="174">
        <f>ROUND(E434*F434,2)</f>
        <v>0</v>
      </c>
      <c r="H434" s="173"/>
      <c r="I434" s="174">
        <f>ROUND(E434*H434,2)</f>
        <v>0</v>
      </c>
      <c r="J434" s="173"/>
      <c r="K434" s="174">
        <f>ROUND(E434*J434,2)</f>
        <v>0</v>
      </c>
      <c r="L434" s="174">
        <v>21</v>
      </c>
      <c r="M434" s="174">
        <f>G434*(1+L434/100)</f>
        <v>0</v>
      </c>
      <c r="N434" s="174">
        <v>0</v>
      </c>
      <c r="O434" s="174">
        <f>ROUND(E434*N434,2)</f>
        <v>0</v>
      </c>
      <c r="P434" s="174">
        <v>0</v>
      </c>
      <c r="Q434" s="174">
        <f>ROUND(E434*P434,2)</f>
        <v>0</v>
      </c>
      <c r="R434" s="174" t="s">
        <v>646</v>
      </c>
      <c r="S434" s="174" t="s">
        <v>150</v>
      </c>
      <c r="T434" s="175" t="s">
        <v>150</v>
      </c>
      <c r="U434" s="158">
        <v>0.77500000000000002</v>
      </c>
      <c r="V434" s="158">
        <f>ROUND(E434*U434,2)</f>
        <v>17.05</v>
      </c>
      <c r="W434" s="158"/>
      <c r="X434" s="158" t="s">
        <v>151</v>
      </c>
      <c r="Y434" s="148"/>
      <c r="Z434" s="148"/>
      <c r="AA434" s="148"/>
      <c r="AB434" s="148"/>
      <c r="AC434" s="148"/>
      <c r="AD434" s="148"/>
      <c r="AE434" s="148"/>
      <c r="AF434" s="148"/>
      <c r="AG434" s="148" t="s">
        <v>578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8" t="s">
        <v>655</v>
      </c>
      <c r="D435" s="160"/>
      <c r="E435" s="161">
        <v>22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156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69">
        <v>129</v>
      </c>
      <c r="B436" s="170" t="s">
        <v>656</v>
      </c>
      <c r="C436" s="187" t="s">
        <v>657</v>
      </c>
      <c r="D436" s="171" t="s">
        <v>199</v>
      </c>
      <c r="E436" s="172">
        <v>39</v>
      </c>
      <c r="F436" s="173"/>
      <c r="G436" s="174">
        <f>ROUND(E436*F436,2)</f>
        <v>0</v>
      </c>
      <c r="H436" s="173"/>
      <c r="I436" s="174">
        <f>ROUND(E436*H436,2)</f>
        <v>0</v>
      </c>
      <c r="J436" s="173"/>
      <c r="K436" s="174">
        <f>ROUND(E436*J436,2)</f>
        <v>0</v>
      </c>
      <c r="L436" s="174">
        <v>21</v>
      </c>
      <c r="M436" s="174">
        <f>G436*(1+L436/100)</f>
        <v>0</v>
      </c>
      <c r="N436" s="174">
        <v>0</v>
      </c>
      <c r="O436" s="174">
        <f>ROUND(E436*N436,2)</f>
        <v>0</v>
      </c>
      <c r="P436" s="174">
        <v>0</v>
      </c>
      <c r="Q436" s="174">
        <f>ROUND(E436*P436,2)</f>
        <v>0</v>
      </c>
      <c r="R436" s="174"/>
      <c r="S436" s="174" t="s">
        <v>329</v>
      </c>
      <c r="T436" s="175" t="s">
        <v>330</v>
      </c>
      <c r="U436" s="158">
        <v>0</v>
      </c>
      <c r="V436" s="158">
        <f>ROUND(E436*U436,2)</f>
        <v>0</v>
      </c>
      <c r="W436" s="158"/>
      <c r="X436" s="158" t="s">
        <v>151</v>
      </c>
      <c r="Y436" s="148"/>
      <c r="Z436" s="148"/>
      <c r="AA436" s="148"/>
      <c r="AB436" s="148"/>
      <c r="AC436" s="148"/>
      <c r="AD436" s="148"/>
      <c r="AE436" s="148"/>
      <c r="AF436" s="148"/>
      <c r="AG436" s="148" t="s">
        <v>152</v>
      </c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8" t="s">
        <v>658</v>
      </c>
      <c r="D437" s="160"/>
      <c r="E437" s="161">
        <v>39</v>
      </c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156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69">
        <v>130</v>
      </c>
      <c r="B438" s="170" t="s">
        <v>659</v>
      </c>
      <c r="C438" s="187" t="s">
        <v>660</v>
      </c>
      <c r="D438" s="171" t="s">
        <v>204</v>
      </c>
      <c r="E438" s="172">
        <v>21.6</v>
      </c>
      <c r="F438" s="173"/>
      <c r="G438" s="174">
        <f>ROUND(E438*F438,2)</f>
        <v>0</v>
      </c>
      <c r="H438" s="173"/>
      <c r="I438" s="174">
        <f>ROUND(E438*H438,2)</f>
        <v>0</v>
      </c>
      <c r="J438" s="173"/>
      <c r="K438" s="174">
        <f>ROUND(E438*J438,2)</f>
        <v>0</v>
      </c>
      <c r="L438" s="174">
        <v>21</v>
      </c>
      <c r="M438" s="174">
        <f>G438*(1+L438/100)</f>
        <v>0</v>
      </c>
      <c r="N438" s="174">
        <v>0</v>
      </c>
      <c r="O438" s="174">
        <f>ROUND(E438*N438,2)</f>
        <v>0</v>
      </c>
      <c r="P438" s="174">
        <v>0</v>
      </c>
      <c r="Q438" s="174">
        <f>ROUND(E438*P438,2)</f>
        <v>0</v>
      </c>
      <c r="R438" s="174"/>
      <c r="S438" s="174" t="s">
        <v>329</v>
      </c>
      <c r="T438" s="175" t="s">
        <v>330</v>
      </c>
      <c r="U438" s="158">
        <v>0</v>
      </c>
      <c r="V438" s="158">
        <f>ROUND(E438*U438,2)</f>
        <v>0</v>
      </c>
      <c r="W438" s="158"/>
      <c r="X438" s="158" t="s">
        <v>151</v>
      </c>
      <c r="Y438" s="148"/>
      <c r="Z438" s="148"/>
      <c r="AA438" s="148"/>
      <c r="AB438" s="148"/>
      <c r="AC438" s="148"/>
      <c r="AD438" s="148"/>
      <c r="AE438" s="148"/>
      <c r="AF438" s="148"/>
      <c r="AG438" s="148" t="s">
        <v>152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8" t="s">
        <v>425</v>
      </c>
      <c r="D439" s="160"/>
      <c r="E439" s="161">
        <v>21.6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156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>
        <v>131</v>
      </c>
      <c r="B440" s="156" t="s">
        <v>661</v>
      </c>
      <c r="C440" s="190" t="s">
        <v>662</v>
      </c>
      <c r="D440" s="157" t="s">
        <v>0</v>
      </c>
      <c r="E440" s="184"/>
      <c r="F440" s="159"/>
      <c r="G440" s="158">
        <f>ROUND(E440*F440,2)</f>
        <v>0</v>
      </c>
      <c r="H440" s="159"/>
      <c r="I440" s="158">
        <f>ROUND(E440*H440,2)</f>
        <v>0</v>
      </c>
      <c r="J440" s="159"/>
      <c r="K440" s="158">
        <f>ROUND(E440*J440,2)</f>
        <v>0</v>
      </c>
      <c r="L440" s="158">
        <v>21</v>
      </c>
      <c r="M440" s="158">
        <f>G440*(1+L440/100)</f>
        <v>0</v>
      </c>
      <c r="N440" s="158">
        <v>0</v>
      </c>
      <c r="O440" s="158">
        <f>ROUND(E440*N440,2)</f>
        <v>0</v>
      </c>
      <c r="P440" s="158">
        <v>0</v>
      </c>
      <c r="Q440" s="158">
        <f>ROUND(E440*P440,2)</f>
        <v>0</v>
      </c>
      <c r="R440" s="158" t="s">
        <v>646</v>
      </c>
      <c r="S440" s="158" t="s">
        <v>150</v>
      </c>
      <c r="T440" s="158" t="s">
        <v>150</v>
      </c>
      <c r="U440" s="158">
        <v>0</v>
      </c>
      <c r="V440" s="158">
        <f>ROUND(E440*U440,2)</f>
        <v>0</v>
      </c>
      <c r="W440" s="158"/>
      <c r="X440" s="158" t="s">
        <v>554</v>
      </c>
      <c r="Y440" s="148"/>
      <c r="Z440" s="148"/>
      <c r="AA440" s="148"/>
      <c r="AB440" s="148"/>
      <c r="AC440" s="148"/>
      <c r="AD440" s="148"/>
      <c r="AE440" s="148"/>
      <c r="AF440" s="148"/>
      <c r="AG440" s="148" t="s">
        <v>555</v>
      </c>
      <c r="AH440" s="148"/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264" t="s">
        <v>633</v>
      </c>
      <c r="D441" s="265"/>
      <c r="E441" s="265"/>
      <c r="F441" s="265"/>
      <c r="G441" s="265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5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154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x14ac:dyDescent="0.2">
      <c r="A442" s="163" t="s">
        <v>144</v>
      </c>
      <c r="B442" s="164" t="s">
        <v>93</v>
      </c>
      <c r="C442" s="186" t="s">
        <v>94</v>
      </c>
      <c r="D442" s="165"/>
      <c r="E442" s="166"/>
      <c r="F442" s="167"/>
      <c r="G442" s="167">
        <f>SUMIF(AG443:AG469,"&lt;&gt;NOR",G443:G469)</f>
        <v>0</v>
      </c>
      <c r="H442" s="167"/>
      <c r="I442" s="167">
        <f>SUM(I443:I469)</f>
        <v>0</v>
      </c>
      <c r="J442" s="167"/>
      <c r="K442" s="167">
        <f>SUM(K443:K469)</f>
        <v>0</v>
      </c>
      <c r="L442" s="167"/>
      <c r="M442" s="167">
        <f>SUM(M443:M469)</f>
        <v>0</v>
      </c>
      <c r="N442" s="167"/>
      <c r="O442" s="167">
        <f>SUM(O443:O469)</f>
        <v>0.48</v>
      </c>
      <c r="P442" s="167"/>
      <c r="Q442" s="167">
        <f>SUM(Q443:Q469)</f>
        <v>0.28000000000000003</v>
      </c>
      <c r="R442" s="167"/>
      <c r="S442" s="167"/>
      <c r="T442" s="168"/>
      <c r="U442" s="162"/>
      <c r="V442" s="162">
        <f>SUM(V443:V469)</f>
        <v>46.79</v>
      </c>
      <c r="W442" s="162"/>
      <c r="X442" s="162"/>
      <c r="AG442" t="s">
        <v>145</v>
      </c>
    </row>
    <row r="443" spans="1:60" ht="22.5" outlineLevel="1" x14ac:dyDescent="0.2">
      <c r="A443" s="169">
        <v>132</v>
      </c>
      <c r="B443" s="170" t="s">
        <v>663</v>
      </c>
      <c r="C443" s="187" t="s">
        <v>664</v>
      </c>
      <c r="D443" s="171" t="s">
        <v>226</v>
      </c>
      <c r="E443" s="172">
        <v>11.1435</v>
      </c>
      <c r="F443" s="173"/>
      <c r="G443" s="174">
        <f>ROUND(E443*F443,2)</f>
        <v>0</v>
      </c>
      <c r="H443" s="173"/>
      <c r="I443" s="174">
        <f>ROUND(E443*H443,2)</f>
        <v>0</v>
      </c>
      <c r="J443" s="173"/>
      <c r="K443" s="174">
        <f>ROUND(E443*J443,2)</f>
        <v>0</v>
      </c>
      <c r="L443" s="174">
        <v>21</v>
      </c>
      <c r="M443" s="174">
        <f>G443*(1+L443/100)</f>
        <v>0</v>
      </c>
      <c r="N443" s="174">
        <v>0</v>
      </c>
      <c r="O443" s="174">
        <f>ROUND(E443*N443,2)</f>
        <v>0</v>
      </c>
      <c r="P443" s="174">
        <v>1.2E-2</v>
      </c>
      <c r="Q443" s="174">
        <f>ROUND(E443*P443,2)</f>
        <v>0.13</v>
      </c>
      <c r="R443" s="174" t="s">
        <v>665</v>
      </c>
      <c r="S443" s="174" t="s">
        <v>150</v>
      </c>
      <c r="T443" s="175" t="s">
        <v>150</v>
      </c>
      <c r="U443" s="158">
        <v>0.13</v>
      </c>
      <c r="V443" s="158">
        <f>ROUND(E443*U443,2)</f>
        <v>1.45</v>
      </c>
      <c r="W443" s="158"/>
      <c r="X443" s="158" t="s">
        <v>151</v>
      </c>
      <c r="Y443" s="148"/>
      <c r="Z443" s="148"/>
      <c r="AA443" s="148"/>
      <c r="AB443" s="148"/>
      <c r="AC443" s="148"/>
      <c r="AD443" s="148"/>
      <c r="AE443" s="148"/>
      <c r="AF443" s="148"/>
      <c r="AG443" s="148" t="s">
        <v>152</v>
      </c>
      <c r="AH443" s="148"/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8" t="s">
        <v>666</v>
      </c>
      <c r="D444" s="160"/>
      <c r="E444" s="161">
        <v>11.1435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156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69">
        <v>133</v>
      </c>
      <c r="B445" s="170" t="s">
        <v>667</v>
      </c>
      <c r="C445" s="187" t="s">
        <v>668</v>
      </c>
      <c r="D445" s="171" t="s">
        <v>669</v>
      </c>
      <c r="E445" s="172">
        <v>450</v>
      </c>
      <c r="F445" s="173"/>
      <c r="G445" s="174">
        <f>ROUND(E445*F445,2)</f>
        <v>0</v>
      </c>
      <c r="H445" s="173"/>
      <c r="I445" s="174">
        <f>ROUND(E445*H445,2)</f>
        <v>0</v>
      </c>
      <c r="J445" s="173"/>
      <c r="K445" s="174">
        <f>ROUND(E445*J445,2)</f>
        <v>0</v>
      </c>
      <c r="L445" s="174">
        <v>21</v>
      </c>
      <c r="M445" s="174">
        <f>G445*(1+L445/100)</f>
        <v>0</v>
      </c>
      <c r="N445" s="174">
        <v>5.0000000000000002E-5</v>
      </c>
      <c r="O445" s="174">
        <f>ROUND(E445*N445,2)</f>
        <v>0.02</v>
      </c>
      <c r="P445" s="174">
        <v>0</v>
      </c>
      <c r="Q445" s="174">
        <f>ROUND(E445*P445,2)</f>
        <v>0</v>
      </c>
      <c r="R445" s="174" t="s">
        <v>665</v>
      </c>
      <c r="S445" s="174" t="s">
        <v>150</v>
      </c>
      <c r="T445" s="175" t="s">
        <v>150</v>
      </c>
      <c r="U445" s="158">
        <v>8.4000000000000005E-2</v>
      </c>
      <c r="V445" s="158">
        <f>ROUND(E445*U445,2)</f>
        <v>37.799999999999997</v>
      </c>
      <c r="W445" s="158"/>
      <c r="X445" s="158" t="s">
        <v>151</v>
      </c>
      <c r="Y445" s="148"/>
      <c r="Z445" s="148"/>
      <c r="AA445" s="148"/>
      <c r="AB445" s="148"/>
      <c r="AC445" s="148"/>
      <c r="AD445" s="148"/>
      <c r="AE445" s="148"/>
      <c r="AF445" s="148"/>
      <c r="AG445" s="148" t="s">
        <v>152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8" t="s">
        <v>670</v>
      </c>
      <c r="D446" s="160"/>
      <c r="E446" s="161">
        <v>450</v>
      </c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156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ht="22.5" outlineLevel="1" x14ac:dyDescent="0.2">
      <c r="A447" s="169">
        <v>134</v>
      </c>
      <c r="B447" s="170" t="s">
        <v>671</v>
      </c>
      <c r="C447" s="187" t="s">
        <v>672</v>
      </c>
      <c r="D447" s="171" t="s">
        <v>669</v>
      </c>
      <c r="E447" s="172">
        <v>150.80000000000001</v>
      </c>
      <c r="F447" s="173"/>
      <c r="G447" s="174">
        <f>ROUND(E447*F447,2)</f>
        <v>0</v>
      </c>
      <c r="H447" s="173"/>
      <c r="I447" s="174">
        <f>ROUND(E447*H447,2)</f>
        <v>0</v>
      </c>
      <c r="J447" s="173"/>
      <c r="K447" s="174">
        <f>ROUND(E447*J447,2)</f>
        <v>0</v>
      </c>
      <c r="L447" s="174">
        <v>21</v>
      </c>
      <c r="M447" s="174">
        <f>G447*(1+L447/100)</f>
        <v>0</v>
      </c>
      <c r="N447" s="174">
        <v>5.0000000000000002E-5</v>
      </c>
      <c r="O447" s="174">
        <f>ROUND(E447*N447,2)</f>
        <v>0.01</v>
      </c>
      <c r="P447" s="174">
        <v>1E-3</v>
      </c>
      <c r="Q447" s="174">
        <f>ROUND(E447*P447,2)</f>
        <v>0.15</v>
      </c>
      <c r="R447" s="174" t="s">
        <v>665</v>
      </c>
      <c r="S447" s="174" t="s">
        <v>150</v>
      </c>
      <c r="T447" s="175" t="s">
        <v>150</v>
      </c>
      <c r="U447" s="158">
        <v>0.05</v>
      </c>
      <c r="V447" s="158">
        <f>ROUND(E447*U447,2)</f>
        <v>7.54</v>
      </c>
      <c r="W447" s="158"/>
      <c r="X447" s="158" t="s">
        <v>151</v>
      </c>
      <c r="Y447" s="148"/>
      <c r="Z447" s="148"/>
      <c r="AA447" s="148"/>
      <c r="AB447" s="148"/>
      <c r="AC447" s="148"/>
      <c r="AD447" s="148"/>
      <c r="AE447" s="148"/>
      <c r="AF447" s="148"/>
      <c r="AG447" s="148" t="s">
        <v>152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8" t="s">
        <v>673</v>
      </c>
      <c r="D448" s="160"/>
      <c r="E448" s="161">
        <v>150.80000000000001</v>
      </c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156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69">
        <v>135</v>
      </c>
      <c r="B449" s="170" t="s">
        <v>674</v>
      </c>
      <c r="C449" s="187" t="s">
        <v>675</v>
      </c>
      <c r="D449" s="171" t="s">
        <v>328</v>
      </c>
      <c r="E449" s="172">
        <v>1</v>
      </c>
      <c r="F449" s="173"/>
      <c r="G449" s="174">
        <f>ROUND(E449*F449,2)</f>
        <v>0</v>
      </c>
      <c r="H449" s="173"/>
      <c r="I449" s="174">
        <f>ROUND(E449*H449,2)</f>
        <v>0</v>
      </c>
      <c r="J449" s="173"/>
      <c r="K449" s="174">
        <f>ROUND(E449*J449,2)</f>
        <v>0</v>
      </c>
      <c r="L449" s="174">
        <v>21</v>
      </c>
      <c r="M449" s="174">
        <f>G449*(1+L449/100)</f>
        <v>0</v>
      </c>
      <c r="N449" s="174">
        <v>0</v>
      </c>
      <c r="O449" s="174">
        <f>ROUND(E449*N449,2)</f>
        <v>0</v>
      </c>
      <c r="P449" s="174">
        <v>0</v>
      </c>
      <c r="Q449" s="174">
        <f>ROUND(E449*P449,2)</f>
        <v>0</v>
      </c>
      <c r="R449" s="174"/>
      <c r="S449" s="174" t="s">
        <v>329</v>
      </c>
      <c r="T449" s="175" t="s">
        <v>330</v>
      </c>
      <c r="U449" s="158">
        <v>0</v>
      </c>
      <c r="V449" s="158">
        <f>ROUND(E449*U449,2)</f>
        <v>0</v>
      </c>
      <c r="W449" s="158"/>
      <c r="X449" s="158" t="s">
        <v>151</v>
      </c>
      <c r="Y449" s="148"/>
      <c r="Z449" s="148"/>
      <c r="AA449" s="148"/>
      <c r="AB449" s="148"/>
      <c r="AC449" s="148"/>
      <c r="AD449" s="148"/>
      <c r="AE449" s="148"/>
      <c r="AF449" s="148"/>
      <c r="AG449" s="148" t="s">
        <v>152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260" t="s">
        <v>676</v>
      </c>
      <c r="D450" s="261"/>
      <c r="E450" s="261"/>
      <c r="F450" s="261"/>
      <c r="G450" s="261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207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76" t="str">
        <f>C450</f>
        <v>Rozměr 300x300 mm vč. lemování, výška 50mm, ocelový, žárově pozinkovaný, vyplněný betonem C25/35 s povrchvou</v>
      </c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262" t="s">
        <v>677</v>
      </c>
      <c r="D451" s="263"/>
      <c r="E451" s="263"/>
      <c r="F451" s="263"/>
      <c r="G451" s="263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207</v>
      </c>
      <c r="AH451" s="148"/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69">
        <v>136</v>
      </c>
      <c r="B452" s="170" t="s">
        <v>678</v>
      </c>
      <c r="C452" s="187" t="s">
        <v>679</v>
      </c>
      <c r="D452" s="171" t="s">
        <v>328</v>
      </c>
      <c r="E452" s="172">
        <v>3</v>
      </c>
      <c r="F452" s="173"/>
      <c r="G452" s="174">
        <f>ROUND(E452*F452,2)</f>
        <v>0</v>
      </c>
      <c r="H452" s="173"/>
      <c r="I452" s="174">
        <f>ROUND(E452*H452,2)</f>
        <v>0</v>
      </c>
      <c r="J452" s="173"/>
      <c r="K452" s="174">
        <f>ROUND(E452*J452,2)</f>
        <v>0</v>
      </c>
      <c r="L452" s="174">
        <v>21</v>
      </c>
      <c r="M452" s="174">
        <f>G452*(1+L452/100)</f>
        <v>0</v>
      </c>
      <c r="N452" s="174">
        <v>0</v>
      </c>
      <c r="O452" s="174">
        <f>ROUND(E452*N452,2)</f>
        <v>0</v>
      </c>
      <c r="P452" s="174">
        <v>0</v>
      </c>
      <c r="Q452" s="174">
        <f>ROUND(E452*P452,2)</f>
        <v>0</v>
      </c>
      <c r="R452" s="174"/>
      <c r="S452" s="174" t="s">
        <v>329</v>
      </c>
      <c r="T452" s="175" t="s">
        <v>330</v>
      </c>
      <c r="U452" s="158">
        <v>0</v>
      </c>
      <c r="V452" s="158">
        <f>ROUND(E452*U452,2)</f>
        <v>0</v>
      </c>
      <c r="W452" s="158"/>
      <c r="X452" s="158" t="s">
        <v>151</v>
      </c>
      <c r="Y452" s="148"/>
      <c r="Z452" s="148"/>
      <c r="AA452" s="148"/>
      <c r="AB452" s="148"/>
      <c r="AC452" s="148"/>
      <c r="AD452" s="148"/>
      <c r="AE452" s="148"/>
      <c r="AF452" s="148"/>
      <c r="AG452" s="148" t="s">
        <v>152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260" t="s">
        <v>680</v>
      </c>
      <c r="D453" s="261"/>
      <c r="E453" s="261"/>
      <c r="F453" s="261"/>
      <c r="G453" s="261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207</v>
      </c>
      <c r="AH453" s="148"/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76" t="str">
        <f>C453</f>
        <v>Rozměr 600x600 mm vč. lemování, výška 50mm, ocelový, žárově pozinkovaný, vyplněný betonem C25/35 s povrchvou</v>
      </c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262" t="s">
        <v>677</v>
      </c>
      <c r="D454" s="263"/>
      <c r="E454" s="263"/>
      <c r="F454" s="263"/>
      <c r="G454" s="263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207</v>
      </c>
      <c r="AH454" s="148"/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69">
        <v>137</v>
      </c>
      <c r="B455" s="170" t="s">
        <v>681</v>
      </c>
      <c r="C455" s="187" t="s">
        <v>682</v>
      </c>
      <c r="D455" s="171" t="s">
        <v>328</v>
      </c>
      <c r="E455" s="172">
        <v>1</v>
      </c>
      <c r="F455" s="173"/>
      <c r="G455" s="174">
        <f>ROUND(E455*F455,2)</f>
        <v>0</v>
      </c>
      <c r="H455" s="173"/>
      <c r="I455" s="174">
        <f>ROUND(E455*H455,2)</f>
        <v>0</v>
      </c>
      <c r="J455" s="173"/>
      <c r="K455" s="174">
        <f>ROUND(E455*J455,2)</f>
        <v>0</v>
      </c>
      <c r="L455" s="174">
        <v>21</v>
      </c>
      <c r="M455" s="174">
        <f>G455*(1+L455/100)</f>
        <v>0</v>
      </c>
      <c r="N455" s="174">
        <v>0</v>
      </c>
      <c r="O455" s="174">
        <f>ROUND(E455*N455,2)</f>
        <v>0</v>
      </c>
      <c r="P455" s="174">
        <v>0</v>
      </c>
      <c r="Q455" s="174">
        <f>ROUND(E455*P455,2)</f>
        <v>0</v>
      </c>
      <c r="R455" s="174"/>
      <c r="S455" s="174" t="s">
        <v>329</v>
      </c>
      <c r="T455" s="175" t="s">
        <v>330</v>
      </c>
      <c r="U455" s="158">
        <v>0</v>
      </c>
      <c r="V455" s="158">
        <f>ROUND(E455*U455,2)</f>
        <v>0</v>
      </c>
      <c r="W455" s="158"/>
      <c r="X455" s="158" t="s">
        <v>151</v>
      </c>
      <c r="Y455" s="148"/>
      <c r="Z455" s="148"/>
      <c r="AA455" s="148"/>
      <c r="AB455" s="148"/>
      <c r="AC455" s="148"/>
      <c r="AD455" s="148"/>
      <c r="AE455" s="148"/>
      <c r="AF455" s="148"/>
      <c r="AG455" s="148" t="s">
        <v>152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260" t="s">
        <v>683</v>
      </c>
      <c r="D456" s="261"/>
      <c r="E456" s="261"/>
      <c r="F456" s="261"/>
      <c r="G456" s="261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207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76" t="str">
        <f>C456</f>
        <v>Rozměr 500x1600 mm (dvoudílný 2x500x800 mm) vč. lemování, výška 50mm, ocelový, žárově pozinkovaný, vyplněný</v>
      </c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262" t="s">
        <v>684</v>
      </c>
      <c r="D457" s="263"/>
      <c r="E457" s="263"/>
      <c r="F457" s="263"/>
      <c r="G457" s="263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207</v>
      </c>
      <c r="AH457" s="148"/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76" t="str">
        <f>C457</f>
        <v>betonem C25/35 s povrchvou úpravou z navazujících nášl.ploch, obbetonování okolo š. 100-150mm na úroveň -0,050m</v>
      </c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69">
        <v>138</v>
      </c>
      <c r="B458" s="170" t="s">
        <v>685</v>
      </c>
      <c r="C458" s="187" t="s">
        <v>686</v>
      </c>
      <c r="D458" s="171" t="s">
        <v>328</v>
      </c>
      <c r="E458" s="172">
        <v>1</v>
      </c>
      <c r="F458" s="173"/>
      <c r="G458" s="174">
        <f>ROUND(E458*F458,2)</f>
        <v>0</v>
      </c>
      <c r="H458" s="173"/>
      <c r="I458" s="174">
        <f>ROUND(E458*H458,2)</f>
        <v>0</v>
      </c>
      <c r="J458" s="173"/>
      <c r="K458" s="174">
        <f>ROUND(E458*J458,2)</f>
        <v>0</v>
      </c>
      <c r="L458" s="174">
        <v>21</v>
      </c>
      <c r="M458" s="174">
        <f>G458*(1+L458/100)</f>
        <v>0</v>
      </c>
      <c r="N458" s="174">
        <v>0</v>
      </c>
      <c r="O458" s="174">
        <f>ROUND(E458*N458,2)</f>
        <v>0</v>
      </c>
      <c r="P458" s="174">
        <v>0</v>
      </c>
      <c r="Q458" s="174">
        <f>ROUND(E458*P458,2)</f>
        <v>0</v>
      </c>
      <c r="R458" s="174"/>
      <c r="S458" s="174" t="s">
        <v>329</v>
      </c>
      <c r="T458" s="175" t="s">
        <v>330</v>
      </c>
      <c r="U458" s="158">
        <v>0</v>
      </c>
      <c r="V458" s="158">
        <f>ROUND(E458*U458,2)</f>
        <v>0</v>
      </c>
      <c r="W458" s="158"/>
      <c r="X458" s="158" t="s">
        <v>151</v>
      </c>
      <c r="Y458" s="148"/>
      <c r="Z458" s="148"/>
      <c r="AA458" s="148"/>
      <c r="AB458" s="148"/>
      <c r="AC458" s="148"/>
      <c r="AD458" s="148"/>
      <c r="AE458" s="148"/>
      <c r="AF458" s="148"/>
      <c r="AG458" s="148" t="s">
        <v>152</v>
      </c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260" t="s">
        <v>687</v>
      </c>
      <c r="D459" s="261"/>
      <c r="E459" s="261"/>
      <c r="F459" s="261"/>
      <c r="G459" s="261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207</v>
      </c>
      <c r="AH459" s="148"/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76" t="str">
        <f>C459</f>
        <v>Rozměr 900x900 mm vč. lemování, nosnost 300 kg, výška 50mm, ocelový, žárově pozinkovaný, vyplněný betonem C25/35</v>
      </c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262" t="s">
        <v>688</v>
      </c>
      <c r="D460" s="263"/>
      <c r="E460" s="263"/>
      <c r="F460" s="263"/>
      <c r="G460" s="263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207</v>
      </c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ht="22.5" outlineLevel="1" x14ac:dyDescent="0.2">
      <c r="A461" s="169">
        <v>139</v>
      </c>
      <c r="B461" s="170" t="s">
        <v>689</v>
      </c>
      <c r="C461" s="187" t="s">
        <v>690</v>
      </c>
      <c r="D461" s="171" t="s">
        <v>204</v>
      </c>
      <c r="E461" s="172">
        <v>114</v>
      </c>
      <c r="F461" s="173"/>
      <c r="G461" s="174">
        <f>ROUND(E461*F461,2)</f>
        <v>0</v>
      </c>
      <c r="H461" s="173"/>
      <c r="I461" s="174">
        <f>ROUND(E461*H461,2)</f>
        <v>0</v>
      </c>
      <c r="J461" s="173"/>
      <c r="K461" s="174">
        <f>ROUND(E461*J461,2)</f>
        <v>0</v>
      </c>
      <c r="L461" s="174">
        <v>21</v>
      </c>
      <c r="M461" s="174">
        <f>G461*(1+L461/100)</f>
        <v>0</v>
      </c>
      <c r="N461" s="174">
        <v>0</v>
      </c>
      <c r="O461" s="174">
        <f>ROUND(E461*N461,2)</f>
        <v>0</v>
      </c>
      <c r="P461" s="174">
        <v>0</v>
      </c>
      <c r="Q461" s="174">
        <f>ROUND(E461*P461,2)</f>
        <v>0</v>
      </c>
      <c r="R461" s="174"/>
      <c r="S461" s="174" t="s">
        <v>329</v>
      </c>
      <c r="T461" s="175" t="s">
        <v>330</v>
      </c>
      <c r="U461" s="158">
        <v>0</v>
      </c>
      <c r="V461" s="158">
        <f>ROUND(E461*U461,2)</f>
        <v>0</v>
      </c>
      <c r="W461" s="158"/>
      <c r="X461" s="158" t="s">
        <v>151</v>
      </c>
      <c r="Y461" s="148"/>
      <c r="Z461" s="148"/>
      <c r="AA461" s="148"/>
      <c r="AB461" s="148"/>
      <c r="AC461" s="148"/>
      <c r="AD461" s="148"/>
      <c r="AE461" s="148"/>
      <c r="AF461" s="148"/>
      <c r="AG461" s="148" t="s">
        <v>152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8" t="s">
        <v>691</v>
      </c>
      <c r="D462" s="160"/>
      <c r="E462" s="161">
        <v>114</v>
      </c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156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ht="22.5" outlineLevel="1" x14ac:dyDescent="0.2">
      <c r="A463" s="169">
        <v>140</v>
      </c>
      <c r="B463" s="170" t="s">
        <v>692</v>
      </c>
      <c r="C463" s="187" t="s">
        <v>693</v>
      </c>
      <c r="D463" s="171" t="s">
        <v>226</v>
      </c>
      <c r="E463" s="172">
        <v>2</v>
      </c>
      <c r="F463" s="173"/>
      <c r="G463" s="174">
        <f>ROUND(E463*F463,2)</f>
        <v>0</v>
      </c>
      <c r="H463" s="173"/>
      <c r="I463" s="174">
        <f>ROUND(E463*H463,2)</f>
        <v>0</v>
      </c>
      <c r="J463" s="173"/>
      <c r="K463" s="174">
        <f>ROUND(E463*J463,2)</f>
        <v>0</v>
      </c>
      <c r="L463" s="174">
        <v>21</v>
      </c>
      <c r="M463" s="174">
        <f>G463*(1+L463/100)</f>
        <v>0</v>
      </c>
      <c r="N463" s="174">
        <v>0</v>
      </c>
      <c r="O463" s="174">
        <f>ROUND(E463*N463,2)</f>
        <v>0</v>
      </c>
      <c r="P463" s="174">
        <v>0</v>
      </c>
      <c r="Q463" s="174">
        <f>ROUND(E463*P463,2)</f>
        <v>0</v>
      </c>
      <c r="R463" s="174"/>
      <c r="S463" s="174" t="s">
        <v>329</v>
      </c>
      <c r="T463" s="175" t="s">
        <v>330</v>
      </c>
      <c r="U463" s="158">
        <v>0</v>
      </c>
      <c r="V463" s="158">
        <f>ROUND(E463*U463,2)</f>
        <v>0</v>
      </c>
      <c r="W463" s="158"/>
      <c r="X463" s="158" t="s">
        <v>151</v>
      </c>
      <c r="Y463" s="148"/>
      <c r="Z463" s="148"/>
      <c r="AA463" s="148"/>
      <c r="AB463" s="148"/>
      <c r="AC463" s="148"/>
      <c r="AD463" s="148"/>
      <c r="AE463" s="148"/>
      <c r="AF463" s="148"/>
      <c r="AG463" s="148" t="s">
        <v>152</v>
      </c>
      <c r="AH463" s="148"/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8" t="s">
        <v>694</v>
      </c>
      <c r="D464" s="160"/>
      <c r="E464" s="161">
        <v>2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156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77">
        <v>141</v>
      </c>
      <c r="B465" s="178" t="s">
        <v>695</v>
      </c>
      <c r="C465" s="189" t="s">
        <v>696</v>
      </c>
      <c r="D465" s="179" t="s">
        <v>328</v>
      </c>
      <c r="E465" s="180">
        <v>1</v>
      </c>
      <c r="F465" s="181"/>
      <c r="G465" s="182">
        <f>ROUND(E465*F465,2)</f>
        <v>0</v>
      </c>
      <c r="H465" s="181"/>
      <c r="I465" s="182">
        <f>ROUND(E465*H465,2)</f>
        <v>0</v>
      </c>
      <c r="J465" s="181"/>
      <c r="K465" s="182">
        <f>ROUND(E465*J465,2)</f>
        <v>0</v>
      </c>
      <c r="L465" s="182">
        <v>21</v>
      </c>
      <c r="M465" s="182">
        <f>G465*(1+L465/100)</f>
        <v>0</v>
      </c>
      <c r="N465" s="182">
        <v>0</v>
      </c>
      <c r="O465" s="182">
        <f>ROUND(E465*N465,2)</f>
        <v>0</v>
      </c>
      <c r="P465" s="182">
        <v>0</v>
      </c>
      <c r="Q465" s="182">
        <f>ROUND(E465*P465,2)</f>
        <v>0</v>
      </c>
      <c r="R465" s="182"/>
      <c r="S465" s="182" t="s">
        <v>329</v>
      </c>
      <c r="T465" s="183" t="s">
        <v>330</v>
      </c>
      <c r="U465" s="158">
        <v>0</v>
      </c>
      <c r="V465" s="158">
        <f>ROUND(E465*U465,2)</f>
        <v>0</v>
      </c>
      <c r="W465" s="158"/>
      <c r="X465" s="158" t="s">
        <v>151</v>
      </c>
      <c r="Y465" s="148"/>
      <c r="Z465" s="148"/>
      <c r="AA465" s="148"/>
      <c r="AB465" s="148"/>
      <c r="AC465" s="148"/>
      <c r="AD465" s="148"/>
      <c r="AE465" s="148"/>
      <c r="AF465" s="148"/>
      <c r="AG465" s="148" t="s">
        <v>152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77">
        <v>142</v>
      </c>
      <c r="B466" s="178" t="s">
        <v>697</v>
      </c>
      <c r="C466" s="189" t="s">
        <v>698</v>
      </c>
      <c r="D466" s="179" t="s">
        <v>328</v>
      </c>
      <c r="E466" s="180">
        <v>1</v>
      </c>
      <c r="F466" s="181"/>
      <c r="G466" s="182">
        <f>ROUND(E466*F466,2)</f>
        <v>0</v>
      </c>
      <c r="H466" s="181"/>
      <c r="I466" s="182">
        <f>ROUND(E466*H466,2)</f>
        <v>0</v>
      </c>
      <c r="J466" s="181"/>
      <c r="K466" s="182">
        <f>ROUND(E466*J466,2)</f>
        <v>0</v>
      </c>
      <c r="L466" s="182">
        <v>21</v>
      </c>
      <c r="M466" s="182">
        <f>G466*(1+L466/100)</f>
        <v>0</v>
      </c>
      <c r="N466" s="182">
        <v>0</v>
      </c>
      <c r="O466" s="182">
        <f>ROUND(E466*N466,2)</f>
        <v>0</v>
      </c>
      <c r="P466" s="182">
        <v>0</v>
      </c>
      <c r="Q466" s="182">
        <f>ROUND(E466*P466,2)</f>
        <v>0</v>
      </c>
      <c r="R466" s="182"/>
      <c r="S466" s="182" t="s">
        <v>329</v>
      </c>
      <c r="T466" s="183" t="s">
        <v>330</v>
      </c>
      <c r="U466" s="158">
        <v>0</v>
      </c>
      <c r="V466" s="158">
        <f>ROUND(E466*U466,2)</f>
        <v>0</v>
      </c>
      <c r="W466" s="158"/>
      <c r="X466" s="158" t="s">
        <v>151</v>
      </c>
      <c r="Y466" s="148"/>
      <c r="Z466" s="148"/>
      <c r="AA466" s="148"/>
      <c r="AB466" s="148"/>
      <c r="AC466" s="148"/>
      <c r="AD466" s="148"/>
      <c r="AE466" s="148"/>
      <c r="AF466" s="148"/>
      <c r="AG466" s="148" t="s">
        <v>152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69">
        <v>143</v>
      </c>
      <c r="B467" s="170" t="s">
        <v>699</v>
      </c>
      <c r="C467" s="187" t="s">
        <v>700</v>
      </c>
      <c r="D467" s="171" t="s">
        <v>218</v>
      </c>
      <c r="E467" s="172">
        <v>0.45</v>
      </c>
      <c r="F467" s="173"/>
      <c r="G467" s="174">
        <f>ROUND(E467*F467,2)</f>
        <v>0</v>
      </c>
      <c r="H467" s="173"/>
      <c r="I467" s="174">
        <f>ROUND(E467*H467,2)</f>
        <v>0</v>
      </c>
      <c r="J467" s="173"/>
      <c r="K467" s="174">
        <f>ROUND(E467*J467,2)</f>
        <v>0</v>
      </c>
      <c r="L467" s="174">
        <v>21</v>
      </c>
      <c r="M467" s="174">
        <f>G467*(1+L467/100)</f>
        <v>0</v>
      </c>
      <c r="N467" s="174">
        <v>1</v>
      </c>
      <c r="O467" s="174">
        <f>ROUND(E467*N467,2)</f>
        <v>0.45</v>
      </c>
      <c r="P467" s="174">
        <v>0</v>
      </c>
      <c r="Q467" s="174">
        <f>ROUND(E467*P467,2)</f>
        <v>0</v>
      </c>
      <c r="R467" s="174"/>
      <c r="S467" s="174" t="s">
        <v>329</v>
      </c>
      <c r="T467" s="175" t="s">
        <v>150</v>
      </c>
      <c r="U467" s="158">
        <v>0</v>
      </c>
      <c r="V467" s="158">
        <f>ROUND(E467*U467,2)</f>
        <v>0</v>
      </c>
      <c r="W467" s="158"/>
      <c r="X467" s="158" t="s">
        <v>301</v>
      </c>
      <c r="Y467" s="148"/>
      <c r="Z467" s="148"/>
      <c r="AA467" s="148"/>
      <c r="AB467" s="148"/>
      <c r="AC467" s="148"/>
      <c r="AD467" s="148"/>
      <c r="AE467" s="148"/>
      <c r="AF467" s="148"/>
      <c r="AG467" s="148" t="s">
        <v>302</v>
      </c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>
        <v>144</v>
      </c>
      <c r="B468" s="156" t="s">
        <v>701</v>
      </c>
      <c r="C468" s="190" t="s">
        <v>702</v>
      </c>
      <c r="D468" s="157" t="s">
        <v>0</v>
      </c>
      <c r="E468" s="184"/>
      <c r="F468" s="159"/>
      <c r="G468" s="158">
        <f>ROUND(E468*F468,2)</f>
        <v>0</v>
      </c>
      <c r="H468" s="159"/>
      <c r="I468" s="158">
        <f>ROUND(E468*H468,2)</f>
        <v>0</v>
      </c>
      <c r="J468" s="159"/>
      <c r="K468" s="158">
        <f>ROUND(E468*J468,2)</f>
        <v>0</v>
      </c>
      <c r="L468" s="158">
        <v>21</v>
      </c>
      <c r="M468" s="158">
        <f>G468*(1+L468/100)</f>
        <v>0</v>
      </c>
      <c r="N468" s="158">
        <v>0</v>
      </c>
      <c r="O468" s="158">
        <f>ROUND(E468*N468,2)</f>
        <v>0</v>
      </c>
      <c r="P468" s="158">
        <v>0</v>
      </c>
      <c r="Q468" s="158">
        <f>ROUND(E468*P468,2)</f>
        <v>0</v>
      </c>
      <c r="R468" s="158" t="s">
        <v>665</v>
      </c>
      <c r="S468" s="158" t="s">
        <v>150</v>
      </c>
      <c r="T468" s="158" t="s">
        <v>150</v>
      </c>
      <c r="U468" s="158">
        <v>0</v>
      </c>
      <c r="V468" s="158">
        <f>ROUND(E468*U468,2)</f>
        <v>0</v>
      </c>
      <c r="W468" s="158"/>
      <c r="X468" s="158" t="s">
        <v>554</v>
      </c>
      <c r="Y468" s="148"/>
      <c r="Z468" s="148"/>
      <c r="AA468" s="148"/>
      <c r="AB468" s="148"/>
      <c r="AC468" s="148"/>
      <c r="AD468" s="148"/>
      <c r="AE468" s="148"/>
      <c r="AF468" s="148"/>
      <c r="AG468" s="148" t="s">
        <v>555</v>
      </c>
      <c r="AH468" s="148"/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264" t="s">
        <v>633</v>
      </c>
      <c r="D469" s="265"/>
      <c r="E469" s="265"/>
      <c r="F469" s="265"/>
      <c r="G469" s="265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154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x14ac:dyDescent="0.2">
      <c r="A470" s="163" t="s">
        <v>144</v>
      </c>
      <c r="B470" s="164" t="s">
        <v>95</v>
      </c>
      <c r="C470" s="186" t="s">
        <v>96</v>
      </c>
      <c r="D470" s="165"/>
      <c r="E470" s="166"/>
      <c r="F470" s="167"/>
      <c r="G470" s="167">
        <f>SUMIF(AG471:AG492,"&lt;&gt;NOR",G471:G492)</f>
        <v>0</v>
      </c>
      <c r="H470" s="167"/>
      <c r="I470" s="167">
        <f>SUM(I471:I492)</f>
        <v>0</v>
      </c>
      <c r="J470" s="167"/>
      <c r="K470" s="167">
        <f>SUM(K471:K492)</f>
        <v>0</v>
      </c>
      <c r="L470" s="167"/>
      <c r="M470" s="167">
        <f>SUM(M471:M492)</f>
        <v>0</v>
      </c>
      <c r="N470" s="167"/>
      <c r="O470" s="167">
        <f>SUM(O471:O492)</f>
        <v>0.59</v>
      </c>
      <c r="P470" s="167"/>
      <c r="Q470" s="167">
        <f>SUM(Q471:Q492)</f>
        <v>0</v>
      </c>
      <c r="R470" s="167"/>
      <c r="S470" s="167"/>
      <c r="T470" s="168"/>
      <c r="U470" s="162"/>
      <c r="V470" s="162">
        <f>SUM(V471:V492)</f>
        <v>243.52</v>
      </c>
      <c r="W470" s="162"/>
      <c r="X470" s="162"/>
      <c r="AG470" t="s">
        <v>145</v>
      </c>
    </row>
    <row r="471" spans="1:60" outlineLevel="1" x14ac:dyDescent="0.2">
      <c r="A471" s="169">
        <v>145</v>
      </c>
      <c r="B471" s="170" t="s">
        <v>394</v>
      </c>
      <c r="C471" s="187" t="s">
        <v>395</v>
      </c>
      <c r="D471" s="171" t="s">
        <v>226</v>
      </c>
      <c r="E471" s="172">
        <v>157.69999999999999</v>
      </c>
      <c r="F471" s="173"/>
      <c r="G471" s="174">
        <f>ROUND(E471*F471,2)</f>
        <v>0</v>
      </c>
      <c r="H471" s="173"/>
      <c r="I471" s="174">
        <f>ROUND(E471*H471,2)</f>
        <v>0</v>
      </c>
      <c r="J471" s="173"/>
      <c r="K471" s="174">
        <f>ROUND(E471*J471,2)</f>
        <v>0</v>
      </c>
      <c r="L471" s="174">
        <v>21</v>
      </c>
      <c r="M471" s="174">
        <f>G471*(1+L471/100)</f>
        <v>0</v>
      </c>
      <c r="N471" s="174">
        <v>2.5999999999999998E-4</v>
      </c>
      <c r="O471" s="174">
        <f>ROUND(E471*N471,2)</f>
        <v>0.04</v>
      </c>
      <c r="P471" s="174">
        <v>0</v>
      </c>
      <c r="Q471" s="174">
        <f>ROUND(E471*P471,2)</f>
        <v>0</v>
      </c>
      <c r="R471" s="174" t="s">
        <v>182</v>
      </c>
      <c r="S471" s="174" t="s">
        <v>150</v>
      </c>
      <c r="T471" s="175" t="s">
        <v>150</v>
      </c>
      <c r="U471" s="158">
        <v>0.09</v>
      </c>
      <c r="V471" s="158">
        <f>ROUND(E471*U471,2)</f>
        <v>14.19</v>
      </c>
      <c r="W471" s="158"/>
      <c r="X471" s="158" t="s">
        <v>151</v>
      </c>
      <c r="Y471" s="148"/>
      <c r="Z471" s="148"/>
      <c r="AA471" s="148"/>
      <c r="AB471" s="148"/>
      <c r="AC471" s="148"/>
      <c r="AD471" s="148"/>
      <c r="AE471" s="148"/>
      <c r="AF471" s="148"/>
      <c r="AG471" s="148" t="s">
        <v>165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251" t="s">
        <v>393</v>
      </c>
      <c r="D472" s="252"/>
      <c r="E472" s="252"/>
      <c r="F472" s="252"/>
      <c r="G472" s="252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154</v>
      </c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8" t="s">
        <v>703</v>
      </c>
      <c r="D473" s="160"/>
      <c r="E473" s="161">
        <v>157.69999999999999</v>
      </c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156</v>
      </c>
      <c r="AH473" s="148">
        <v>5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ht="22.5" outlineLevel="1" x14ac:dyDescent="0.2">
      <c r="A474" s="169">
        <v>146</v>
      </c>
      <c r="B474" s="170" t="s">
        <v>704</v>
      </c>
      <c r="C474" s="187" t="s">
        <v>705</v>
      </c>
      <c r="D474" s="171" t="s">
        <v>226</v>
      </c>
      <c r="E474" s="172">
        <v>157.69999999999999</v>
      </c>
      <c r="F474" s="173"/>
      <c r="G474" s="174">
        <f>ROUND(E474*F474,2)</f>
        <v>0</v>
      </c>
      <c r="H474" s="173"/>
      <c r="I474" s="174">
        <f>ROUND(E474*H474,2)</f>
        <v>0</v>
      </c>
      <c r="J474" s="173"/>
      <c r="K474" s="174">
        <f>ROUND(E474*J474,2)</f>
        <v>0</v>
      </c>
      <c r="L474" s="174">
        <v>21</v>
      </c>
      <c r="M474" s="174">
        <f>G474*(1+L474/100)</f>
        <v>0</v>
      </c>
      <c r="N474" s="174">
        <v>0</v>
      </c>
      <c r="O474" s="174">
        <f>ROUND(E474*N474,2)</f>
        <v>0</v>
      </c>
      <c r="P474" s="174">
        <v>0</v>
      </c>
      <c r="Q474" s="174">
        <f>ROUND(E474*P474,2)</f>
        <v>0</v>
      </c>
      <c r="R474" s="174" t="s">
        <v>706</v>
      </c>
      <c r="S474" s="174" t="s">
        <v>150</v>
      </c>
      <c r="T474" s="175" t="s">
        <v>150</v>
      </c>
      <c r="U474" s="158">
        <v>1.6E-2</v>
      </c>
      <c r="V474" s="158">
        <f>ROUND(E474*U474,2)</f>
        <v>2.52</v>
      </c>
      <c r="W474" s="158"/>
      <c r="X474" s="158" t="s">
        <v>151</v>
      </c>
      <c r="Y474" s="148"/>
      <c r="Z474" s="148"/>
      <c r="AA474" s="148"/>
      <c r="AB474" s="148"/>
      <c r="AC474" s="148"/>
      <c r="AD474" s="148"/>
      <c r="AE474" s="148"/>
      <c r="AF474" s="148"/>
      <c r="AG474" s="148" t="s">
        <v>152</v>
      </c>
      <c r="AH474" s="148"/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8" t="s">
        <v>703</v>
      </c>
      <c r="D475" s="160"/>
      <c r="E475" s="161">
        <v>157.69999999999999</v>
      </c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156</v>
      </c>
      <c r="AH475" s="148">
        <v>5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69">
        <v>147</v>
      </c>
      <c r="B476" s="170" t="s">
        <v>707</v>
      </c>
      <c r="C476" s="187" t="s">
        <v>708</v>
      </c>
      <c r="D476" s="171" t="s">
        <v>226</v>
      </c>
      <c r="E476" s="172">
        <v>157.69999999999999</v>
      </c>
      <c r="F476" s="173"/>
      <c r="G476" s="174">
        <f>ROUND(E476*F476,2)</f>
        <v>0</v>
      </c>
      <c r="H476" s="173"/>
      <c r="I476" s="174">
        <f>ROUND(E476*H476,2)</f>
        <v>0</v>
      </c>
      <c r="J476" s="173"/>
      <c r="K476" s="174">
        <f>ROUND(E476*J476,2)</f>
        <v>0</v>
      </c>
      <c r="L476" s="174">
        <v>21</v>
      </c>
      <c r="M476" s="174">
        <f>G476*(1+L476/100)</f>
        <v>0</v>
      </c>
      <c r="N476" s="174">
        <v>0</v>
      </c>
      <c r="O476" s="174">
        <f>ROUND(E476*N476,2)</f>
        <v>0</v>
      </c>
      <c r="P476" s="174">
        <v>0</v>
      </c>
      <c r="Q476" s="174">
        <f>ROUND(E476*P476,2)</f>
        <v>0</v>
      </c>
      <c r="R476" s="174" t="s">
        <v>706</v>
      </c>
      <c r="S476" s="174" t="s">
        <v>150</v>
      </c>
      <c r="T476" s="175" t="s">
        <v>150</v>
      </c>
      <c r="U476" s="158">
        <v>1.26</v>
      </c>
      <c r="V476" s="158">
        <f>ROUND(E476*U476,2)</f>
        <v>198.7</v>
      </c>
      <c r="W476" s="158"/>
      <c r="X476" s="158" t="s">
        <v>151</v>
      </c>
      <c r="Y476" s="148"/>
      <c r="Z476" s="148"/>
      <c r="AA476" s="148"/>
      <c r="AB476" s="148"/>
      <c r="AC476" s="148"/>
      <c r="AD476" s="148"/>
      <c r="AE476" s="148"/>
      <c r="AF476" s="148"/>
      <c r="AG476" s="148" t="s">
        <v>578</v>
      </c>
      <c r="AH476" s="148"/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251" t="s">
        <v>709</v>
      </c>
      <c r="D477" s="252"/>
      <c r="E477" s="252"/>
      <c r="F477" s="252"/>
      <c r="G477" s="252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154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8" t="s">
        <v>710</v>
      </c>
      <c r="D478" s="160"/>
      <c r="E478" s="161">
        <v>142.6</v>
      </c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156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8" t="s">
        <v>711</v>
      </c>
      <c r="D479" s="160"/>
      <c r="E479" s="161">
        <v>15.1</v>
      </c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156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ht="22.5" outlineLevel="1" x14ac:dyDescent="0.2">
      <c r="A480" s="169">
        <v>148</v>
      </c>
      <c r="B480" s="170" t="s">
        <v>712</v>
      </c>
      <c r="C480" s="187" t="s">
        <v>713</v>
      </c>
      <c r="D480" s="171" t="s">
        <v>204</v>
      </c>
      <c r="E480" s="172">
        <v>83.8</v>
      </c>
      <c r="F480" s="173"/>
      <c r="G480" s="174">
        <f>ROUND(E480*F480,2)</f>
        <v>0</v>
      </c>
      <c r="H480" s="173"/>
      <c r="I480" s="174">
        <f>ROUND(E480*H480,2)</f>
        <v>0</v>
      </c>
      <c r="J480" s="173"/>
      <c r="K480" s="174">
        <f>ROUND(E480*J480,2)</f>
        <v>0</v>
      </c>
      <c r="L480" s="174">
        <v>21</v>
      </c>
      <c r="M480" s="174">
        <f>G480*(1+L480/100)</f>
        <v>0</v>
      </c>
      <c r="N480" s="174">
        <v>3.2000000000000003E-4</v>
      </c>
      <c r="O480" s="174">
        <f>ROUND(E480*N480,2)</f>
        <v>0.03</v>
      </c>
      <c r="P480" s="174">
        <v>0</v>
      </c>
      <c r="Q480" s="174">
        <f>ROUND(E480*P480,2)</f>
        <v>0</v>
      </c>
      <c r="R480" s="174" t="s">
        <v>706</v>
      </c>
      <c r="S480" s="174" t="s">
        <v>150</v>
      </c>
      <c r="T480" s="175" t="s">
        <v>150</v>
      </c>
      <c r="U480" s="158">
        <v>0.23599999999999999</v>
      </c>
      <c r="V480" s="158">
        <f>ROUND(E480*U480,2)</f>
        <v>19.78</v>
      </c>
      <c r="W480" s="158"/>
      <c r="X480" s="158" t="s">
        <v>151</v>
      </c>
      <c r="Y480" s="148"/>
      <c r="Z480" s="148"/>
      <c r="AA480" s="148"/>
      <c r="AB480" s="148"/>
      <c r="AC480" s="148"/>
      <c r="AD480" s="148"/>
      <c r="AE480" s="148"/>
      <c r="AF480" s="148"/>
      <c r="AG480" s="148" t="s">
        <v>578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8" t="s">
        <v>714</v>
      </c>
      <c r="D481" s="160"/>
      <c r="E481" s="161">
        <v>72.400000000000006</v>
      </c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156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8" t="s">
        <v>715</v>
      </c>
      <c r="D482" s="160"/>
      <c r="E482" s="161">
        <v>11.4</v>
      </c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156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ht="33.75" outlineLevel="1" x14ac:dyDescent="0.2">
      <c r="A483" s="169">
        <v>149</v>
      </c>
      <c r="B483" s="170" t="s">
        <v>716</v>
      </c>
      <c r="C483" s="187" t="s">
        <v>717</v>
      </c>
      <c r="D483" s="171" t="s">
        <v>204</v>
      </c>
      <c r="E483" s="172">
        <v>8.8000000000000007</v>
      </c>
      <c r="F483" s="173"/>
      <c r="G483" s="174">
        <f>ROUND(E483*F483,2)</f>
        <v>0</v>
      </c>
      <c r="H483" s="173"/>
      <c r="I483" s="174">
        <f>ROUND(E483*H483,2)</f>
        <v>0</v>
      </c>
      <c r="J483" s="173"/>
      <c r="K483" s="174">
        <f>ROUND(E483*J483,2)</f>
        <v>0</v>
      </c>
      <c r="L483" s="174">
        <v>21</v>
      </c>
      <c r="M483" s="174">
        <f>G483*(1+L483/100)</f>
        <v>0</v>
      </c>
      <c r="N483" s="174">
        <v>5.9000000000000003E-4</v>
      </c>
      <c r="O483" s="174">
        <f>ROUND(E483*N483,2)</f>
        <v>0.01</v>
      </c>
      <c r="P483" s="174">
        <v>0</v>
      </c>
      <c r="Q483" s="174">
        <f>ROUND(E483*P483,2)</f>
        <v>0</v>
      </c>
      <c r="R483" s="174" t="s">
        <v>706</v>
      </c>
      <c r="S483" s="174" t="s">
        <v>150</v>
      </c>
      <c r="T483" s="175" t="s">
        <v>150</v>
      </c>
      <c r="U483" s="158">
        <v>0.28000000000000003</v>
      </c>
      <c r="V483" s="158">
        <f>ROUND(E483*U483,2)</f>
        <v>2.46</v>
      </c>
      <c r="W483" s="158"/>
      <c r="X483" s="158" t="s">
        <v>151</v>
      </c>
      <c r="Y483" s="148"/>
      <c r="Z483" s="148"/>
      <c r="AA483" s="148"/>
      <c r="AB483" s="148"/>
      <c r="AC483" s="148"/>
      <c r="AD483" s="148"/>
      <c r="AE483" s="148"/>
      <c r="AF483" s="148"/>
      <c r="AG483" s="148" t="s">
        <v>152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8" t="s">
        <v>718</v>
      </c>
      <c r="D484" s="160"/>
      <c r="E484" s="161">
        <v>8.8000000000000007</v>
      </c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156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69">
        <v>150</v>
      </c>
      <c r="B485" s="170" t="s">
        <v>719</v>
      </c>
      <c r="C485" s="187" t="s">
        <v>720</v>
      </c>
      <c r="D485" s="171" t="s">
        <v>204</v>
      </c>
      <c r="E485" s="172">
        <v>83.8</v>
      </c>
      <c r="F485" s="173"/>
      <c r="G485" s="174">
        <f>ROUND(E485*F485,2)</f>
        <v>0</v>
      </c>
      <c r="H485" s="173"/>
      <c r="I485" s="174">
        <f>ROUND(E485*H485,2)</f>
        <v>0</v>
      </c>
      <c r="J485" s="173"/>
      <c r="K485" s="174">
        <f>ROUND(E485*J485,2)</f>
        <v>0</v>
      </c>
      <c r="L485" s="174">
        <v>21</v>
      </c>
      <c r="M485" s="174">
        <f>G485*(1+L485/100)</f>
        <v>0</v>
      </c>
      <c r="N485" s="174">
        <v>4.0000000000000003E-5</v>
      </c>
      <c r="O485" s="174">
        <f>ROUND(E485*N485,2)</f>
        <v>0</v>
      </c>
      <c r="P485" s="174">
        <v>0</v>
      </c>
      <c r="Q485" s="174">
        <f>ROUND(E485*P485,2)</f>
        <v>0</v>
      </c>
      <c r="R485" s="174" t="s">
        <v>706</v>
      </c>
      <c r="S485" s="174" t="s">
        <v>150</v>
      </c>
      <c r="T485" s="175" t="s">
        <v>150</v>
      </c>
      <c r="U485" s="158">
        <v>7.0000000000000007E-2</v>
      </c>
      <c r="V485" s="158">
        <f>ROUND(E485*U485,2)</f>
        <v>5.87</v>
      </c>
      <c r="W485" s="158"/>
      <c r="X485" s="158" t="s">
        <v>151</v>
      </c>
      <c r="Y485" s="148"/>
      <c r="Z485" s="148"/>
      <c r="AA485" s="148"/>
      <c r="AB485" s="148"/>
      <c r="AC485" s="148"/>
      <c r="AD485" s="148"/>
      <c r="AE485" s="148"/>
      <c r="AF485" s="148"/>
      <c r="AG485" s="148" t="s">
        <v>578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260" t="s">
        <v>721</v>
      </c>
      <c r="D486" s="261"/>
      <c r="E486" s="261"/>
      <c r="F486" s="261"/>
      <c r="G486" s="261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207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8" t="s">
        <v>722</v>
      </c>
      <c r="D487" s="160"/>
      <c r="E487" s="161">
        <v>83.8</v>
      </c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156</v>
      </c>
      <c r="AH487" s="148">
        <v>5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69">
        <v>151</v>
      </c>
      <c r="B488" s="170" t="s">
        <v>723</v>
      </c>
      <c r="C488" s="187" t="s">
        <v>724</v>
      </c>
      <c r="D488" s="171" t="s">
        <v>226</v>
      </c>
      <c r="E488" s="172">
        <v>174.38399999999999</v>
      </c>
      <c r="F488" s="173"/>
      <c r="G488" s="174">
        <f>ROUND(E488*F488,2)</f>
        <v>0</v>
      </c>
      <c r="H488" s="173"/>
      <c r="I488" s="174">
        <f>ROUND(E488*H488,2)</f>
        <v>0</v>
      </c>
      <c r="J488" s="173"/>
      <c r="K488" s="174">
        <f>ROUND(E488*J488,2)</f>
        <v>0</v>
      </c>
      <c r="L488" s="174">
        <v>21</v>
      </c>
      <c r="M488" s="174">
        <f>G488*(1+L488/100)</f>
        <v>0</v>
      </c>
      <c r="N488" s="174">
        <v>2.8999999999999998E-3</v>
      </c>
      <c r="O488" s="174">
        <f>ROUND(E488*N488,2)</f>
        <v>0.51</v>
      </c>
      <c r="P488" s="174">
        <v>0</v>
      </c>
      <c r="Q488" s="174">
        <f>ROUND(E488*P488,2)</f>
        <v>0</v>
      </c>
      <c r="R488" s="174"/>
      <c r="S488" s="174" t="s">
        <v>329</v>
      </c>
      <c r="T488" s="175" t="s">
        <v>330</v>
      </c>
      <c r="U488" s="158">
        <v>0</v>
      </c>
      <c r="V488" s="158">
        <f>ROUND(E488*U488,2)</f>
        <v>0</v>
      </c>
      <c r="W488" s="158"/>
      <c r="X488" s="158" t="s">
        <v>301</v>
      </c>
      <c r="Y488" s="148"/>
      <c r="Z488" s="148"/>
      <c r="AA488" s="148"/>
      <c r="AB488" s="148"/>
      <c r="AC488" s="148"/>
      <c r="AD488" s="148"/>
      <c r="AE488" s="148"/>
      <c r="AF488" s="148"/>
      <c r="AG488" s="148" t="s">
        <v>725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8" t="s">
        <v>726</v>
      </c>
      <c r="D489" s="160"/>
      <c r="E489" s="161">
        <v>8.7989999999999995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156</v>
      </c>
      <c r="AH489" s="148">
        <v>5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88" t="s">
        <v>727</v>
      </c>
      <c r="D490" s="160"/>
      <c r="E490" s="161">
        <v>165.58500000000001</v>
      </c>
      <c r="F490" s="158"/>
      <c r="G490" s="158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156</v>
      </c>
      <c r="AH490" s="148">
        <v>5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>
        <v>152</v>
      </c>
      <c r="B491" s="156" t="s">
        <v>728</v>
      </c>
      <c r="C491" s="190" t="s">
        <v>729</v>
      </c>
      <c r="D491" s="157" t="s">
        <v>0</v>
      </c>
      <c r="E491" s="184"/>
      <c r="F491" s="159"/>
      <c r="G491" s="158">
        <f>ROUND(E491*F491,2)</f>
        <v>0</v>
      </c>
      <c r="H491" s="159"/>
      <c r="I491" s="158">
        <f>ROUND(E491*H491,2)</f>
        <v>0</v>
      </c>
      <c r="J491" s="159"/>
      <c r="K491" s="158">
        <f>ROUND(E491*J491,2)</f>
        <v>0</v>
      </c>
      <c r="L491" s="158">
        <v>21</v>
      </c>
      <c r="M491" s="158">
        <f>G491*(1+L491/100)</f>
        <v>0</v>
      </c>
      <c r="N491" s="158">
        <v>0</v>
      </c>
      <c r="O491" s="158">
        <f>ROUND(E491*N491,2)</f>
        <v>0</v>
      </c>
      <c r="P491" s="158">
        <v>0</v>
      </c>
      <c r="Q491" s="158">
        <f>ROUND(E491*P491,2)</f>
        <v>0</v>
      </c>
      <c r="R491" s="158" t="s">
        <v>706</v>
      </c>
      <c r="S491" s="158" t="s">
        <v>150</v>
      </c>
      <c r="T491" s="158" t="s">
        <v>150</v>
      </c>
      <c r="U491" s="158">
        <v>0</v>
      </c>
      <c r="V491" s="158">
        <f>ROUND(E491*U491,2)</f>
        <v>0</v>
      </c>
      <c r="W491" s="158"/>
      <c r="X491" s="158" t="s">
        <v>554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555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264" t="s">
        <v>633</v>
      </c>
      <c r="D492" s="265"/>
      <c r="E492" s="265"/>
      <c r="F492" s="265"/>
      <c r="G492" s="265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154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x14ac:dyDescent="0.2">
      <c r="A493" s="163" t="s">
        <v>144</v>
      </c>
      <c r="B493" s="164" t="s">
        <v>97</v>
      </c>
      <c r="C493" s="186" t="s">
        <v>98</v>
      </c>
      <c r="D493" s="165"/>
      <c r="E493" s="166"/>
      <c r="F493" s="167"/>
      <c r="G493" s="167">
        <f>SUMIF(AG494:AG515,"&lt;&gt;NOR",G494:G515)</f>
        <v>0</v>
      </c>
      <c r="H493" s="167"/>
      <c r="I493" s="167">
        <f>SUM(I494:I515)</f>
        <v>0</v>
      </c>
      <c r="J493" s="167"/>
      <c r="K493" s="167">
        <f>SUM(K494:K515)</f>
        <v>0</v>
      </c>
      <c r="L493" s="167"/>
      <c r="M493" s="167">
        <f>SUM(M494:M515)</f>
        <v>0</v>
      </c>
      <c r="N493" s="167"/>
      <c r="O493" s="167">
        <f>SUM(O494:O515)</f>
        <v>0.14000000000000001</v>
      </c>
      <c r="P493" s="167"/>
      <c r="Q493" s="167">
        <f>SUM(Q494:Q515)</f>
        <v>0.01</v>
      </c>
      <c r="R493" s="167"/>
      <c r="S493" s="167"/>
      <c r="T493" s="168"/>
      <c r="U493" s="162"/>
      <c r="V493" s="162">
        <f>SUM(V494:V515)</f>
        <v>25.41</v>
      </c>
      <c r="W493" s="162"/>
      <c r="X493" s="162"/>
      <c r="AG493" t="s">
        <v>145</v>
      </c>
    </row>
    <row r="494" spans="1:60" outlineLevel="1" x14ac:dyDescent="0.2">
      <c r="A494" s="169">
        <v>153</v>
      </c>
      <c r="B494" s="170" t="s">
        <v>730</v>
      </c>
      <c r="C494" s="187" t="s">
        <v>731</v>
      </c>
      <c r="D494" s="171" t="s">
        <v>226</v>
      </c>
      <c r="E494" s="172">
        <v>33</v>
      </c>
      <c r="F494" s="173"/>
      <c r="G494" s="174">
        <f>ROUND(E494*F494,2)</f>
        <v>0</v>
      </c>
      <c r="H494" s="173"/>
      <c r="I494" s="174">
        <f>ROUND(E494*H494,2)</f>
        <v>0</v>
      </c>
      <c r="J494" s="173"/>
      <c r="K494" s="174">
        <f>ROUND(E494*J494,2)</f>
        <v>0</v>
      </c>
      <c r="L494" s="174">
        <v>21</v>
      </c>
      <c r="M494" s="174">
        <f>G494*(1+L494/100)</f>
        <v>0</v>
      </c>
      <c r="N494" s="174">
        <v>0</v>
      </c>
      <c r="O494" s="174">
        <f>ROUND(E494*N494,2)</f>
        <v>0</v>
      </c>
      <c r="P494" s="174">
        <v>0</v>
      </c>
      <c r="Q494" s="174">
        <f>ROUND(E494*P494,2)</f>
        <v>0</v>
      </c>
      <c r="R494" s="174" t="s">
        <v>732</v>
      </c>
      <c r="S494" s="174" t="s">
        <v>150</v>
      </c>
      <c r="T494" s="175" t="s">
        <v>150</v>
      </c>
      <c r="U494" s="158">
        <v>1.6E-2</v>
      </c>
      <c r="V494" s="158">
        <f>ROUND(E494*U494,2)</f>
        <v>0.53</v>
      </c>
      <c r="W494" s="158"/>
      <c r="X494" s="158" t="s">
        <v>151</v>
      </c>
      <c r="Y494" s="148"/>
      <c r="Z494" s="148"/>
      <c r="AA494" s="148"/>
      <c r="AB494" s="148"/>
      <c r="AC494" s="148"/>
      <c r="AD494" s="148"/>
      <c r="AE494" s="148"/>
      <c r="AF494" s="148"/>
      <c r="AG494" s="148" t="s">
        <v>152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251" t="s">
        <v>733</v>
      </c>
      <c r="D495" s="252"/>
      <c r="E495" s="252"/>
      <c r="F495" s="252"/>
      <c r="G495" s="252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154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88" t="s">
        <v>734</v>
      </c>
      <c r="D496" s="160"/>
      <c r="E496" s="161">
        <v>33</v>
      </c>
      <c r="F496" s="158"/>
      <c r="G496" s="158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156</v>
      </c>
      <c r="AH496" s="148">
        <v>5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69">
        <v>154</v>
      </c>
      <c r="B497" s="170" t="s">
        <v>735</v>
      </c>
      <c r="C497" s="187" t="s">
        <v>736</v>
      </c>
      <c r="D497" s="171" t="s">
        <v>204</v>
      </c>
      <c r="E497" s="172">
        <v>13.4</v>
      </c>
      <c r="F497" s="173"/>
      <c r="G497" s="174">
        <f>ROUND(E497*F497,2)</f>
        <v>0</v>
      </c>
      <c r="H497" s="173"/>
      <c r="I497" s="174">
        <f>ROUND(E497*H497,2)</f>
        <v>0</v>
      </c>
      <c r="J497" s="173"/>
      <c r="K497" s="174">
        <f>ROUND(E497*J497,2)</f>
        <v>0</v>
      </c>
      <c r="L497" s="174">
        <v>21</v>
      </c>
      <c r="M497" s="174">
        <f>G497*(1+L497/100)</f>
        <v>0</v>
      </c>
      <c r="N497" s="174">
        <v>0</v>
      </c>
      <c r="O497" s="174">
        <f>ROUND(E497*N497,2)</f>
        <v>0</v>
      </c>
      <c r="P497" s="174">
        <v>8.0000000000000007E-5</v>
      </c>
      <c r="Q497" s="174">
        <f>ROUND(E497*P497,2)</f>
        <v>0</v>
      </c>
      <c r="R497" s="174" t="s">
        <v>732</v>
      </c>
      <c r="S497" s="174" t="s">
        <v>150</v>
      </c>
      <c r="T497" s="175" t="s">
        <v>150</v>
      </c>
      <c r="U497" s="158">
        <v>3.5000000000000003E-2</v>
      </c>
      <c r="V497" s="158">
        <f>ROUND(E497*U497,2)</f>
        <v>0.47</v>
      </c>
      <c r="W497" s="158"/>
      <c r="X497" s="158" t="s">
        <v>151</v>
      </c>
      <c r="Y497" s="148"/>
      <c r="Z497" s="148"/>
      <c r="AA497" s="148"/>
      <c r="AB497" s="148"/>
      <c r="AC497" s="148"/>
      <c r="AD497" s="148"/>
      <c r="AE497" s="148"/>
      <c r="AF497" s="148"/>
      <c r="AG497" s="148" t="s">
        <v>152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88" t="s">
        <v>737</v>
      </c>
      <c r="D498" s="160"/>
      <c r="E498" s="161">
        <v>13.4</v>
      </c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156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ht="22.5" outlineLevel="1" x14ac:dyDescent="0.2">
      <c r="A499" s="169">
        <v>155</v>
      </c>
      <c r="B499" s="170" t="s">
        <v>738</v>
      </c>
      <c r="C499" s="187" t="s">
        <v>739</v>
      </c>
      <c r="D499" s="171" t="s">
        <v>204</v>
      </c>
      <c r="E499" s="172">
        <v>42.6</v>
      </c>
      <c r="F499" s="173"/>
      <c r="G499" s="174">
        <f>ROUND(E499*F499,2)</f>
        <v>0</v>
      </c>
      <c r="H499" s="173"/>
      <c r="I499" s="174">
        <f>ROUND(E499*H499,2)</f>
        <v>0</v>
      </c>
      <c r="J499" s="173"/>
      <c r="K499" s="174">
        <f>ROUND(E499*J499,2)</f>
        <v>0</v>
      </c>
      <c r="L499" s="174">
        <v>21</v>
      </c>
      <c r="M499" s="174">
        <f>G499*(1+L499/100)</f>
        <v>0</v>
      </c>
      <c r="N499" s="174">
        <v>8.0000000000000007E-5</v>
      </c>
      <c r="O499" s="174">
        <f>ROUND(E499*N499,2)</f>
        <v>0</v>
      </c>
      <c r="P499" s="174">
        <v>0</v>
      </c>
      <c r="Q499" s="174">
        <f>ROUND(E499*P499,2)</f>
        <v>0</v>
      </c>
      <c r="R499" s="174" t="s">
        <v>732</v>
      </c>
      <c r="S499" s="174" t="s">
        <v>150</v>
      </c>
      <c r="T499" s="175" t="s">
        <v>150</v>
      </c>
      <c r="U499" s="158">
        <v>0.13719999999999999</v>
      </c>
      <c r="V499" s="158">
        <f>ROUND(E499*U499,2)</f>
        <v>5.84</v>
      </c>
      <c r="W499" s="158"/>
      <c r="X499" s="158" t="s">
        <v>151</v>
      </c>
      <c r="Y499" s="148"/>
      <c r="Z499" s="148"/>
      <c r="AA499" s="148"/>
      <c r="AB499" s="148"/>
      <c r="AC499" s="148"/>
      <c r="AD499" s="148"/>
      <c r="AE499" s="148"/>
      <c r="AF499" s="148"/>
      <c r="AG499" s="148" t="s">
        <v>578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88" t="s">
        <v>740</v>
      </c>
      <c r="D500" s="160"/>
      <c r="E500" s="161">
        <v>16.600000000000001</v>
      </c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156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188" t="s">
        <v>741</v>
      </c>
      <c r="D501" s="160"/>
      <c r="E501" s="161">
        <v>26</v>
      </c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156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ht="22.5" outlineLevel="1" x14ac:dyDescent="0.2">
      <c r="A502" s="169">
        <v>156</v>
      </c>
      <c r="B502" s="170" t="s">
        <v>742</v>
      </c>
      <c r="C502" s="187" t="s">
        <v>743</v>
      </c>
      <c r="D502" s="171" t="s">
        <v>204</v>
      </c>
      <c r="E502" s="172">
        <v>7.2</v>
      </c>
      <c r="F502" s="173"/>
      <c r="G502" s="174">
        <f>ROUND(E502*F502,2)</f>
        <v>0</v>
      </c>
      <c r="H502" s="173"/>
      <c r="I502" s="174">
        <f>ROUND(E502*H502,2)</f>
        <v>0</v>
      </c>
      <c r="J502" s="173"/>
      <c r="K502" s="174">
        <f>ROUND(E502*J502,2)</f>
        <v>0</v>
      </c>
      <c r="L502" s="174">
        <v>21</v>
      </c>
      <c r="M502" s="174">
        <f>G502*(1+L502/100)</f>
        <v>0</v>
      </c>
      <c r="N502" s="174">
        <v>2.2000000000000001E-4</v>
      </c>
      <c r="O502" s="174">
        <f>ROUND(E502*N502,2)</f>
        <v>0</v>
      </c>
      <c r="P502" s="174">
        <v>0</v>
      </c>
      <c r="Q502" s="174">
        <f>ROUND(E502*P502,2)</f>
        <v>0</v>
      </c>
      <c r="R502" s="174" t="s">
        <v>732</v>
      </c>
      <c r="S502" s="174" t="s">
        <v>150</v>
      </c>
      <c r="T502" s="175" t="s">
        <v>150</v>
      </c>
      <c r="U502" s="158">
        <v>0.23</v>
      </c>
      <c r="V502" s="158">
        <f>ROUND(E502*U502,2)</f>
        <v>1.66</v>
      </c>
      <c r="W502" s="158"/>
      <c r="X502" s="158" t="s">
        <v>151</v>
      </c>
      <c r="Y502" s="148"/>
      <c r="Z502" s="148"/>
      <c r="AA502" s="148"/>
      <c r="AB502" s="148"/>
      <c r="AC502" s="148"/>
      <c r="AD502" s="148"/>
      <c r="AE502" s="148"/>
      <c r="AF502" s="148"/>
      <c r="AG502" s="148" t="s">
        <v>165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260" t="s">
        <v>744</v>
      </c>
      <c r="D503" s="261"/>
      <c r="E503" s="261"/>
      <c r="F503" s="261"/>
      <c r="G503" s="261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58"/>
      <c r="Y503" s="148"/>
      <c r="Z503" s="148"/>
      <c r="AA503" s="148"/>
      <c r="AB503" s="148"/>
      <c r="AC503" s="148"/>
      <c r="AD503" s="148"/>
      <c r="AE503" s="148"/>
      <c r="AF503" s="148"/>
      <c r="AG503" s="148" t="s">
        <v>207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8" t="s">
        <v>745</v>
      </c>
      <c r="D504" s="160"/>
      <c r="E504" s="161">
        <v>7.2</v>
      </c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156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ht="22.5" outlineLevel="1" x14ac:dyDescent="0.2">
      <c r="A505" s="169">
        <v>157</v>
      </c>
      <c r="B505" s="170" t="s">
        <v>746</v>
      </c>
      <c r="C505" s="187" t="s">
        <v>747</v>
      </c>
      <c r="D505" s="171" t="s">
        <v>226</v>
      </c>
      <c r="E505" s="172">
        <v>8.08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74">
        <v>0</v>
      </c>
      <c r="O505" s="174">
        <f>ROUND(E505*N505,2)</f>
        <v>0</v>
      </c>
      <c r="P505" s="174">
        <v>1E-3</v>
      </c>
      <c r="Q505" s="174">
        <f>ROUND(E505*P505,2)</f>
        <v>0.01</v>
      </c>
      <c r="R505" s="174" t="s">
        <v>732</v>
      </c>
      <c r="S505" s="174" t="s">
        <v>150</v>
      </c>
      <c r="T505" s="175" t="s">
        <v>150</v>
      </c>
      <c r="U505" s="158">
        <v>0.255</v>
      </c>
      <c r="V505" s="158">
        <f>ROUND(E505*U505,2)</f>
        <v>2.06</v>
      </c>
      <c r="W505" s="158"/>
      <c r="X505" s="158" t="s">
        <v>151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578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8" t="s">
        <v>748</v>
      </c>
      <c r="D506" s="160"/>
      <c r="E506" s="161">
        <v>8.08</v>
      </c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156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ht="22.5" outlineLevel="1" x14ac:dyDescent="0.2">
      <c r="A507" s="169">
        <v>158</v>
      </c>
      <c r="B507" s="170" t="s">
        <v>749</v>
      </c>
      <c r="C507" s="187" t="s">
        <v>750</v>
      </c>
      <c r="D507" s="171" t="s">
        <v>226</v>
      </c>
      <c r="E507" s="172">
        <v>33</v>
      </c>
      <c r="F507" s="173"/>
      <c r="G507" s="174">
        <f>ROUND(E507*F507,2)</f>
        <v>0</v>
      </c>
      <c r="H507" s="173"/>
      <c r="I507" s="174">
        <f>ROUND(E507*H507,2)</f>
        <v>0</v>
      </c>
      <c r="J507" s="173"/>
      <c r="K507" s="174">
        <f>ROUND(E507*J507,2)</f>
        <v>0</v>
      </c>
      <c r="L507" s="174">
        <v>21</v>
      </c>
      <c r="M507" s="174">
        <f>G507*(1+L507/100)</f>
        <v>0</v>
      </c>
      <c r="N507" s="174">
        <v>3.3E-4</v>
      </c>
      <c r="O507" s="174">
        <f>ROUND(E507*N507,2)</f>
        <v>0.01</v>
      </c>
      <c r="P507" s="174">
        <v>0</v>
      </c>
      <c r="Q507" s="174">
        <f>ROUND(E507*P507,2)</f>
        <v>0</v>
      </c>
      <c r="R507" s="174" t="s">
        <v>732</v>
      </c>
      <c r="S507" s="174" t="s">
        <v>150</v>
      </c>
      <c r="T507" s="175" t="s">
        <v>150</v>
      </c>
      <c r="U507" s="158">
        <v>0.45</v>
      </c>
      <c r="V507" s="158">
        <f>ROUND(E507*U507,2)</f>
        <v>14.85</v>
      </c>
      <c r="W507" s="158"/>
      <c r="X507" s="158" t="s">
        <v>151</v>
      </c>
      <c r="Y507" s="148"/>
      <c r="Z507" s="148"/>
      <c r="AA507" s="148"/>
      <c r="AB507" s="148"/>
      <c r="AC507" s="148"/>
      <c r="AD507" s="148"/>
      <c r="AE507" s="148"/>
      <c r="AF507" s="148"/>
      <c r="AG507" s="148" t="s">
        <v>578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8" t="s">
        <v>751</v>
      </c>
      <c r="D508" s="160"/>
      <c r="E508" s="161">
        <v>13.3</v>
      </c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156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8" t="s">
        <v>752</v>
      </c>
      <c r="D509" s="160"/>
      <c r="E509" s="161">
        <v>19.7</v>
      </c>
      <c r="F509" s="158"/>
      <c r="G509" s="158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156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69">
        <v>159</v>
      </c>
      <c r="B510" s="170" t="s">
        <v>753</v>
      </c>
      <c r="C510" s="187" t="s">
        <v>754</v>
      </c>
      <c r="D510" s="171" t="s">
        <v>226</v>
      </c>
      <c r="E510" s="172">
        <v>33</v>
      </c>
      <c r="F510" s="173"/>
      <c r="G510" s="174">
        <f>ROUND(E510*F510,2)</f>
        <v>0</v>
      </c>
      <c r="H510" s="173"/>
      <c r="I510" s="174">
        <f>ROUND(E510*H510,2)</f>
        <v>0</v>
      </c>
      <c r="J510" s="173"/>
      <c r="K510" s="174">
        <f>ROUND(E510*J510,2)</f>
        <v>0</v>
      </c>
      <c r="L510" s="174">
        <v>21</v>
      </c>
      <c r="M510" s="174">
        <f>G510*(1+L510/100)</f>
        <v>0</v>
      </c>
      <c r="N510" s="174">
        <v>0</v>
      </c>
      <c r="O510" s="174">
        <f>ROUND(E510*N510,2)</f>
        <v>0</v>
      </c>
      <c r="P510" s="174">
        <v>0</v>
      </c>
      <c r="Q510" s="174">
        <f>ROUND(E510*P510,2)</f>
        <v>0</v>
      </c>
      <c r="R510" s="174"/>
      <c r="S510" s="174" t="s">
        <v>329</v>
      </c>
      <c r="T510" s="175" t="s">
        <v>330</v>
      </c>
      <c r="U510" s="158">
        <v>0</v>
      </c>
      <c r="V510" s="158">
        <f>ROUND(E510*U510,2)</f>
        <v>0</v>
      </c>
      <c r="W510" s="158"/>
      <c r="X510" s="158" t="s">
        <v>151</v>
      </c>
      <c r="Y510" s="148"/>
      <c r="Z510" s="148"/>
      <c r="AA510" s="148"/>
      <c r="AB510" s="148"/>
      <c r="AC510" s="148"/>
      <c r="AD510" s="148"/>
      <c r="AE510" s="148"/>
      <c r="AF510" s="148"/>
      <c r="AG510" s="148" t="s">
        <v>165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8" t="s">
        <v>734</v>
      </c>
      <c r="D511" s="160"/>
      <c r="E511" s="161">
        <v>33</v>
      </c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156</v>
      </c>
      <c r="AH511" s="148">
        <v>5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ht="22.5" outlineLevel="1" x14ac:dyDescent="0.2">
      <c r="A512" s="169">
        <v>160</v>
      </c>
      <c r="B512" s="170" t="s">
        <v>755</v>
      </c>
      <c r="C512" s="187" t="s">
        <v>756</v>
      </c>
      <c r="D512" s="171" t="s">
        <v>226</v>
      </c>
      <c r="E512" s="172">
        <v>36.299999999999997</v>
      </c>
      <c r="F512" s="173"/>
      <c r="G512" s="174">
        <f>ROUND(E512*F512,2)</f>
        <v>0</v>
      </c>
      <c r="H512" s="173"/>
      <c r="I512" s="174">
        <f>ROUND(E512*H512,2)</f>
        <v>0</v>
      </c>
      <c r="J512" s="173"/>
      <c r="K512" s="174">
        <f>ROUND(E512*J512,2)</f>
        <v>0</v>
      </c>
      <c r="L512" s="174">
        <v>21</v>
      </c>
      <c r="M512" s="174">
        <f>G512*(1+L512/100)</f>
        <v>0</v>
      </c>
      <c r="N512" s="174">
        <v>3.5999999999999999E-3</v>
      </c>
      <c r="O512" s="174">
        <f>ROUND(E512*N512,2)</f>
        <v>0.13</v>
      </c>
      <c r="P512" s="174">
        <v>0</v>
      </c>
      <c r="Q512" s="174">
        <f>ROUND(E512*P512,2)</f>
        <v>0</v>
      </c>
      <c r="R512" s="174" t="s">
        <v>300</v>
      </c>
      <c r="S512" s="174" t="s">
        <v>150</v>
      </c>
      <c r="T512" s="175" t="s">
        <v>150</v>
      </c>
      <c r="U512" s="158">
        <v>0</v>
      </c>
      <c r="V512" s="158">
        <f>ROUND(E512*U512,2)</f>
        <v>0</v>
      </c>
      <c r="W512" s="158"/>
      <c r="X512" s="158" t="s">
        <v>301</v>
      </c>
      <c r="Y512" s="148"/>
      <c r="Z512" s="148"/>
      <c r="AA512" s="148"/>
      <c r="AB512" s="148"/>
      <c r="AC512" s="148"/>
      <c r="AD512" s="148"/>
      <c r="AE512" s="148"/>
      <c r="AF512" s="148"/>
      <c r="AG512" s="148" t="s">
        <v>302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8" t="s">
        <v>757</v>
      </c>
      <c r="D513" s="160"/>
      <c r="E513" s="161">
        <v>36.299999999999997</v>
      </c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156</v>
      </c>
      <c r="AH513" s="148">
        <v>5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>
        <v>161</v>
      </c>
      <c r="B514" s="156" t="s">
        <v>758</v>
      </c>
      <c r="C514" s="190" t="s">
        <v>759</v>
      </c>
      <c r="D514" s="157" t="s">
        <v>0</v>
      </c>
      <c r="E514" s="184"/>
      <c r="F514" s="159"/>
      <c r="G514" s="158">
        <f>ROUND(E514*F514,2)</f>
        <v>0</v>
      </c>
      <c r="H514" s="159"/>
      <c r="I514" s="158">
        <f>ROUND(E514*H514,2)</f>
        <v>0</v>
      </c>
      <c r="J514" s="159"/>
      <c r="K514" s="158">
        <f>ROUND(E514*J514,2)</f>
        <v>0</v>
      </c>
      <c r="L514" s="158">
        <v>21</v>
      </c>
      <c r="M514" s="158">
        <f>G514*(1+L514/100)</f>
        <v>0</v>
      </c>
      <c r="N514" s="158">
        <v>0</v>
      </c>
      <c r="O514" s="158">
        <f>ROUND(E514*N514,2)</f>
        <v>0</v>
      </c>
      <c r="P514" s="158">
        <v>0</v>
      </c>
      <c r="Q514" s="158">
        <f>ROUND(E514*P514,2)</f>
        <v>0</v>
      </c>
      <c r="R514" s="158" t="s">
        <v>732</v>
      </c>
      <c r="S514" s="158" t="s">
        <v>150</v>
      </c>
      <c r="T514" s="158" t="s">
        <v>150</v>
      </c>
      <c r="U514" s="158">
        <v>0</v>
      </c>
      <c r="V514" s="158">
        <f>ROUND(E514*U514,2)</f>
        <v>0</v>
      </c>
      <c r="W514" s="158"/>
      <c r="X514" s="158" t="s">
        <v>554</v>
      </c>
      <c r="Y514" s="148"/>
      <c r="Z514" s="148"/>
      <c r="AA514" s="148"/>
      <c r="AB514" s="148"/>
      <c r="AC514" s="148"/>
      <c r="AD514" s="148"/>
      <c r="AE514" s="148"/>
      <c r="AF514" s="148"/>
      <c r="AG514" s="148" t="s">
        <v>555</v>
      </c>
      <c r="AH514" s="148"/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264" t="s">
        <v>760</v>
      </c>
      <c r="D515" s="265"/>
      <c r="E515" s="265"/>
      <c r="F515" s="265"/>
      <c r="G515" s="265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154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x14ac:dyDescent="0.2">
      <c r="A516" s="163" t="s">
        <v>144</v>
      </c>
      <c r="B516" s="164" t="s">
        <v>99</v>
      </c>
      <c r="C516" s="186" t="s">
        <v>100</v>
      </c>
      <c r="D516" s="165"/>
      <c r="E516" s="166"/>
      <c r="F516" s="167"/>
      <c r="G516" s="167">
        <f>SUMIF(AG517:AG523,"&lt;&gt;NOR",G517:G523)</f>
        <v>0</v>
      </c>
      <c r="H516" s="167"/>
      <c r="I516" s="167">
        <f>SUM(I517:I523)</f>
        <v>0</v>
      </c>
      <c r="J516" s="167"/>
      <c r="K516" s="167">
        <f>SUM(K517:K523)</f>
        <v>0</v>
      </c>
      <c r="L516" s="167"/>
      <c r="M516" s="167">
        <f>SUM(M517:M523)</f>
        <v>0</v>
      </c>
      <c r="N516" s="167"/>
      <c r="O516" s="167">
        <f>SUM(O517:O523)</f>
        <v>1.45</v>
      </c>
      <c r="P516" s="167"/>
      <c r="Q516" s="167">
        <f>SUM(Q517:Q523)</f>
        <v>0</v>
      </c>
      <c r="R516" s="167"/>
      <c r="S516" s="167"/>
      <c r="T516" s="168"/>
      <c r="U516" s="162"/>
      <c r="V516" s="162">
        <f>SUM(V517:V523)</f>
        <v>117.55</v>
      </c>
      <c r="W516" s="162"/>
      <c r="X516" s="162"/>
      <c r="AG516" t="s">
        <v>145</v>
      </c>
    </row>
    <row r="517" spans="1:60" ht="33.75" outlineLevel="1" x14ac:dyDescent="0.2">
      <c r="A517" s="169">
        <v>162</v>
      </c>
      <c r="B517" s="170" t="s">
        <v>761</v>
      </c>
      <c r="C517" s="187" t="s">
        <v>762</v>
      </c>
      <c r="D517" s="171" t="s">
        <v>226</v>
      </c>
      <c r="E517" s="172">
        <v>151.80000000000001</v>
      </c>
      <c r="F517" s="173"/>
      <c r="G517" s="174">
        <f>ROUND(E517*F517,2)</f>
        <v>0</v>
      </c>
      <c r="H517" s="173"/>
      <c r="I517" s="174">
        <f>ROUND(E517*H517,2)</f>
        <v>0</v>
      </c>
      <c r="J517" s="173"/>
      <c r="K517" s="174">
        <f>ROUND(E517*J517,2)</f>
        <v>0</v>
      </c>
      <c r="L517" s="174">
        <v>21</v>
      </c>
      <c r="M517" s="174">
        <f>G517*(1+L517/100)</f>
        <v>0</v>
      </c>
      <c r="N517" s="174">
        <v>9.5600000000000008E-3</v>
      </c>
      <c r="O517" s="174">
        <f>ROUND(E517*N517,2)</f>
        <v>1.45</v>
      </c>
      <c r="P517" s="174">
        <v>0</v>
      </c>
      <c r="Q517" s="174">
        <f>ROUND(E517*P517,2)</f>
        <v>0</v>
      </c>
      <c r="R517" s="174" t="s">
        <v>763</v>
      </c>
      <c r="S517" s="174" t="s">
        <v>150</v>
      </c>
      <c r="T517" s="175" t="s">
        <v>150</v>
      </c>
      <c r="U517" s="158">
        <v>0.75249999999999995</v>
      </c>
      <c r="V517" s="158">
        <f>ROUND(E517*U517,2)</f>
        <v>114.23</v>
      </c>
      <c r="W517" s="158"/>
      <c r="X517" s="158" t="s">
        <v>151</v>
      </c>
      <c r="Y517" s="148"/>
      <c r="Z517" s="148"/>
      <c r="AA517" s="148"/>
      <c r="AB517" s="148"/>
      <c r="AC517" s="148"/>
      <c r="AD517" s="148"/>
      <c r="AE517" s="148"/>
      <c r="AF517" s="148"/>
      <c r="AG517" s="148" t="s">
        <v>152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260" t="s">
        <v>764</v>
      </c>
      <c r="D518" s="261"/>
      <c r="E518" s="261"/>
      <c r="F518" s="261"/>
      <c r="G518" s="261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207</v>
      </c>
      <c r="AH518" s="148"/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8" t="s">
        <v>765</v>
      </c>
      <c r="D519" s="160"/>
      <c r="E519" s="161">
        <v>151.80000000000001</v>
      </c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58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156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69">
        <v>163</v>
      </c>
      <c r="B520" s="170" t="s">
        <v>766</v>
      </c>
      <c r="C520" s="187" t="s">
        <v>767</v>
      </c>
      <c r="D520" s="171" t="s">
        <v>226</v>
      </c>
      <c r="E520" s="172">
        <v>21</v>
      </c>
      <c r="F520" s="173"/>
      <c r="G520" s="174">
        <f>ROUND(E520*F520,2)</f>
        <v>0</v>
      </c>
      <c r="H520" s="173"/>
      <c r="I520" s="174">
        <f>ROUND(E520*H520,2)</f>
        <v>0</v>
      </c>
      <c r="J520" s="173"/>
      <c r="K520" s="174">
        <f>ROUND(E520*J520,2)</f>
        <v>0</v>
      </c>
      <c r="L520" s="174">
        <v>21</v>
      </c>
      <c r="M520" s="174">
        <f>G520*(1+L520/100)</f>
        <v>0</v>
      </c>
      <c r="N520" s="174">
        <v>2.2000000000000001E-4</v>
      </c>
      <c r="O520" s="174">
        <f>ROUND(E520*N520,2)</f>
        <v>0</v>
      </c>
      <c r="P520" s="174">
        <v>0</v>
      </c>
      <c r="Q520" s="174">
        <f>ROUND(E520*P520,2)</f>
        <v>0</v>
      </c>
      <c r="R520" s="174" t="s">
        <v>763</v>
      </c>
      <c r="S520" s="174" t="s">
        <v>150</v>
      </c>
      <c r="T520" s="175" t="s">
        <v>150</v>
      </c>
      <c r="U520" s="158">
        <v>0.158</v>
      </c>
      <c r="V520" s="158">
        <f>ROUND(E520*U520,2)</f>
        <v>3.32</v>
      </c>
      <c r="W520" s="158"/>
      <c r="X520" s="158" t="s">
        <v>151</v>
      </c>
      <c r="Y520" s="148"/>
      <c r="Z520" s="148"/>
      <c r="AA520" s="148"/>
      <c r="AB520" s="148"/>
      <c r="AC520" s="148"/>
      <c r="AD520" s="148"/>
      <c r="AE520" s="148"/>
      <c r="AF520" s="148"/>
      <c r="AG520" s="148" t="s">
        <v>152</v>
      </c>
      <c r="AH520" s="148"/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8" t="s">
        <v>347</v>
      </c>
      <c r="D521" s="160"/>
      <c r="E521" s="161">
        <v>21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156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>
        <v>164</v>
      </c>
      <c r="B522" s="156" t="s">
        <v>768</v>
      </c>
      <c r="C522" s="190" t="s">
        <v>769</v>
      </c>
      <c r="D522" s="157" t="s">
        <v>0</v>
      </c>
      <c r="E522" s="184"/>
      <c r="F522" s="159"/>
      <c r="G522" s="158">
        <f>ROUND(E522*F522,2)</f>
        <v>0</v>
      </c>
      <c r="H522" s="159"/>
      <c r="I522" s="158">
        <f>ROUND(E522*H522,2)</f>
        <v>0</v>
      </c>
      <c r="J522" s="159"/>
      <c r="K522" s="158">
        <f>ROUND(E522*J522,2)</f>
        <v>0</v>
      </c>
      <c r="L522" s="158">
        <v>21</v>
      </c>
      <c r="M522" s="158">
        <f>G522*(1+L522/100)</f>
        <v>0</v>
      </c>
      <c r="N522" s="158">
        <v>0</v>
      </c>
      <c r="O522" s="158">
        <f>ROUND(E522*N522,2)</f>
        <v>0</v>
      </c>
      <c r="P522" s="158">
        <v>0</v>
      </c>
      <c r="Q522" s="158">
        <f>ROUND(E522*P522,2)</f>
        <v>0</v>
      </c>
      <c r="R522" s="158" t="s">
        <v>763</v>
      </c>
      <c r="S522" s="158" t="s">
        <v>150</v>
      </c>
      <c r="T522" s="158" t="s">
        <v>150</v>
      </c>
      <c r="U522" s="158">
        <v>0</v>
      </c>
      <c r="V522" s="158">
        <f>ROUND(E522*U522,2)</f>
        <v>0</v>
      </c>
      <c r="W522" s="158"/>
      <c r="X522" s="158" t="s">
        <v>554</v>
      </c>
      <c r="Y522" s="148"/>
      <c r="Z522" s="148"/>
      <c r="AA522" s="148"/>
      <c r="AB522" s="148"/>
      <c r="AC522" s="148"/>
      <c r="AD522" s="148"/>
      <c r="AE522" s="148"/>
      <c r="AF522" s="148"/>
      <c r="AG522" s="148" t="s">
        <v>555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264" t="s">
        <v>633</v>
      </c>
      <c r="D523" s="265"/>
      <c r="E523" s="265"/>
      <c r="F523" s="265"/>
      <c r="G523" s="265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154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x14ac:dyDescent="0.2">
      <c r="A524" s="163" t="s">
        <v>144</v>
      </c>
      <c r="B524" s="164" t="s">
        <v>101</v>
      </c>
      <c r="C524" s="186" t="s">
        <v>102</v>
      </c>
      <c r="D524" s="165"/>
      <c r="E524" s="166"/>
      <c r="F524" s="167"/>
      <c r="G524" s="167">
        <f>SUMIF(AG525:AG540,"&lt;&gt;NOR",G525:G540)</f>
        <v>0</v>
      </c>
      <c r="H524" s="167"/>
      <c r="I524" s="167">
        <f>SUM(I525:I540)</f>
        <v>0</v>
      </c>
      <c r="J524" s="167"/>
      <c r="K524" s="167">
        <f>SUM(K525:K540)</f>
        <v>0</v>
      </c>
      <c r="L524" s="167"/>
      <c r="M524" s="167">
        <f>SUM(M525:M540)</f>
        <v>0</v>
      </c>
      <c r="N524" s="167"/>
      <c r="O524" s="167">
        <f>SUM(O525:O540)</f>
        <v>11.280000000000001</v>
      </c>
      <c r="P524" s="167"/>
      <c r="Q524" s="167">
        <f>SUM(Q525:Q540)</f>
        <v>0</v>
      </c>
      <c r="R524" s="167"/>
      <c r="S524" s="167"/>
      <c r="T524" s="168"/>
      <c r="U524" s="162"/>
      <c r="V524" s="162">
        <f>SUM(V525:V540)</f>
        <v>724.9</v>
      </c>
      <c r="W524" s="162"/>
      <c r="X524" s="162"/>
      <c r="AG524" t="s">
        <v>145</v>
      </c>
    </row>
    <row r="525" spans="1:60" ht="22.5" outlineLevel="1" x14ac:dyDescent="0.2">
      <c r="A525" s="169">
        <v>165</v>
      </c>
      <c r="B525" s="170" t="s">
        <v>307</v>
      </c>
      <c r="C525" s="187" t="s">
        <v>308</v>
      </c>
      <c r="D525" s="171" t="s">
        <v>226</v>
      </c>
      <c r="E525" s="172">
        <v>620.35799999999995</v>
      </c>
      <c r="F525" s="173"/>
      <c r="G525" s="174">
        <f>ROUND(E525*F525,2)</f>
        <v>0</v>
      </c>
      <c r="H525" s="173"/>
      <c r="I525" s="174">
        <f>ROUND(E525*H525,2)</f>
        <v>0</v>
      </c>
      <c r="J525" s="173"/>
      <c r="K525" s="174">
        <f>ROUND(E525*J525,2)</f>
        <v>0</v>
      </c>
      <c r="L525" s="174">
        <v>21</v>
      </c>
      <c r="M525" s="174">
        <f>G525*(1+L525/100)</f>
        <v>0</v>
      </c>
      <c r="N525" s="174">
        <v>3.2000000000000003E-4</v>
      </c>
      <c r="O525" s="174">
        <f>ROUND(E525*N525,2)</f>
        <v>0.2</v>
      </c>
      <c r="P525" s="174">
        <v>0</v>
      </c>
      <c r="Q525" s="174">
        <f>ROUND(E525*P525,2)</f>
        <v>0</v>
      </c>
      <c r="R525" s="174" t="s">
        <v>182</v>
      </c>
      <c r="S525" s="174" t="s">
        <v>150</v>
      </c>
      <c r="T525" s="175" t="s">
        <v>150</v>
      </c>
      <c r="U525" s="158">
        <v>7.0000000000000007E-2</v>
      </c>
      <c r="V525" s="158">
        <f>ROUND(E525*U525,2)</f>
        <v>43.43</v>
      </c>
      <c r="W525" s="158"/>
      <c r="X525" s="158" t="s">
        <v>151</v>
      </c>
      <c r="Y525" s="148"/>
      <c r="Z525" s="148"/>
      <c r="AA525" s="148"/>
      <c r="AB525" s="148"/>
      <c r="AC525" s="148"/>
      <c r="AD525" s="148"/>
      <c r="AE525" s="148"/>
      <c r="AF525" s="148"/>
      <c r="AG525" s="148" t="s">
        <v>165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251" t="s">
        <v>305</v>
      </c>
      <c r="D526" s="252"/>
      <c r="E526" s="252"/>
      <c r="F526" s="252"/>
      <c r="G526" s="252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154</v>
      </c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8" t="s">
        <v>770</v>
      </c>
      <c r="D527" s="160"/>
      <c r="E527" s="161">
        <v>620.35799999999995</v>
      </c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5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156</v>
      </c>
      <c r="AH527" s="148">
        <v>5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ht="22.5" outlineLevel="1" x14ac:dyDescent="0.2">
      <c r="A528" s="169">
        <v>166</v>
      </c>
      <c r="B528" s="170" t="s">
        <v>771</v>
      </c>
      <c r="C528" s="187" t="s">
        <v>772</v>
      </c>
      <c r="D528" s="171" t="s">
        <v>226</v>
      </c>
      <c r="E528" s="172">
        <v>620.35799999999995</v>
      </c>
      <c r="F528" s="173"/>
      <c r="G528" s="174">
        <f>ROUND(E528*F528,2)</f>
        <v>0</v>
      </c>
      <c r="H528" s="173"/>
      <c r="I528" s="174">
        <f>ROUND(E528*H528,2)</f>
        <v>0</v>
      </c>
      <c r="J528" s="173"/>
      <c r="K528" s="174">
        <f>ROUND(E528*J528,2)</f>
        <v>0</v>
      </c>
      <c r="L528" s="174">
        <v>21</v>
      </c>
      <c r="M528" s="174">
        <f>G528*(1+L528/100)</f>
        <v>0</v>
      </c>
      <c r="N528" s="174">
        <v>5.0299999999999997E-3</v>
      </c>
      <c r="O528" s="174">
        <f>ROUND(E528*N528,2)</f>
        <v>3.12</v>
      </c>
      <c r="P528" s="174">
        <v>0</v>
      </c>
      <c r="Q528" s="174">
        <f>ROUND(E528*P528,2)</f>
        <v>0</v>
      </c>
      <c r="R528" s="174" t="s">
        <v>706</v>
      </c>
      <c r="S528" s="174" t="s">
        <v>150</v>
      </c>
      <c r="T528" s="175" t="s">
        <v>150</v>
      </c>
      <c r="U528" s="158">
        <v>1.0746</v>
      </c>
      <c r="V528" s="158">
        <f>ROUND(E528*U528,2)</f>
        <v>666.64</v>
      </c>
      <c r="W528" s="158"/>
      <c r="X528" s="158" t="s">
        <v>151</v>
      </c>
      <c r="Y528" s="148"/>
      <c r="Z528" s="148"/>
      <c r="AA528" s="148"/>
      <c r="AB528" s="148"/>
      <c r="AC528" s="148"/>
      <c r="AD528" s="148"/>
      <c r="AE528" s="148"/>
      <c r="AF528" s="148"/>
      <c r="AG528" s="148" t="s">
        <v>578</v>
      </c>
      <c r="AH528" s="148"/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8" t="s">
        <v>773</v>
      </c>
      <c r="D529" s="160"/>
      <c r="E529" s="161">
        <v>122.85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156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188" t="s">
        <v>774</v>
      </c>
      <c r="D530" s="160"/>
      <c r="E530" s="161">
        <v>43.5</v>
      </c>
      <c r="F530" s="158"/>
      <c r="G530" s="158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156</v>
      </c>
      <c r="AH530" s="148">
        <v>0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ht="33.75" outlineLevel="1" x14ac:dyDescent="0.2">
      <c r="A531" s="155"/>
      <c r="B531" s="156"/>
      <c r="C531" s="188" t="s">
        <v>775</v>
      </c>
      <c r="D531" s="160"/>
      <c r="E531" s="161">
        <v>131.58600000000001</v>
      </c>
      <c r="F531" s="158"/>
      <c r="G531" s="158"/>
      <c r="H531" s="158"/>
      <c r="I531" s="158"/>
      <c r="J531" s="158"/>
      <c r="K531" s="158"/>
      <c r="L531" s="158"/>
      <c r="M531" s="158"/>
      <c r="N531" s="158"/>
      <c r="O531" s="158"/>
      <c r="P531" s="158"/>
      <c r="Q531" s="158"/>
      <c r="R531" s="158"/>
      <c r="S531" s="158"/>
      <c r="T531" s="158"/>
      <c r="U531" s="158"/>
      <c r="V531" s="158"/>
      <c r="W531" s="158"/>
      <c r="X531" s="158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156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88" t="s">
        <v>776</v>
      </c>
      <c r="D532" s="160"/>
      <c r="E532" s="161">
        <v>211.209</v>
      </c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156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8" t="s">
        <v>777</v>
      </c>
      <c r="D533" s="160"/>
      <c r="E533" s="161">
        <v>80.745000000000005</v>
      </c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156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8" t="s">
        <v>778</v>
      </c>
      <c r="D534" s="160"/>
      <c r="E534" s="161">
        <v>30.468</v>
      </c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5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156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69">
        <v>167</v>
      </c>
      <c r="B535" s="170" t="s">
        <v>779</v>
      </c>
      <c r="C535" s="187" t="s">
        <v>780</v>
      </c>
      <c r="D535" s="171" t="s">
        <v>204</v>
      </c>
      <c r="E535" s="172">
        <v>123.6</v>
      </c>
      <c r="F535" s="173"/>
      <c r="G535" s="174">
        <f>ROUND(E535*F535,2)</f>
        <v>0</v>
      </c>
      <c r="H535" s="173"/>
      <c r="I535" s="174">
        <f>ROUND(E535*H535,2)</f>
        <v>0</v>
      </c>
      <c r="J535" s="173"/>
      <c r="K535" s="174">
        <f>ROUND(E535*J535,2)</f>
        <v>0</v>
      </c>
      <c r="L535" s="174">
        <v>21</v>
      </c>
      <c r="M535" s="174">
        <f>G535*(1+L535/100)</f>
        <v>0</v>
      </c>
      <c r="N535" s="174">
        <v>1E-4</v>
      </c>
      <c r="O535" s="174">
        <f>ROUND(E535*N535,2)</f>
        <v>0.01</v>
      </c>
      <c r="P535" s="174">
        <v>0</v>
      </c>
      <c r="Q535" s="174">
        <f>ROUND(E535*P535,2)</f>
        <v>0</v>
      </c>
      <c r="R535" s="174" t="s">
        <v>706</v>
      </c>
      <c r="S535" s="174" t="s">
        <v>150</v>
      </c>
      <c r="T535" s="175" t="s">
        <v>150</v>
      </c>
      <c r="U535" s="158">
        <v>0.12</v>
      </c>
      <c r="V535" s="158">
        <f>ROUND(E535*U535,2)</f>
        <v>14.83</v>
      </c>
      <c r="W535" s="158"/>
      <c r="X535" s="158" t="s">
        <v>151</v>
      </c>
      <c r="Y535" s="148"/>
      <c r="Z535" s="148"/>
      <c r="AA535" s="148"/>
      <c r="AB535" s="148"/>
      <c r="AC535" s="148"/>
      <c r="AD535" s="148"/>
      <c r="AE535" s="148"/>
      <c r="AF535" s="148"/>
      <c r="AG535" s="148" t="s">
        <v>578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8" t="s">
        <v>781</v>
      </c>
      <c r="D536" s="160"/>
      <c r="E536" s="161">
        <v>53.2</v>
      </c>
      <c r="F536" s="158"/>
      <c r="G536" s="158"/>
      <c r="H536" s="158"/>
      <c r="I536" s="158"/>
      <c r="J536" s="158"/>
      <c r="K536" s="158"/>
      <c r="L536" s="158"/>
      <c r="M536" s="158"/>
      <c r="N536" s="158"/>
      <c r="O536" s="158"/>
      <c r="P536" s="158"/>
      <c r="Q536" s="158"/>
      <c r="R536" s="158"/>
      <c r="S536" s="158"/>
      <c r="T536" s="158"/>
      <c r="U536" s="158"/>
      <c r="V536" s="158"/>
      <c r="W536" s="158"/>
      <c r="X536" s="158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156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88" t="s">
        <v>782</v>
      </c>
      <c r="D537" s="160"/>
      <c r="E537" s="161">
        <v>70.400000000000006</v>
      </c>
      <c r="F537" s="158"/>
      <c r="G537" s="158"/>
      <c r="H537" s="158"/>
      <c r="I537" s="158"/>
      <c r="J537" s="158"/>
      <c r="K537" s="158"/>
      <c r="L537" s="158"/>
      <c r="M537" s="158"/>
      <c r="N537" s="158"/>
      <c r="O537" s="158"/>
      <c r="P537" s="158"/>
      <c r="Q537" s="158"/>
      <c r="R537" s="158"/>
      <c r="S537" s="158"/>
      <c r="T537" s="158"/>
      <c r="U537" s="158"/>
      <c r="V537" s="158"/>
      <c r="W537" s="158"/>
      <c r="X537" s="158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156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69">
        <v>168</v>
      </c>
      <c r="B538" s="170" t="s">
        <v>783</v>
      </c>
      <c r="C538" s="187" t="s">
        <v>784</v>
      </c>
      <c r="D538" s="171" t="s">
        <v>226</v>
      </c>
      <c r="E538" s="172">
        <v>651.3759</v>
      </c>
      <c r="F538" s="173"/>
      <c r="G538" s="174">
        <f>ROUND(E538*F538,2)</f>
        <v>0</v>
      </c>
      <c r="H538" s="173"/>
      <c r="I538" s="174">
        <f>ROUND(E538*H538,2)</f>
        <v>0</v>
      </c>
      <c r="J538" s="173"/>
      <c r="K538" s="174">
        <f>ROUND(E538*J538,2)</f>
        <v>0</v>
      </c>
      <c r="L538" s="174">
        <v>21</v>
      </c>
      <c r="M538" s="174">
        <f>G538*(1+L538/100)</f>
        <v>0</v>
      </c>
      <c r="N538" s="174">
        <v>1.2200000000000001E-2</v>
      </c>
      <c r="O538" s="174">
        <f>ROUND(E538*N538,2)</f>
        <v>7.95</v>
      </c>
      <c r="P538" s="174">
        <v>0</v>
      </c>
      <c r="Q538" s="174">
        <f>ROUND(E538*P538,2)</f>
        <v>0</v>
      </c>
      <c r="R538" s="174" t="s">
        <v>300</v>
      </c>
      <c r="S538" s="174" t="s">
        <v>150</v>
      </c>
      <c r="T538" s="175" t="s">
        <v>150</v>
      </c>
      <c r="U538" s="158">
        <v>0</v>
      </c>
      <c r="V538" s="158">
        <f>ROUND(E538*U538,2)</f>
        <v>0</v>
      </c>
      <c r="W538" s="158"/>
      <c r="X538" s="158" t="s">
        <v>301</v>
      </c>
      <c r="Y538" s="148"/>
      <c r="Z538" s="148"/>
      <c r="AA538" s="148"/>
      <c r="AB538" s="148"/>
      <c r="AC538" s="148"/>
      <c r="AD538" s="148"/>
      <c r="AE538" s="148"/>
      <c r="AF538" s="148"/>
      <c r="AG538" s="148" t="s">
        <v>725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188" t="s">
        <v>785</v>
      </c>
      <c r="D539" s="160"/>
      <c r="E539" s="161">
        <v>651.3759</v>
      </c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156</v>
      </c>
      <c r="AH539" s="148">
        <v>5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>
        <v>169</v>
      </c>
      <c r="B540" s="156" t="s">
        <v>786</v>
      </c>
      <c r="C540" s="190" t="s">
        <v>787</v>
      </c>
      <c r="D540" s="157" t="s">
        <v>0</v>
      </c>
      <c r="E540" s="184"/>
      <c r="F540" s="159"/>
      <c r="G540" s="158">
        <f>ROUND(E540*F540,2)</f>
        <v>0</v>
      </c>
      <c r="H540" s="159"/>
      <c r="I540" s="158">
        <f>ROUND(E540*H540,2)</f>
        <v>0</v>
      </c>
      <c r="J540" s="159"/>
      <c r="K540" s="158">
        <f>ROUND(E540*J540,2)</f>
        <v>0</v>
      </c>
      <c r="L540" s="158">
        <v>21</v>
      </c>
      <c r="M540" s="158">
        <f>G540*(1+L540/100)</f>
        <v>0</v>
      </c>
      <c r="N540" s="158">
        <v>0</v>
      </c>
      <c r="O540" s="158">
        <f>ROUND(E540*N540,2)</f>
        <v>0</v>
      </c>
      <c r="P540" s="158">
        <v>0</v>
      </c>
      <c r="Q540" s="158">
        <f>ROUND(E540*P540,2)</f>
        <v>0</v>
      </c>
      <c r="R540" s="158" t="s">
        <v>706</v>
      </c>
      <c r="S540" s="158" t="s">
        <v>150</v>
      </c>
      <c r="T540" s="158" t="s">
        <v>150</v>
      </c>
      <c r="U540" s="158">
        <v>0</v>
      </c>
      <c r="V540" s="158">
        <f>ROUND(E540*U540,2)</f>
        <v>0</v>
      </c>
      <c r="W540" s="158"/>
      <c r="X540" s="158" t="s">
        <v>554</v>
      </c>
      <c r="Y540" s="148"/>
      <c r="Z540" s="148"/>
      <c r="AA540" s="148"/>
      <c r="AB540" s="148"/>
      <c r="AC540" s="148"/>
      <c r="AD540" s="148"/>
      <c r="AE540" s="148"/>
      <c r="AF540" s="148"/>
      <c r="AG540" s="148" t="s">
        <v>555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x14ac:dyDescent="0.2">
      <c r="A541" s="163" t="s">
        <v>144</v>
      </c>
      <c r="B541" s="164" t="s">
        <v>103</v>
      </c>
      <c r="C541" s="186" t="s">
        <v>104</v>
      </c>
      <c r="D541" s="165"/>
      <c r="E541" s="166"/>
      <c r="F541" s="167"/>
      <c r="G541" s="167">
        <f>SUMIF(AG542:AG544,"&lt;&gt;NOR",G542:G544)</f>
        <v>0</v>
      </c>
      <c r="H541" s="167"/>
      <c r="I541" s="167">
        <f>SUM(I542:I544)</f>
        <v>0</v>
      </c>
      <c r="J541" s="167"/>
      <c r="K541" s="167">
        <f>SUM(K542:K544)</f>
        <v>0</v>
      </c>
      <c r="L541" s="167"/>
      <c r="M541" s="167">
        <f>SUM(M542:M544)</f>
        <v>0</v>
      </c>
      <c r="N541" s="167"/>
      <c r="O541" s="167">
        <f>SUM(O542:O544)</f>
        <v>0</v>
      </c>
      <c r="P541" s="167"/>
      <c r="Q541" s="167">
        <f>SUM(Q542:Q544)</f>
        <v>0</v>
      </c>
      <c r="R541" s="167"/>
      <c r="S541" s="167"/>
      <c r="T541" s="168"/>
      <c r="U541" s="162"/>
      <c r="V541" s="162">
        <f>SUM(V542:V544)</f>
        <v>0.32</v>
      </c>
      <c r="W541" s="162"/>
      <c r="X541" s="162"/>
      <c r="AG541" t="s">
        <v>145</v>
      </c>
    </row>
    <row r="542" spans="1:60" outlineLevel="1" x14ac:dyDescent="0.2">
      <c r="A542" s="177">
        <v>170</v>
      </c>
      <c r="B542" s="178" t="s">
        <v>788</v>
      </c>
      <c r="C542" s="189" t="s">
        <v>789</v>
      </c>
      <c r="D542" s="179" t="s">
        <v>328</v>
      </c>
      <c r="E542" s="180">
        <v>1</v>
      </c>
      <c r="F542" s="181"/>
      <c r="G542" s="182">
        <f>ROUND(E542*F542,2)</f>
        <v>0</v>
      </c>
      <c r="H542" s="181"/>
      <c r="I542" s="182">
        <f>ROUND(E542*H542,2)</f>
        <v>0</v>
      </c>
      <c r="J542" s="181"/>
      <c r="K542" s="182">
        <f>ROUND(E542*J542,2)</f>
        <v>0</v>
      </c>
      <c r="L542" s="182">
        <v>21</v>
      </c>
      <c r="M542" s="182">
        <f>G542*(1+L542/100)</f>
        <v>0</v>
      </c>
      <c r="N542" s="182">
        <v>4.0000000000000002E-4</v>
      </c>
      <c r="O542" s="182">
        <f>ROUND(E542*N542,2)</f>
        <v>0</v>
      </c>
      <c r="P542" s="182">
        <v>0</v>
      </c>
      <c r="Q542" s="182">
        <f>ROUND(E542*P542,2)</f>
        <v>0</v>
      </c>
      <c r="R542" s="182"/>
      <c r="S542" s="182" t="s">
        <v>329</v>
      </c>
      <c r="T542" s="183" t="s">
        <v>330</v>
      </c>
      <c r="U542" s="158">
        <v>0.32</v>
      </c>
      <c r="V542" s="158">
        <f>ROUND(E542*U542,2)</f>
        <v>0.32</v>
      </c>
      <c r="W542" s="158"/>
      <c r="X542" s="158" t="s">
        <v>151</v>
      </c>
      <c r="Y542" s="148"/>
      <c r="Z542" s="148"/>
      <c r="AA542" s="148"/>
      <c r="AB542" s="148"/>
      <c r="AC542" s="148"/>
      <c r="AD542" s="148"/>
      <c r="AE542" s="148"/>
      <c r="AF542" s="148"/>
      <c r="AG542" s="148" t="s">
        <v>152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69">
        <v>171</v>
      </c>
      <c r="B543" s="170" t="s">
        <v>790</v>
      </c>
      <c r="C543" s="187" t="s">
        <v>791</v>
      </c>
      <c r="D543" s="171" t="s">
        <v>199</v>
      </c>
      <c r="E543" s="172">
        <v>23</v>
      </c>
      <c r="F543" s="173"/>
      <c r="G543" s="174">
        <f>ROUND(E543*F543,2)</f>
        <v>0</v>
      </c>
      <c r="H543" s="173"/>
      <c r="I543" s="174">
        <f>ROUND(E543*H543,2)</f>
        <v>0</v>
      </c>
      <c r="J543" s="173"/>
      <c r="K543" s="174">
        <f>ROUND(E543*J543,2)</f>
        <v>0</v>
      </c>
      <c r="L543" s="174">
        <v>21</v>
      </c>
      <c r="M543" s="174">
        <f>G543*(1+L543/100)</f>
        <v>0</v>
      </c>
      <c r="N543" s="174">
        <v>0</v>
      </c>
      <c r="O543" s="174">
        <f>ROUND(E543*N543,2)</f>
        <v>0</v>
      </c>
      <c r="P543" s="174">
        <v>0</v>
      </c>
      <c r="Q543" s="174">
        <f>ROUND(E543*P543,2)</f>
        <v>0</v>
      </c>
      <c r="R543" s="174"/>
      <c r="S543" s="174" t="s">
        <v>329</v>
      </c>
      <c r="T543" s="175" t="s">
        <v>330</v>
      </c>
      <c r="U543" s="158">
        <v>0</v>
      </c>
      <c r="V543" s="158">
        <f>ROUND(E543*U543,2)</f>
        <v>0</v>
      </c>
      <c r="W543" s="158"/>
      <c r="X543" s="158" t="s">
        <v>151</v>
      </c>
      <c r="Y543" s="148"/>
      <c r="Z543" s="148"/>
      <c r="AA543" s="148"/>
      <c r="AB543" s="148"/>
      <c r="AC543" s="148"/>
      <c r="AD543" s="148"/>
      <c r="AE543" s="148"/>
      <c r="AF543" s="148"/>
      <c r="AG543" s="148" t="s">
        <v>165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 x14ac:dyDescent="0.2">
      <c r="A544" s="155"/>
      <c r="B544" s="156"/>
      <c r="C544" s="188" t="s">
        <v>792</v>
      </c>
      <c r="D544" s="160"/>
      <c r="E544" s="161">
        <v>23</v>
      </c>
      <c r="F544" s="158"/>
      <c r="G544" s="158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156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x14ac:dyDescent="0.2">
      <c r="A545" s="163" t="s">
        <v>144</v>
      </c>
      <c r="B545" s="164" t="s">
        <v>105</v>
      </c>
      <c r="C545" s="186" t="s">
        <v>106</v>
      </c>
      <c r="D545" s="165"/>
      <c r="E545" s="166"/>
      <c r="F545" s="167"/>
      <c r="G545" s="167">
        <f>SUMIF(AG546:AG556,"&lt;&gt;NOR",G546:G556)</f>
        <v>0</v>
      </c>
      <c r="H545" s="167"/>
      <c r="I545" s="167">
        <f>SUM(I546:I556)</f>
        <v>0</v>
      </c>
      <c r="J545" s="167"/>
      <c r="K545" s="167">
        <f>SUM(K546:K556)</f>
        <v>0</v>
      </c>
      <c r="L545" s="167"/>
      <c r="M545" s="167">
        <f>SUM(M546:M556)</f>
        <v>0</v>
      </c>
      <c r="N545" s="167"/>
      <c r="O545" s="167">
        <f>SUM(O546:O556)</f>
        <v>0.31</v>
      </c>
      <c r="P545" s="167"/>
      <c r="Q545" s="167">
        <f>SUM(Q546:Q556)</f>
        <v>0</v>
      </c>
      <c r="R545" s="167"/>
      <c r="S545" s="167"/>
      <c r="T545" s="168"/>
      <c r="U545" s="162"/>
      <c r="V545" s="162">
        <f>SUM(V546:V556)</f>
        <v>188.44</v>
      </c>
      <c r="W545" s="162"/>
      <c r="X545" s="162"/>
      <c r="AG545" t="s">
        <v>145</v>
      </c>
    </row>
    <row r="546" spans="1:60" outlineLevel="1" x14ac:dyDescent="0.2">
      <c r="A546" s="169">
        <v>172</v>
      </c>
      <c r="B546" s="170" t="s">
        <v>793</v>
      </c>
      <c r="C546" s="187" t="s">
        <v>794</v>
      </c>
      <c r="D546" s="171" t="s">
        <v>226</v>
      </c>
      <c r="E546" s="172">
        <v>1011.323</v>
      </c>
      <c r="F546" s="173"/>
      <c r="G546" s="174">
        <f>ROUND(E546*F546,2)</f>
        <v>0</v>
      </c>
      <c r="H546" s="173"/>
      <c r="I546" s="174">
        <f>ROUND(E546*H546,2)</f>
        <v>0</v>
      </c>
      <c r="J546" s="173"/>
      <c r="K546" s="174">
        <f>ROUND(E546*J546,2)</f>
        <v>0</v>
      </c>
      <c r="L546" s="174">
        <v>21</v>
      </c>
      <c r="M546" s="174">
        <f>G546*(1+L546/100)</f>
        <v>0</v>
      </c>
      <c r="N546" s="174">
        <v>0</v>
      </c>
      <c r="O546" s="174">
        <f>ROUND(E546*N546,2)</f>
        <v>0</v>
      </c>
      <c r="P546" s="174">
        <v>0</v>
      </c>
      <c r="Q546" s="174">
        <f>ROUND(E546*P546,2)</f>
        <v>0</v>
      </c>
      <c r="R546" s="174" t="s">
        <v>795</v>
      </c>
      <c r="S546" s="174" t="s">
        <v>150</v>
      </c>
      <c r="T546" s="175" t="s">
        <v>150</v>
      </c>
      <c r="U546" s="158">
        <v>6.9709999999999994E-2</v>
      </c>
      <c r="V546" s="158">
        <f>ROUND(E546*U546,2)</f>
        <v>70.5</v>
      </c>
      <c r="W546" s="158"/>
      <c r="X546" s="158" t="s">
        <v>151</v>
      </c>
      <c r="Y546" s="148"/>
      <c r="Z546" s="148"/>
      <c r="AA546" s="148"/>
      <c r="AB546" s="148"/>
      <c r="AC546" s="148"/>
      <c r="AD546" s="148"/>
      <c r="AE546" s="148"/>
      <c r="AF546" s="148"/>
      <c r="AG546" s="148" t="s">
        <v>152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188" t="s">
        <v>535</v>
      </c>
      <c r="D547" s="160"/>
      <c r="E547" s="161">
        <v>363.71</v>
      </c>
      <c r="F547" s="158"/>
      <c r="G547" s="158"/>
      <c r="H547" s="158"/>
      <c r="I547" s="158"/>
      <c r="J547" s="158"/>
      <c r="K547" s="158"/>
      <c r="L547" s="158"/>
      <c r="M547" s="158"/>
      <c r="N547" s="158"/>
      <c r="O547" s="158"/>
      <c r="P547" s="158"/>
      <c r="Q547" s="158"/>
      <c r="R547" s="158"/>
      <c r="S547" s="158"/>
      <c r="T547" s="158"/>
      <c r="U547" s="158"/>
      <c r="V547" s="158"/>
      <c r="W547" s="158"/>
      <c r="X547" s="158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156</v>
      </c>
      <c r="AH547" s="148">
        <v>5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188" t="s">
        <v>796</v>
      </c>
      <c r="D548" s="160"/>
      <c r="E548" s="161">
        <v>647.61300000000006</v>
      </c>
      <c r="F548" s="158"/>
      <c r="G548" s="158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156</v>
      </c>
      <c r="AH548" s="148">
        <v>5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69">
        <v>173</v>
      </c>
      <c r="B549" s="170" t="s">
        <v>797</v>
      </c>
      <c r="C549" s="187" t="s">
        <v>798</v>
      </c>
      <c r="D549" s="171" t="s">
        <v>226</v>
      </c>
      <c r="E549" s="172">
        <v>833.48800000000006</v>
      </c>
      <c r="F549" s="173"/>
      <c r="G549" s="174">
        <f>ROUND(E549*F549,2)</f>
        <v>0</v>
      </c>
      <c r="H549" s="173"/>
      <c r="I549" s="174">
        <f>ROUND(E549*H549,2)</f>
        <v>0</v>
      </c>
      <c r="J549" s="173"/>
      <c r="K549" s="174">
        <f>ROUND(E549*J549,2)</f>
        <v>0</v>
      </c>
      <c r="L549" s="174">
        <v>21</v>
      </c>
      <c r="M549" s="174">
        <f>G549*(1+L549/100)</f>
        <v>0</v>
      </c>
      <c r="N549" s="174">
        <v>1.2999999999999999E-4</v>
      </c>
      <c r="O549" s="174">
        <f>ROUND(E549*N549,2)</f>
        <v>0.11</v>
      </c>
      <c r="P549" s="174">
        <v>0</v>
      </c>
      <c r="Q549" s="174">
        <f>ROUND(E549*P549,2)</f>
        <v>0</v>
      </c>
      <c r="R549" s="174" t="s">
        <v>795</v>
      </c>
      <c r="S549" s="174" t="s">
        <v>150</v>
      </c>
      <c r="T549" s="175" t="s">
        <v>150</v>
      </c>
      <c r="U549" s="158">
        <v>3.2480000000000002E-2</v>
      </c>
      <c r="V549" s="158">
        <f>ROUND(E549*U549,2)</f>
        <v>27.07</v>
      </c>
      <c r="W549" s="158"/>
      <c r="X549" s="158" t="s">
        <v>151</v>
      </c>
      <c r="Y549" s="148"/>
      <c r="Z549" s="148"/>
      <c r="AA549" s="148"/>
      <c r="AB549" s="148"/>
      <c r="AC549" s="148"/>
      <c r="AD549" s="148"/>
      <c r="AE549" s="148"/>
      <c r="AF549" s="148"/>
      <c r="AG549" s="148" t="s">
        <v>165</v>
      </c>
      <c r="AH549" s="148"/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8" t="s">
        <v>799</v>
      </c>
      <c r="D550" s="160"/>
      <c r="E550" s="161">
        <v>833.48800000000006</v>
      </c>
      <c r="F550" s="158"/>
      <c r="G550" s="158"/>
      <c r="H550" s="158"/>
      <c r="I550" s="158"/>
      <c r="J550" s="158"/>
      <c r="K550" s="158"/>
      <c r="L550" s="158"/>
      <c r="M550" s="158"/>
      <c r="N550" s="158"/>
      <c r="O550" s="158"/>
      <c r="P550" s="158"/>
      <c r="Q550" s="158"/>
      <c r="R550" s="158"/>
      <c r="S550" s="158"/>
      <c r="T550" s="158"/>
      <c r="U550" s="158"/>
      <c r="V550" s="158"/>
      <c r="W550" s="158"/>
      <c r="X550" s="158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156</v>
      </c>
      <c r="AH550" s="148">
        <v>5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69">
        <v>174</v>
      </c>
      <c r="B551" s="170" t="s">
        <v>800</v>
      </c>
      <c r="C551" s="187" t="s">
        <v>801</v>
      </c>
      <c r="D551" s="171" t="s">
        <v>226</v>
      </c>
      <c r="E551" s="172">
        <v>833.48800000000006</v>
      </c>
      <c r="F551" s="173"/>
      <c r="G551" s="174">
        <f>ROUND(E551*F551,2)</f>
        <v>0</v>
      </c>
      <c r="H551" s="173"/>
      <c r="I551" s="174">
        <f>ROUND(E551*H551,2)</f>
        <v>0</v>
      </c>
      <c r="J551" s="173"/>
      <c r="K551" s="174">
        <f>ROUND(E551*J551,2)</f>
        <v>0</v>
      </c>
      <c r="L551" s="174">
        <v>21</v>
      </c>
      <c r="M551" s="174">
        <f>G551*(1+L551/100)</f>
        <v>0</v>
      </c>
      <c r="N551" s="174">
        <v>2.4000000000000001E-4</v>
      </c>
      <c r="O551" s="174">
        <f>ROUND(E551*N551,2)</f>
        <v>0.2</v>
      </c>
      <c r="P551" s="174">
        <v>0</v>
      </c>
      <c r="Q551" s="174">
        <f>ROUND(E551*P551,2)</f>
        <v>0</v>
      </c>
      <c r="R551" s="174" t="s">
        <v>795</v>
      </c>
      <c r="S551" s="174" t="s">
        <v>150</v>
      </c>
      <c r="T551" s="175" t="s">
        <v>150</v>
      </c>
      <c r="U551" s="158">
        <v>0.10902000000000001</v>
      </c>
      <c r="V551" s="158">
        <f>ROUND(E551*U551,2)</f>
        <v>90.87</v>
      </c>
      <c r="W551" s="158"/>
      <c r="X551" s="158" t="s">
        <v>151</v>
      </c>
      <c r="Y551" s="148"/>
      <c r="Z551" s="148"/>
      <c r="AA551" s="148"/>
      <c r="AB551" s="148"/>
      <c r="AC551" s="148"/>
      <c r="AD551" s="148"/>
      <c r="AE551" s="148"/>
      <c r="AF551" s="148"/>
      <c r="AG551" s="148" t="s">
        <v>578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88" t="s">
        <v>802</v>
      </c>
      <c r="D552" s="160"/>
      <c r="E552" s="161">
        <v>-620.35799999999995</v>
      </c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58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156</v>
      </c>
      <c r="AH552" s="148">
        <v>5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188" t="s">
        <v>803</v>
      </c>
      <c r="D553" s="160"/>
      <c r="E553" s="161">
        <v>411.79300000000001</v>
      </c>
      <c r="F553" s="158"/>
      <c r="G553" s="158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5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156</v>
      </c>
      <c r="AH553" s="148">
        <v>5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88" t="s">
        <v>804</v>
      </c>
      <c r="D554" s="160"/>
      <c r="E554" s="161">
        <v>30.73</v>
      </c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156</v>
      </c>
      <c r="AH554" s="148">
        <v>5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88" t="s">
        <v>796</v>
      </c>
      <c r="D555" s="160"/>
      <c r="E555" s="161">
        <v>647.61300000000006</v>
      </c>
      <c r="F555" s="158"/>
      <c r="G555" s="158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5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156</v>
      </c>
      <c r="AH555" s="148">
        <v>5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8" t="s">
        <v>535</v>
      </c>
      <c r="D556" s="160"/>
      <c r="E556" s="161">
        <v>363.71</v>
      </c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  <c r="P556" s="158"/>
      <c r="Q556" s="158"/>
      <c r="R556" s="158"/>
      <c r="S556" s="158"/>
      <c r="T556" s="158"/>
      <c r="U556" s="158"/>
      <c r="V556" s="158"/>
      <c r="W556" s="158"/>
      <c r="X556" s="158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156</v>
      </c>
      <c r="AH556" s="148">
        <v>5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x14ac:dyDescent="0.2">
      <c r="A557" s="163" t="s">
        <v>144</v>
      </c>
      <c r="B557" s="164" t="s">
        <v>107</v>
      </c>
      <c r="C557" s="186" t="s">
        <v>108</v>
      </c>
      <c r="D557" s="165"/>
      <c r="E557" s="166"/>
      <c r="F557" s="167"/>
      <c r="G557" s="167">
        <f>SUMIF(AG558:AG559,"&lt;&gt;NOR",G558:G559)</f>
        <v>0</v>
      </c>
      <c r="H557" s="167"/>
      <c r="I557" s="167">
        <f>SUM(I558:I559)</f>
        <v>0</v>
      </c>
      <c r="J557" s="167"/>
      <c r="K557" s="167">
        <f>SUM(K558:K559)</f>
        <v>0</v>
      </c>
      <c r="L557" s="167"/>
      <c r="M557" s="167">
        <f>SUM(M558:M559)</f>
        <v>0</v>
      </c>
      <c r="N557" s="167"/>
      <c r="O557" s="167">
        <f>SUM(O558:O559)</f>
        <v>0</v>
      </c>
      <c r="P557" s="167"/>
      <c r="Q557" s="167">
        <f>SUM(Q558:Q559)</f>
        <v>0</v>
      </c>
      <c r="R557" s="167"/>
      <c r="S557" s="167"/>
      <c r="T557" s="168"/>
      <c r="U557" s="162"/>
      <c r="V557" s="162">
        <f>SUM(V558:V559)</f>
        <v>0</v>
      </c>
      <c r="W557" s="162"/>
      <c r="X557" s="162"/>
      <c r="AG557" t="s">
        <v>145</v>
      </c>
    </row>
    <row r="558" spans="1:60" outlineLevel="1" x14ac:dyDescent="0.2">
      <c r="A558" s="169">
        <v>175</v>
      </c>
      <c r="B558" s="170" t="s">
        <v>805</v>
      </c>
      <c r="C558" s="187" t="s">
        <v>806</v>
      </c>
      <c r="D558" s="171" t="s">
        <v>226</v>
      </c>
      <c r="E558" s="172">
        <v>0.72</v>
      </c>
      <c r="F558" s="173"/>
      <c r="G558" s="174">
        <f>ROUND(E558*F558,2)</f>
        <v>0</v>
      </c>
      <c r="H558" s="173"/>
      <c r="I558" s="174">
        <f>ROUND(E558*H558,2)</f>
        <v>0</v>
      </c>
      <c r="J558" s="173"/>
      <c r="K558" s="174">
        <f>ROUND(E558*J558,2)</f>
        <v>0</v>
      </c>
      <c r="L558" s="174">
        <v>21</v>
      </c>
      <c r="M558" s="174">
        <f>G558*(1+L558/100)</f>
        <v>0</v>
      </c>
      <c r="N558" s="174">
        <v>0</v>
      </c>
      <c r="O558" s="174">
        <f>ROUND(E558*N558,2)</f>
        <v>0</v>
      </c>
      <c r="P558" s="174">
        <v>0</v>
      </c>
      <c r="Q558" s="174">
        <f>ROUND(E558*P558,2)</f>
        <v>0</v>
      </c>
      <c r="R558" s="174"/>
      <c r="S558" s="174" t="s">
        <v>329</v>
      </c>
      <c r="T558" s="175" t="s">
        <v>330</v>
      </c>
      <c r="U558" s="158">
        <v>0</v>
      </c>
      <c r="V558" s="158">
        <f>ROUND(E558*U558,2)</f>
        <v>0</v>
      </c>
      <c r="W558" s="158"/>
      <c r="X558" s="158" t="s">
        <v>151</v>
      </c>
      <c r="Y558" s="148"/>
      <c r="Z558" s="148"/>
      <c r="AA558" s="148"/>
      <c r="AB558" s="148"/>
      <c r="AC558" s="148"/>
      <c r="AD558" s="148"/>
      <c r="AE558" s="148"/>
      <c r="AF558" s="148"/>
      <c r="AG558" s="148" t="s">
        <v>152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88" t="s">
        <v>807</v>
      </c>
      <c r="D559" s="160"/>
      <c r="E559" s="161">
        <v>0.72</v>
      </c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5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156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x14ac:dyDescent="0.2">
      <c r="A560" s="163" t="s">
        <v>144</v>
      </c>
      <c r="B560" s="164" t="s">
        <v>109</v>
      </c>
      <c r="C560" s="186" t="s">
        <v>110</v>
      </c>
      <c r="D560" s="165"/>
      <c r="E560" s="166"/>
      <c r="F560" s="167"/>
      <c r="G560" s="167">
        <f>SUMIF(AG561:AG571,"&lt;&gt;NOR",G561:G571)</f>
        <v>0</v>
      </c>
      <c r="H560" s="167"/>
      <c r="I560" s="167">
        <f>SUM(I561:I571)</f>
        <v>0</v>
      </c>
      <c r="J560" s="167"/>
      <c r="K560" s="167">
        <f>SUM(K561:K571)</f>
        <v>0</v>
      </c>
      <c r="L560" s="167"/>
      <c r="M560" s="167">
        <f>SUM(M561:M571)</f>
        <v>0</v>
      </c>
      <c r="N560" s="167"/>
      <c r="O560" s="167">
        <f>SUM(O561:O571)</f>
        <v>0</v>
      </c>
      <c r="P560" s="167"/>
      <c r="Q560" s="167">
        <f>SUM(Q561:Q571)</f>
        <v>0</v>
      </c>
      <c r="R560" s="167"/>
      <c r="S560" s="167"/>
      <c r="T560" s="168"/>
      <c r="U560" s="162"/>
      <c r="V560" s="162">
        <f>SUM(V561:V571)</f>
        <v>0</v>
      </c>
      <c r="W560" s="162"/>
      <c r="X560" s="162"/>
      <c r="AG560" t="s">
        <v>145</v>
      </c>
    </row>
    <row r="561" spans="1:60" outlineLevel="1" x14ac:dyDescent="0.2">
      <c r="A561" s="177">
        <v>176</v>
      </c>
      <c r="B561" s="178" t="s">
        <v>808</v>
      </c>
      <c r="C561" s="189" t="s">
        <v>809</v>
      </c>
      <c r="D561" s="179" t="s">
        <v>328</v>
      </c>
      <c r="E561" s="180">
        <v>1</v>
      </c>
      <c r="F561" s="181"/>
      <c r="G561" s="182">
        <f>ROUND(E561*F561,2)</f>
        <v>0</v>
      </c>
      <c r="H561" s="181"/>
      <c r="I561" s="182">
        <f>ROUND(E561*H561,2)</f>
        <v>0</v>
      </c>
      <c r="J561" s="181"/>
      <c r="K561" s="182">
        <f>ROUND(E561*J561,2)</f>
        <v>0</v>
      </c>
      <c r="L561" s="182">
        <v>21</v>
      </c>
      <c r="M561" s="182">
        <f>G561*(1+L561/100)</f>
        <v>0</v>
      </c>
      <c r="N561" s="182">
        <v>0</v>
      </c>
      <c r="O561" s="182">
        <f>ROUND(E561*N561,2)</f>
        <v>0</v>
      </c>
      <c r="P561" s="182">
        <v>0</v>
      </c>
      <c r="Q561" s="182">
        <f>ROUND(E561*P561,2)</f>
        <v>0</v>
      </c>
      <c r="R561" s="182"/>
      <c r="S561" s="182" t="s">
        <v>329</v>
      </c>
      <c r="T561" s="183" t="s">
        <v>330</v>
      </c>
      <c r="U561" s="158">
        <v>0</v>
      </c>
      <c r="V561" s="158">
        <f>ROUND(E561*U561,2)</f>
        <v>0</v>
      </c>
      <c r="W561" s="158"/>
      <c r="X561" s="158" t="s">
        <v>151</v>
      </c>
      <c r="Y561" s="148"/>
      <c r="Z561" s="148"/>
      <c r="AA561" s="148"/>
      <c r="AB561" s="148"/>
      <c r="AC561" s="148"/>
      <c r="AD561" s="148"/>
      <c r="AE561" s="148"/>
      <c r="AF561" s="148"/>
      <c r="AG561" s="148" t="s">
        <v>165</v>
      </c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77">
        <v>177</v>
      </c>
      <c r="B562" s="178" t="s">
        <v>810</v>
      </c>
      <c r="C562" s="189" t="s">
        <v>811</v>
      </c>
      <c r="D562" s="179" t="s">
        <v>328</v>
      </c>
      <c r="E562" s="180">
        <v>2</v>
      </c>
      <c r="F562" s="181"/>
      <c r="G562" s="182">
        <f>ROUND(E562*F562,2)</f>
        <v>0</v>
      </c>
      <c r="H562" s="181"/>
      <c r="I562" s="182">
        <f>ROUND(E562*H562,2)</f>
        <v>0</v>
      </c>
      <c r="J562" s="181"/>
      <c r="K562" s="182">
        <f>ROUND(E562*J562,2)</f>
        <v>0</v>
      </c>
      <c r="L562" s="182">
        <v>21</v>
      </c>
      <c r="M562" s="182">
        <f>G562*(1+L562/100)</f>
        <v>0</v>
      </c>
      <c r="N562" s="182">
        <v>0</v>
      </c>
      <c r="O562" s="182">
        <f>ROUND(E562*N562,2)</f>
        <v>0</v>
      </c>
      <c r="P562" s="182">
        <v>0</v>
      </c>
      <c r="Q562" s="182">
        <f>ROUND(E562*P562,2)</f>
        <v>0</v>
      </c>
      <c r="R562" s="182"/>
      <c r="S562" s="182" t="s">
        <v>329</v>
      </c>
      <c r="T562" s="183" t="s">
        <v>330</v>
      </c>
      <c r="U562" s="158">
        <v>0</v>
      </c>
      <c r="V562" s="158">
        <f>ROUND(E562*U562,2)</f>
        <v>0</v>
      </c>
      <c r="W562" s="158"/>
      <c r="X562" s="158" t="s">
        <v>151</v>
      </c>
      <c r="Y562" s="148"/>
      <c r="Z562" s="148"/>
      <c r="AA562" s="148"/>
      <c r="AB562" s="148"/>
      <c r="AC562" s="148"/>
      <c r="AD562" s="148"/>
      <c r="AE562" s="148"/>
      <c r="AF562" s="148"/>
      <c r="AG562" s="148" t="s">
        <v>165</v>
      </c>
      <c r="AH562" s="148"/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77">
        <v>178</v>
      </c>
      <c r="B563" s="178" t="s">
        <v>812</v>
      </c>
      <c r="C563" s="189" t="s">
        <v>813</v>
      </c>
      <c r="D563" s="179" t="s">
        <v>399</v>
      </c>
      <c r="E563" s="180">
        <v>160</v>
      </c>
      <c r="F563" s="181"/>
      <c r="G563" s="182">
        <f>ROUND(E563*F563,2)</f>
        <v>0</v>
      </c>
      <c r="H563" s="181"/>
      <c r="I563" s="182">
        <f>ROUND(E563*H563,2)</f>
        <v>0</v>
      </c>
      <c r="J563" s="181"/>
      <c r="K563" s="182">
        <f>ROUND(E563*J563,2)</f>
        <v>0</v>
      </c>
      <c r="L563" s="182">
        <v>21</v>
      </c>
      <c r="M563" s="182">
        <f>G563*(1+L563/100)</f>
        <v>0</v>
      </c>
      <c r="N563" s="182">
        <v>0</v>
      </c>
      <c r="O563" s="182">
        <f>ROUND(E563*N563,2)</f>
        <v>0</v>
      </c>
      <c r="P563" s="182">
        <v>0</v>
      </c>
      <c r="Q563" s="182">
        <f>ROUND(E563*P563,2)</f>
        <v>0</v>
      </c>
      <c r="R563" s="182"/>
      <c r="S563" s="182" t="s">
        <v>329</v>
      </c>
      <c r="T563" s="183" t="s">
        <v>330</v>
      </c>
      <c r="U563" s="158">
        <v>0</v>
      </c>
      <c r="V563" s="158">
        <f>ROUND(E563*U563,2)</f>
        <v>0</v>
      </c>
      <c r="W563" s="158"/>
      <c r="X563" s="158" t="s">
        <v>151</v>
      </c>
      <c r="Y563" s="148"/>
      <c r="Z563" s="148"/>
      <c r="AA563" s="148"/>
      <c r="AB563" s="148"/>
      <c r="AC563" s="148"/>
      <c r="AD563" s="148"/>
      <c r="AE563" s="148"/>
      <c r="AF563" s="148"/>
      <c r="AG563" s="148" t="s">
        <v>165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69">
        <v>179</v>
      </c>
      <c r="B564" s="170" t="s">
        <v>814</v>
      </c>
      <c r="C564" s="187" t="s">
        <v>815</v>
      </c>
      <c r="D564" s="171" t="s">
        <v>328</v>
      </c>
      <c r="E564" s="172">
        <v>1</v>
      </c>
      <c r="F564" s="173"/>
      <c r="G564" s="174">
        <f>ROUND(E564*F564,2)</f>
        <v>0</v>
      </c>
      <c r="H564" s="173"/>
      <c r="I564" s="174">
        <f>ROUND(E564*H564,2)</f>
        <v>0</v>
      </c>
      <c r="J564" s="173"/>
      <c r="K564" s="174">
        <f>ROUND(E564*J564,2)</f>
        <v>0</v>
      </c>
      <c r="L564" s="174">
        <v>21</v>
      </c>
      <c r="M564" s="174">
        <f>G564*(1+L564/100)</f>
        <v>0</v>
      </c>
      <c r="N564" s="174">
        <v>0</v>
      </c>
      <c r="O564" s="174">
        <f>ROUND(E564*N564,2)</f>
        <v>0</v>
      </c>
      <c r="P564" s="174">
        <v>0</v>
      </c>
      <c r="Q564" s="174">
        <f>ROUND(E564*P564,2)</f>
        <v>0</v>
      </c>
      <c r="R564" s="174"/>
      <c r="S564" s="174" t="s">
        <v>329</v>
      </c>
      <c r="T564" s="175" t="s">
        <v>330</v>
      </c>
      <c r="U564" s="158">
        <v>0</v>
      </c>
      <c r="V564" s="158">
        <f>ROUND(E564*U564,2)</f>
        <v>0</v>
      </c>
      <c r="W564" s="158"/>
      <c r="X564" s="158" t="s">
        <v>151</v>
      </c>
      <c r="Y564" s="148"/>
      <c r="Z564" s="148"/>
      <c r="AA564" s="148"/>
      <c r="AB564" s="148"/>
      <c r="AC564" s="148"/>
      <c r="AD564" s="148"/>
      <c r="AE564" s="148"/>
      <c r="AF564" s="148"/>
      <c r="AG564" s="148" t="s">
        <v>152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ht="22.5" outlineLevel="1" x14ac:dyDescent="0.2">
      <c r="A565" s="155"/>
      <c r="B565" s="156"/>
      <c r="C565" s="260" t="s">
        <v>816</v>
      </c>
      <c r="D565" s="261"/>
      <c r="E565" s="261"/>
      <c r="F565" s="261"/>
      <c r="G565" s="261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  <c r="T565" s="158"/>
      <c r="U565" s="158"/>
      <c r="V565" s="158"/>
      <c r="W565" s="158"/>
      <c r="X565" s="158"/>
      <c r="Y565" s="148"/>
      <c r="Z565" s="148"/>
      <c r="AA565" s="148"/>
      <c r="AB565" s="148"/>
      <c r="AC565" s="148"/>
      <c r="AD565" s="148"/>
      <c r="AE565" s="148"/>
      <c r="AF565" s="148"/>
      <c r="AG565" s="148" t="s">
        <v>207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76" t="str">
        <f>C565</f>
        <v>2x nerez dávkovač na mýdlo (sprcha, umyvadlo), 1x zrcadlo na umyvadlo 700/1000mm, 1x odpadkový koš, 1x zásobník na papírové ručníky</v>
      </c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69">
        <v>180</v>
      </c>
      <c r="B566" s="170" t="s">
        <v>817</v>
      </c>
      <c r="C566" s="187" t="s">
        <v>818</v>
      </c>
      <c r="D566" s="171" t="s">
        <v>328</v>
      </c>
      <c r="E566" s="172">
        <v>2</v>
      </c>
      <c r="F566" s="173"/>
      <c r="G566" s="174">
        <f>ROUND(E566*F566,2)</f>
        <v>0</v>
      </c>
      <c r="H566" s="173"/>
      <c r="I566" s="174">
        <f>ROUND(E566*H566,2)</f>
        <v>0</v>
      </c>
      <c r="J566" s="173"/>
      <c r="K566" s="174">
        <f>ROUND(E566*J566,2)</f>
        <v>0</v>
      </c>
      <c r="L566" s="174">
        <v>21</v>
      </c>
      <c r="M566" s="174">
        <f>G566*(1+L566/100)</f>
        <v>0</v>
      </c>
      <c r="N566" s="174">
        <v>0</v>
      </c>
      <c r="O566" s="174">
        <f>ROUND(E566*N566,2)</f>
        <v>0</v>
      </c>
      <c r="P566" s="174">
        <v>0</v>
      </c>
      <c r="Q566" s="174">
        <f>ROUND(E566*P566,2)</f>
        <v>0</v>
      </c>
      <c r="R566" s="174"/>
      <c r="S566" s="174" t="s">
        <v>329</v>
      </c>
      <c r="T566" s="175" t="s">
        <v>330</v>
      </c>
      <c r="U566" s="158">
        <v>0</v>
      </c>
      <c r="V566" s="158">
        <f>ROUND(E566*U566,2)</f>
        <v>0</v>
      </c>
      <c r="W566" s="158"/>
      <c r="X566" s="158" t="s">
        <v>151</v>
      </c>
      <c r="Y566" s="148"/>
      <c r="Z566" s="148"/>
      <c r="AA566" s="148"/>
      <c r="AB566" s="148"/>
      <c r="AC566" s="148"/>
      <c r="AD566" s="148"/>
      <c r="AE566" s="148"/>
      <c r="AF566" s="148"/>
      <c r="AG566" s="148" t="s">
        <v>152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260" t="s">
        <v>819</v>
      </c>
      <c r="D567" s="261"/>
      <c r="E567" s="261"/>
      <c r="F567" s="261"/>
      <c r="G567" s="261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58"/>
      <c r="Y567" s="148"/>
      <c r="Z567" s="148"/>
      <c r="AA567" s="148"/>
      <c r="AB567" s="148"/>
      <c r="AC567" s="148"/>
      <c r="AD567" s="148"/>
      <c r="AE567" s="148"/>
      <c r="AF567" s="148"/>
      <c r="AG567" s="148" t="s">
        <v>207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69">
        <v>181</v>
      </c>
      <c r="B568" s="170" t="s">
        <v>820</v>
      </c>
      <c r="C568" s="187" t="s">
        <v>821</v>
      </c>
      <c r="D568" s="171" t="s">
        <v>328</v>
      </c>
      <c r="E568" s="172">
        <v>1</v>
      </c>
      <c r="F568" s="173"/>
      <c r="G568" s="174">
        <f>ROUND(E568*F568,2)</f>
        <v>0</v>
      </c>
      <c r="H568" s="173"/>
      <c r="I568" s="174">
        <f>ROUND(E568*H568,2)</f>
        <v>0</v>
      </c>
      <c r="J568" s="173"/>
      <c r="K568" s="174">
        <f>ROUND(E568*J568,2)</f>
        <v>0</v>
      </c>
      <c r="L568" s="174">
        <v>21</v>
      </c>
      <c r="M568" s="174">
        <f>G568*(1+L568/100)</f>
        <v>0</v>
      </c>
      <c r="N568" s="174">
        <v>0</v>
      </c>
      <c r="O568" s="174">
        <f>ROUND(E568*N568,2)</f>
        <v>0</v>
      </c>
      <c r="P568" s="174">
        <v>0</v>
      </c>
      <c r="Q568" s="174">
        <f>ROUND(E568*P568,2)</f>
        <v>0</v>
      </c>
      <c r="R568" s="174"/>
      <c r="S568" s="174" t="s">
        <v>329</v>
      </c>
      <c r="T568" s="175" t="s">
        <v>330</v>
      </c>
      <c r="U568" s="158">
        <v>0</v>
      </c>
      <c r="V568" s="158">
        <f>ROUND(E568*U568,2)</f>
        <v>0</v>
      </c>
      <c r="W568" s="158"/>
      <c r="X568" s="158" t="s">
        <v>151</v>
      </c>
      <c r="Y568" s="148"/>
      <c r="Z568" s="148"/>
      <c r="AA568" s="148"/>
      <c r="AB568" s="148"/>
      <c r="AC568" s="148"/>
      <c r="AD568" s="148"/>
      <c r="AE568" s="148"/>
      <c r="AF568" s="148"/>
      <c r="AG568" s="148" t="s">
        <v>152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ht="22.5" outlineLevel="1" x14ac:dyDescent="0.2">
      <c r="A569" s="155"/>
      <c r="B569" s="156"/>
      <c r="C569" s="260" t="s">
        <v>822</v>
      </c>
      <c r="D569" s="261"/>
      <c r="E569" s="261"/>
      <c r="F569" s="261"/>
      <c r="G569" s="261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  <c r="T569" s="158"/>
      <c r="U569" s="158"/>
      <c r="V569" s="158"/>
      <c r="W569" s="158"/>
      <c r="X569" s="158"/>
      <c r="Y569" s="148"/>
      <c r="Z569" s="148"/>
      <c r="AA569" s="148"/>
      <c r="AB569" s="148"/>
      <c r="AC569" s="148"/>
      <c r="AD569" s="148"/>
      <c r="AE569" s="148"/>
      <c r="AF569" s="148"/>
      <c r="AG569" s="148" t="s">
        <v>207</v>
      </c>
      <c r="AH569" s="148"/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76" t="str">
        <f>C569</f>
        <v>1x nerez dávkovač na mýdlo, 1x zrcadlo na umyvadlo 700/1000mm, 2x odpadkový koš (umyvadlo, stůl), 1x zásobník na papírové ručníky, laminátový pracovní stůl s kovovou podnoží 700/1400mm s pojízdným zásuvkovým boxem, kancelářská židle otočná</v>
      </c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69">
        <v>182</v>
      </c>
      <c r="B570" s="170" t="s">
        <v>823</v>
      </c>
      <c r="C570" s="187" t="s">
        <v>824</v>
      </c>
      <c r="D570" s="171" t="s">
        <v>328</v>
      </c>
      <c r="E570" s="172">
        <v>1</v>
      </c>
      <c r="F570" s="173"/>
      <c r="G570" s="174">
        <f>ROUND(E570*F570,2)</f>
        <v>0</v>
      </c>
      <c r="H570" s="173"/>
      <c r="I570" s="174">
        <f>ROUND(E570*H570,2)</f>
        <v>0</v>
      </c>
      <c r="J570" s="173"/>
      <c r="K570" s="174">
        <f>ROUND(E570*J570,2)</f>
        <v>0</v>
      </c>
      <c r="L570" s="174">
        <v>21</v>
      </c>
      <c r="M570" s="174">
        <f>G570*(1+L570/100)</f>
        <v>0</v>
      </c>
      <c r="N570" s="174">
        <v>0</v>
      </c>
      <c r="O570" s="174">
        <f>ROUND(E570*N570,2)</f>
        <v>0</v>
      </c>
      <c r="P570" s="174">
        <v>0</v>
      </c>
      <c r="Q570" s="174">
        <f>ROUND(E570*P570,2)</f>
        <v>0</v>
      </c>
      <c r="R570" s="174"/>
      <c r="S570" s="174" t="s">
        <v>329</v>
      </c>
      <c r="T570" s="175" t="s">
        <v>330</v>
      </c>
      <c r="U570" s="158">
        <v>0</v>
      </c>
      <c r="V570" s="158">
        <f>ROUND(E570*U570,2)</f>
        <v>0</v>
      </c>
      <c r="W570" s="158"/>
      <c r="X570" s="158" t="s">
        <v>151</v>
      </c>
      <c r="Y570" s="148"/>
      <c r="Z570" s="148"/>
      <c r="AA570" s="148"/>
      <c r="AB570" s="148"/>
      <c r="AC570" s="148"/>
      <c r="AD570" s="148"/>
      <c r="AE570" s="148"/>
      <c r="AF570" s="148"/>
      <c r="AG570" s="148" t="s">
        <v>152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ht="22.5" outlineLevel="1" x14ac:dyDescent="0.2">
      <c r="A571" s="155"/>
      <c r="B571" s="156"/>
      <c r="C571" s="260" t="s">
        <v>825</v>
      </c>
      <c r="D571" s="261"/>
      <c r="E571" s="261"/>
      <c r="F571" s="261"/>
      <c r="G571" s="261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207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76" t="str">
        <f>C571</f>
        <v>Plechové zdvojené šatní skříňky 500/600/2000mm pro ukládání čistého a špinavého oděvu, s cylindrickým zámkem, na nožkách (celkem 9ks), samostatná dřevěná lavice s kovovou podloží 400/1000mm (celkem 2x), 18x nerezový háček, 1x odpadkový koš</v>
      </c>
      <c r="BB571" s="148"/>
      <c r="BC571" s="148"/>
      <c r="BD571" s="148"/>
      <c r="BE571" s="148"/>
      <c r="BF571" s="148"/>
      <c r="BG571" s="148"/>
      <c r="BH571" s="148"/>
    </row>
    <row r="572" spans="1:60" x14ac:dyDescent="0.2">
      <c r="A572" s="163" t="s">
        <v>144</v>
      </c>
      <c r="B572" s="164" t="s">
        <v>111</v>
      </c>
      <c r="C572" s="186" t="s">
        <v>112</v>
      </c>
      <c r="D572" s="165"/>
      <c r="E572" s="166"/>
      <c r="F572" s="167"/>
      <c r="G572" s="167">
        <f>SUMIF(AG573:AG573,"&lt;&gt;NOR",G573:G573)</f>
        <v>0</v>
      </c>
      <c r="H572" s="167"/>
      <c r="I572" s="167">
        <f>SUM(I573:I573)</f>
        <v>0</v>
      </c>
      <c r="J572" s="167"/>
      <c r="K572" s="167">
        <f>SUM(K573:K573)</f>
        <v>0</v>
      </c>
      <c r="L572" s="167"/>
      <c r="M572" s="167">
        <f>SUM(M573:M573)</f>
        <v>0</v>
      </c>
      <c r="N572" s="167"/>
      <c r="O572" s="167">
        <f>SUM(O573:O573)</f>
        <v>0</v>
      </c>
      <c r="P572" s="167"/>
      <c r="Q572" s="167">
        <f>SUM(Q573:Q573)</f>
        <v>0</v>
      </c>
      <c r="R572" s="167"/>
      <c r="S572" s="167"/>
      <c r="T572" s="168"/>
      <c r="U572" s="162"/>
      <c r="V572" s="162">
        <f>SUM(V573:V573)</f>
        <v>0</v>
      </c>
      <c r="W572" s="162"/>
      <c r="X572" s="162"/>
      <c r="AG572" t="s">
        <v>145</v>
      </c>
    </row>
    <row r="573" spans="1:60" outlineLevel="1" x14ac:dyDescent="0.2">
      <c r="A573" s="177">
        <v>183</v>
      </c>
      <c r="B573" s="178" t="s">
        <v>826</v>
      </c>
      <c r="C573" s="189" t="s">
        <v>827</v>
      </c>
      <c r="D573" s="179" t="s">
        <v>328</v>
      </c>
      <c r="E573" s="180">
        <v>1</v>
      </c>
      <c r="F573" s="181"/>
      <c r="G573" s="182">
        <f>ROUND(E573*F573,2)</f>
        <v>0</v>
      </c>
      <c r="H573" s="181"/>
      <c r="I573" s="182">
        <f>ROUND(E573*H573,2)</f>
        <v>0</v>
      </c>
      <c r="J573" s="181"/>
      <c r="K573" s="182">
        <f>ROUND(E573*J573,2)</f>
        <v>0</v>
      </c>
      <c r="L573" s="182">
        <v>21</v>
      </c>
      <c r="M573" s="182">
        <f>G573*(1+L573/100)</f>
        <v>0</v>
      </c>
      <c r="N573" s="182">
        <v>0</v>
      </c>
      <c r="O573" s="182">
        <f>ROUND(E573*N573,2)</f>
        <v>0</v>
      </c>
      <c r="P573" s="182">
        <v>0</v>
      </c>
      <c r="Q573" s="182">
        <f>ROUND(E573*P573,2)</f>
        <v>0</v>
      </c>
      <c r="R573" s="182"/>
      <c r="S573" s="182" t="s">
        <v>329</v>
      </c>
      <c r="T573" s="183" t="s">
        <v>330</v>
      </c>
      <c r="U573" s="158">
        <v>0</v>
      </c>
      <c r="V573" s="158">
        <f>ROUND(E573*U573,2)</f>
        <v>0</v>
      </c>
      <c r="W573" s="158"/>
      <c r="X573" s="158" t="s">
        <v>151</v>
      </c>
      <c r="Y573" s="148"/>
      <c r="Z573" s="148"/>
      <c r="AA573" s="148"/>
      <c r="AB573" s="148"/>
      <c r="AC573" s="148"/>
      <c r="AD573" s="148"/>
      <c r="AE573" s="148"/>
      <c r="AF573" s="148"/>
      <c r="AG573" s="148" t="s">
        <v>165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x14ac:dyDescent="0.2">
      <c r="A574" s="163" t="s">
        <v>144</v>
      </c>
      <c r="B574" s="164" t="s">
        <v>113</v>
      </c>
      <c r="C574" s="186" t="s">
        <v>114</v>
      </c>
      <c r="D574" s="165"/>
      <c r="E574" s="166"/>
      <c r="F574" s="167"/>
      <c r="G574" s="167">
        <f>SUMIF(AG575:AG584,"&lt;&gt;NOR",G575:G584)</f>
        <v>0</v>
      </c>
      <c r="H574" s="167"/>
      <c r="I574" s="167">
        <f>SUM(I575:I584)</f>
        <v>0</v>
      </c>
      <c r="J574" s="167"/>
      <c r="K574" s="167">
        <f>SUM(K575:K584)</f>
        <v>0</v>
      </c>
      <c r="L574" s="167"/>
      <c r="M574" s="167">
        <f>SUM(M575:M584)</f>
        <v>0</v>
      </c>
      <c r="N574" s="167"/>
      <c r="O574" s="167">
        <f>SUM(O575:O584)</f>
        <v>0</v>
      </c>
      <c r="P574" s="167"/>
      <c r="Q574" s="167">
        <f>SUM(Q575:Q584)</f>
        <v>0</v>
      </c>
      <c r="R574" s="167"/>
      <c r="S574" s="167"/>
      <c r="T574" s="168"/>
      <c r="U574" s="162"/>
      <c r="V574" s="162">
        <f>SUM(V575:V584)</f>
        <v>619.73</v>
      </c>
      <c r="W574" s="162"/>
      <c r="X574" s="162"/>
      <c r="AG574" t="s">
        <v>145</v>
      </c>
    </row>
    <row r="575" spans="1:60" ht="22.5" outlineLevel="1" x14ac:dyDescent="0.2">
      <c r="A575" s="177">
        <v>184</v>
      </c>
      <c r="B575" s="178" t="s">
        <v>828</v>
      </c>
      <c r="C575" s="189" t="s">
        <v>829</v>
      </c>
      <c r="D575" s="179" t="s">
        <v>218</v>
      </c>
      <c r="E575" s="180">
        <v>156.06456</v>
      </c>
      <c r="F575" s="181"/>
      <c r="G575" s="182">
        <f>ROUND(E575*F575,2)</f>
        <v>0</v>
      </c>
      <c r="H575" s="181"/>
      <c r="I575" s="182">
        <f>ROUND(E575*H575,2)</f>
        <v>0</v>
      </c>
      <c r="J575" s="181"/>
      <c r="K575" s="182">
        <f>ROUND(E575*J575,2)</f>
        <v>0</v>
      </c>
      <c r="L575" s="182">
        <v>21</v>
      </c>
      <c r="M575" s="182">
        <f>G575*(1+L575/100)</f>
        <v>0</v>
      </c>
      <c r="N575" s="182">
        <v>0</v>
      </c>
      <c r="O575" s="182">
        <f>ROUND(E575*N575,2)</f>
        <v>0</v>
      </c>
      <c r="P575" s="182">
        <v>0</v>
      </c>
      <c r="Q575" s="182">
        <f>ROUND(E575*P575,2)</f>
        <v>0</v>
      </c>
      <c r="R575" s="182" t="s">
        <v>457</v>
      </c>
      <c r="S575" s="182" t="s">
        <v>150</v>
      </c>
      <c r="T575" s="183" t="s">
        <v>150</v>
      </c>
      <c r="U575" s="158">
        <v>2.0089999999999999</v>
      </c>
      <c r="V575" s="158">
        <f>ROUND(E575*U575,2)</f>
        <v>313.52999999999997</v>
      </c>
      <c r="W575" s="158"/>
      <c r="X575" s="158" t="s">
        <v>830</v>
      </c>
      <c r="Y575" s="148"/>
      <c r="Z575" s="148"/>
      <c r="AA575" s="148"/>
      <c r="AB575" s="148"/>
      <c r="AC575" s="148"/>
      <c r="AD575" s="148"/>
      <c r="AE575" s="148"/>
      <c r="AF575" s="148"/>
      <c r="AG575" s="148" t="s">
        <v>831</v>
      </c>
      <c r="AH575" s="148"/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69">
        <v>185</v>
      </c>
      <c r="B576" s="170" t="s">
        <v>832</v>
      </c>
      <c r="C576" s="187" t="s">
        <v>833</v>
      </c>
      <c r="D576" s="171" t="s">
        <v>218</v>
      </c>
      <c r="E576" s="172">
        <v>156.06456</v>
      </c>
      <c r="F576" s="173"/>
      <c r="G576" s="174">
        <f>ROUND(E576*F576,2)</f>
        <v>0</v>
      </c>
      <c r="H576" s="173"/>
      <c r="I576" s="174">
        <f>ROUND(E576*H576,2)</f>
        <v>0</v>
      </c>
      <c r="J576" s="173"/>
      <c r="K576" s="174">
        <f>ROUND(E576*J576,2)</f>
        <v>0</v>
      </c>
      <c r="L576" s="174">
        <v>21</v>
      </c>
      <c r="M576" s="174">
        <f>G576*(1+L576/100)</f>
        <v>0</v>
      </c>
      <c r="N576" s="174">
        <v>0</v>
      </c>
      <c r="O576" s="174">
        <f>ROUND(E576*N576,2)</f>
        <v>0</v>
      </c>
      <c r="P576" s="174">
        <v>0</v>
      </c>
      <c r="Q576" s="174">
        <f>ROUND(E576*P576,2)</f>
        <v>0</v>
      </c>
      <c r="R576" s="174" t="s">
        <v>457</v>
      </c>
      <c r="S576" s="174" t="s">
        <v>150</v>
      </c>
      <c r="T576" s="175" t="s">
        <v>150</v>
      </c>
      <c r="U576" s="158">
        <v>0.49</v>
      </c>
      <c r="V576" s="158">
        <f>ROUND(E576*U576,2)</f>
        <v>76.47</v>
      </c>
      <c r="W576" s="158"/>
      <c r="X576" s="158" t="s">
        <v>830</v>
      </c>
      <c r="Y576" s="148"/>
      <c r="Z576" s="148"/>
      <c r="AA576" s="148"/>
      <c r="AB576" s="148"/>
      <c r="AC576" s="148"/>
      <c r="AD576" s="148"/>
      <c r="AE576" s="148"/>
      <c r="AF576" s="148"/>
      <c r="AG576" s="148" t="s">
        <v>831</v>
      </c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260" t="s">
        <v>834</v>
      </c>
      <c r="D577" s="261"/>
      <c r="E577" s="261"/>
      <c r="F577" s="261"/>
      <c r="G577" s="261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207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77">
        <v>186</v>
      </c>
      <c r="B578" s="178" t="s">
        <v>835</v>
      </c>
      <c r="C578" s="189" t="s">
        <v>836</v>
      </c>
      <c r="D578" s="179" t="s">
        <v>218</v>
      </c>
      <c r="E578" s="180">
        <v>1560.6456000000001</v>
      </c>
      <c r="F578" s="181"/>
      <c r="G578" s="182">
        <f>ROUND(E578*F578,2)</f>
        <v>0</v>
      </c>
      <c r="H578" s="181"/>
      <c r="I578" s="182">
        <f>ROUND(E578*H578,2)</f>
        <v>0</v>
      </c>
      <c r="J578" s="181"/>
      <c r="K578" s="182">
        <f>ROUND(E578*J578,2)</f>
        <v>0</v>
      </c>
      <c r="L578" s="182">
        <v>21</v>
      </c>
      <c r="M578" s="182">
        <f>G578*(1+L578/100)</f>
        <v>0</v>
      </c>
      <c r="N578" s="182">
        <v>0</v>
      </c>
      <c r="O578" s="182">
        <f>ROUND(E578*N578,2)</f>
        <v>0</v>
      </c>
      <c r="P578" s="182">
        <v>0</v>
      </c>
      <c r="Q578" s="182">
        <f>ROUND(E578*P578,2)</f>
        <v>0</v>
      </c>
      <c r="R578" s="182" t="s">
        <v>457</v>
      </c>
      <c r="S578" s="182" t="s">
        <v>150</v>
      </c>
      <c r="T578" s="183" t="s">
        <v>150</v>
      </c>
      <c r="U578" s="158">
        <v>0</v>
      </c>
      <c r="V578" s="158">
        <f>ROUND(E578*U578,2)</f>
        <v>0</v>
      </c>
      <c r="W578" s="158"/>
      <c r="X578" s="158" t="s">
        <v>830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831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ht="22.5" outlineLevel="1" x14ac:dyDescent="0.2">
      <c r="A579" s="177">
        <v>187</v>
      </c>
      <c r="B579" s="178" t="s">
        <v>837</v>
      </c>
      <c r="C579" s="189" t="s">
        <v>838</v>
      </c>
      <c r="D579" s="179" t="s">
        <v>218</v>
      </c>
      <c r="E579" s="180">
        <v>156.06456</v>
      </c>
      <c r="F579" s="181"/>
      <c r="G579" s="182">
        <f>ROUND(E579*F579,2)</f>
        <v>0</v>
      </c>
      <c r="H579" s="181"/>
      <c r="I579" s="182">
        <f>ROUND(E579*H579,2)</f>
        <v>0</v>
      </c>
      <c r="J579" s="181"/>
      <c r="K579" s="182">
        <f>ROUND(E579*J579,2)</f>
        <v>0</v>
      </c>
      <c r="L579" s="182">
        <v>21</v>
      </c>
      <c r="M579" s="182">
        <f>G579*(1+L579/100)</f>
        <v>0</v>
      </c>
      <c r="N579" s="182">
        <v>0</v>
      </c>
      <c r="O579" s="182">
        <f>ROUND(E579*N579,2)</f>
        <v>0</v>
      </c>
      <c r="P579" s="182">
        <v>0</v>
      </c>
      <c r="Q579" s="182">
        <f>ROUND(E579*P579,2)</f>
        <v>0</v>
      </c>
      <c r="R579" s="182" t="s">
        <v>457</v>
      </c>
      <c r="S579" s="182" t="s">
        <v>150</v>
      </c>
      <c r="T579" s="183" t="s">
        <v>150</v>
      </c>
      <c r="U579" s="158">
        <v>0</v>
      </c>
      <c r="V579" s="158">
        <f>ROUND(E579*U579,2)</f>
        <v>0</v>
      </c>
      <c r="W579" s="158"/>
      <c r="X579" s="158" t="s">
        <v>830</v>
      </c>
      <c r="Y579" s="148"/>
      <c r="Z579" s="148"/>
      <c r="AA579" s="148"/>
      <c r="AB579" s="148"/>
      <c r="AC579" s="148"/>
      <c r="AD579" s="148"/>
      <c r="AE579" s="148"/>
      <c r="AF579" s="148"/>
      <c r="AG579" s="148" t="s">
        <v>831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ht="22.5" outlineLevel="1" x14ac:dyDescent="0.2">
      <c r="A580" s="169">
        <v>188</v>
      </c>
      <c r="B580" s="170" t="s">
        <v>839</v>
      </c>
      <c r="C580" s="187" t="s">
        <v>840</v>
      </c>
      <c r="D580" s="171" t="s">
        <v>218</v>
      </c>
      <c r="E580" s="172">
        <v>156.06456</v>
      </c>
      <c r="F580" s="173"/>
      <c r="G580" s="174">
        <f>ROUND(E580*F580,2)</f>
        <v>0</v>
      </c>
      <c r="H580" s="173"/>
      <c r="I580" s="174">
        <f>ROUND(E580*H580,2)</f>
        <v>0</v>
      </c>
      <c r="J580" s="173"/>
      <c r="K580" s="174">
        <f>ROUND(E580*J580,2)</f>
        <v>0</v>
      </c>
      <c r="L580" s="174">
        <v>21</v>
      </c>
      <c r="M580" s="174">
        <f>G580*(1+L580/100)</f>
        <v>0</v>
      </c>
      <c r="N580" s="174">
        <v>0</v>
      </c>
      <c r="O580" s="174">
        <f>ROUND(E580*N580,2)</f>
        <v>0</v>
      </c>
      <c r="P580" s="174">
        <v>0</v>
      </c>
      <c r="Q580" s="174">
        <f>ROUND(E580*P580,2)</f>
        <v>0</v>
      </c>
      <c r="R580" s="174" t="s">
        <v>841</v>
      </c>
      <c r="S580" s="174" t="s">
        <v>150</v>
      </c>
      <c r="T580" s="175" t="s">
        <v>150</v>
      </c>
      <c r="U580" s="158">
        <v>0.752</v>
      </c>
      <c r="V580" s="158">
        <f>ROUND(E580*U580,2)</f>
        <v>117.36</v>
      </c>
      <c r="W580" s="158"/>
      <c r="X580" s="158" t="s">
        <v>830</v>
      </c>
      <c r="Y580" s="148"/>
      <c r="Z580" s="148"/>
      <c r="AA580" s="148"/>
      <c r="AB580" s="148"/>
      <c r="AC580" s="148"/>
      <c r="AD580" s="148"/>
      <c r="AE580" s="148"/>
      <c r="AF580" s="148"/>
      <c r="AG580" s="148" t="s">
        <v>831</v>
      </c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251" t="s">
        <v>842</v>
      </c>
      <c r="D581" s="252"/>
      <c r="E581" s="252"/>
      <c r="F581" s="252"/>
      <c r="G581" s="252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154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76" t="str">
        <f>C581</f>
        <v>nebo vybouraných hmot nošením nebo přehazováním k místu nakládky přístupnému normálním dopravním prostředkům do 10 m,</v>
      </c>
      <c r="BB581" s="148"/>
      <c r="BC581" s="148"/>
      <c r="BD581" s="148"/>
      <c r="BE581" s="148"/>
      <c r="BF581" s="148"/>
      <c r="BG581" s="148"/>
      <c r="BH581" s="148"/>
    </row>
    <row r="582" spans="1:60" ht="22.5" outlineLevel="1" x14ac:dyDescent="0.2">
      <c r="A582" s="155"/>
      <c r="B582" s="156"/>
      <c r="C582" s="262" t="s">
        <v>843</v>
      </c>
      <c r="D582" s="263"/>
      <c r="E582" s="263"/>
      <c r="F582" s="263"/>
      <c r="G582" s="263"/>
      <c r="H582" s="158"/>
      <c r="I582" s="158"/>
      <c r="J582" s="158"/>
      <c r="K582" s="158"/>
      <c r="L582" s="158"/>
      <c r="M582" s="158"/>
      <c r="N582" s="158"/>
      <c r="O582" s="158"/>
      <c r="P582" s="158"/>
      <c r="Q582" s="158"/>
      <c r="R582" s="158"/>
      <c r="S582" s="158"/>
      <c r="T582" s="158"/>
      <c r="U582" s="158"/>
      <c r="V582" s="158"/>
      <c r="W582" s="158"/>
      <c r="X582" s="158"/>
      <c r="Y582" s="148"/>
      <c r="Z582" s="148"/>
      <c r="AA582" s="148"/>
      <c r="AB582" s="148"/>
      <c r="AC582" s="148"/>
      <c r="AD582" s="148"/>
      <c r="AE582" s="148"/>
      <c r="AF582" s="148"/>
      <c r="AG582" s="148" t="s">
        <v>207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76" t="str">
        <f>C582</f>
        <v>S naložením suti nebo vybouraných hmot do dopravního prostředku a na jejich vyložením, popřípadě přeložením na normální dopravní prostředek.</v>
      </c>
      <c r="BB582" s="148"/>
      <c r="BC582" s="148"/>
      <c r="BD582" s="148"/>
      <c r="BE582" s="148"/>
      <c r="BF582" s="148"/>
      <c r="BG582" s="148"/>
      <c r="BH582" s="148"/>
    </row>
    <row r="583" spans="1:60" ht="22.5" outlineLevel="1" x14ac:dyDescent="0.2">
      <c r="A583" s="169">
        <v>189</v>
      </c>
      <c r="B583" s="170" t="s">
        <v>844</v>
      </c>
      <c r="C583" s="187" t="s">
        <v>845</v>
      </c>
      <c r="D583" s="171" t="s">
        <v>218</v>
      </c>
      <c r="E583" s="172">
        <v>312.12912</v>
      </c>
      <c r="F583" s="173"/>
      <c r="G583" s="174">
        <f>ROUND(E583*F583,2)</f>
        <v>0</v>
      </c>
      <c r="H583" s="173"/>
      <c r="I583" s="174">
        <f>ROUND(E583*H583,2)</f>
        <v>0</v>
      </c>
      <c r="J583" s="173"/>
      <c r="K583" s="174">
        <f>ROUND(E583*J583,2)</f>
        <v>0</v>
      </c>
      <c r="L583" s="174">
        <v>21</v>
      </c>
      <c r="M583" s="174">
        <f>G583*(1+L583/100)</f>
        <v>0</v>
      </c>
      <c r="N583" s="174">
        <v>0</v>
      </c>
      <c r="O583" s="174">
        <f>ROUND(E583*N583,2)</f>
        <v>0</v>
      </c>
      <c r="P583" s="174">
        <v>0</v>
      </c>
      <c r="Q583" s="174">
        <f>ROUND(E583*P583,2)</f>
        <v>0</v>
      </c>
      <c r="R583" s="174" t="s">
        <v>841</v>
      </c>
      <c r="S583" s="174" t="s">
        <v>150</v>
      </c>
      <c r="T583" s="175" t="s">
        <v>150</v>
      </c>
      <c r="U583" s="158">
        <v>0.36</v>
      </c>
      <c r="V583" s="158">
        <f>ROUND(E583*U583,2)</f>
        <v>112.37</v>
      </c>
      <c r="W583" s="158"/>
      <c r="X583" s="158" t="s">
        <v>830</v>
      </c>
      <c r="Y583" s="148"/>
      <c r="Z583" s="148"/>
      <c r="AA583" s="148"/>
      <c r="AB583" s="148"/>
      <c r="AC583" s="148"/>
      <c r="AD583" s="148"/>
      <c r="AE583" s="148"/>
      <c r="AF583" s="148"/>
      <c r="AG583" s="148" t="s">
        <v>831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/>
      <c r="B584" s="156"/>
      <c r="C584" s="251" t="s">
        <v>842</v>
      </c>
      <c r="D584" s="252"/>
      <c r="E584" s="252"/>
      <c r="F584" s="252"/>
      <c r="G584" s="252"/>
      <c r="H584" s="158"/>
      <c r="I584" s="158"/>
      <c r="J584" s="158"/>
      <c r="K584" s="158"/>
      <c r="L584" s="158"/>
      <c r="M584" s="158"/>
      <c r="N584" s="158"/>
      <c r="O584" s="158"/>
      <c r="P584" s="158"/>
      <c r="Q584" s="158"/>
      <c r="R584" s="158"/>
      <c r="S584" s="158"/>
      <c r="T584" s="158"/>
      <c r="U584" s="158"/>
      <c r="V584" s="158"/>
      <c r="W584" s="158"/>
      <c r="X584" s="158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154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76" t="str">
        <f>C584</f>
        <v>nebo vybouraných hmot nošením nebo přehazováním k místu nakládky přístupnému normálním dopravním prostředkům do 10 m,</v>
      </c>
      <c r="BB584" s="148"/>
      <c r="BC584" s="148"/>
      <c r="BD584" s="148"/>
      <c r="BE584" s="148"/>
      <c r="BF584" s="148"/>
      <c r="BG584" s="148"/>
      <c r="BH584" s="148"/>
    </row>
    <row r="585" spans="1:60" x14ac:dyDescent="0.2">
      <c r="A585" s="163" t="s">
        <v>144</v>
      </c>
      <c r="B585" s="164" t="s">
        <v>116</v>
      </c>
      <c r="C585" s="186" t="s">
        <v>27</v>
      </c>
      <c r="D585" s="165"/>
      <c r="E585" s="166"/>
      <c r="F585" s="167"/>
      <c r="G585" s="167">
        <f>SUMIF(AG586:AG593,"&lt;&gt;NOR",G586:G593)</f>
        <v>0</v>
      </c>
      <c r="H585" s="167"/>
      <c r="I585" s="167">
        <f>SUM(I586:I593)</f>
        <v>0</v>
      </c>
      <c r="J585" s="167"/>
      <c r="K585" s="167">
        <f>SUM(K586:K593)</f>
        <v>0</v>
      </c>
      <c r="L585" s="167"/>
      <c r="M585" s="167">
        <f>SUM(M586:M593)</f>
        <v>0</v>
      </c>
      <c r="N585" s="167"/>
      <c r="O585" s="167">
        <f>SUM(O586:O593)</f>
        <v>0</v>
      </c>
      <c r="P585" s="167"/>
      <c r="Q585" s="167">
        <f>SUM(Q586:Q593)</f>
        <v>0</v>
      </c>
      <c r="R585" s="167"/>
      <c r="S585" s="167"/>
      <c r="T585" s="168"/>
      <c r="U585" s="162"/>
      <c r="V585" s="162">
        <f>SUM(V586:V593)</f>
        <v>0</v>
      </c>
      <c r="W585" s="162"/>
      <c r="X585" s="162"/>
      <c r="AG585" t="s">
        <v>145</v>
      </c>
    </row>
    <row r="586" spans="1:60" outlineLevel="1" x14ac:dyDescent="0.2">
      <c r="A586" s="169">
        <v>190</v>
      </c>
      <c r="B586" s="170" t="s">
        <v>846</v>
      </c>
      <c r="C586" s="187" t="s">
        <v>847</v>
      </c>
      <c r="D586" s="171" t="s">
        <v>848</v>
      </c>
      <c r="E586" s="172">
        <v>1</v>
      </c>
      <c r="F586" s="173"/>
      <c r="G586" s="174">
        <f>ROUND(E586*F586,2)</f>
        <v>0</v>
      </c>
      <c r="H586" s="173"/>
      <c r="I586" s="174">
        <f>ROUND(E586*H586,2)</f>
        <v>0</v>
      </c>
      <c r="J586" s="173"/>
      <c r="K586" s="174">
        <f>ROUND(E586*J586,2)</f>
        <v>0</v>
      </c>
      <c r="L586" s="174">
        <v>21</v>
      </c>
      <c r="M586" s="174">
        <f>G586*(1+L586/100)</f>
        <v>0</v>
      </c>
      <c r="N586" s="174">
        <v>0</v>
      </c>
      <c r="O586" s="174">
        <f>ROUND(E586*N586,2)</f>
        <v>0</v>
      </c>
      <c r="P586" s="174">
        <v>0</v>
      </c>
      <c r="Q586" s="174">
        <f>ROUND(E586*P586,2)</f>
        <v>0</v>
      </c>
      <c r="R586" s="174"/>
      <c r="S586" s="174" t="s">
        <v>329</v>
      </c>
      <c r="T586" s="175" t="s">
        <v>330</v>
      </c>
      <c r="U586" s="158">
        <v>0</v>
      </c>
      <c r="V586" s="158">
        <f>ROUND(E586*U586,2)</f>
        <v>0</v>
      </c>
      <c r="W586" s="158"/>
      <c r="X586" s="158" t="s">
        <v>151</v>
      </c>
      <c r="Y586" s="148"/>
      <c r="Z586" s="148"/>
      <c r="AA586" s="148"/>
      <c r="AB586" s="148"/>
      <c r="AC586" s="148"/>
      <c r="AD586" s="148"/>
      <c r="AE586" s="148"/>
      <c r="AF586" s="148"/>
      <c r="AG586" s="148" t="s">
        <v>165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260" t="s">
        <v>849</v>
      </c>
      <c r="D587" s="261"/>
      <c r="E587" s="261"/>
      <c r="F587" s="261"/>
      <c r="G587" s="261"/>
      <c r="H587" s="158"/>
      <c r="I587" s="158"/>
      <c r="J587" s="158"/>
      <c r="K587" s="158"/>
      <c r="L587" s="158"/>
      <c r="M587" s="158"/>
      <c r="N587" s="158"/>
      <c r="O587" s="158"/>
      <c r="P587" s="158"/>
      <c r="Q587" s="158"/>
      <c r="R587" s="158"/>
      <c r="S587" s="158"/>
      <c r="T587" s="158"/>
      <c r="U587" s="158"/>
      <c r="V587" s="158"/>
      <c r="W587" s="158"/>
      <c r="X587" s="158"/>
      <c r="Y587" s="148"/>
      <c r="Z587" s="148"/>
      <c r="AA587" s="148"/>
      <c r="AB587" s="148"/>
      <c r="AC587" s="148"/>
      <c r="AD587" s="148"/>
      <c r="AE587" s="148"/>
      <c r="AF587" s="148"/>
      <c r="AG587" s="148" t="s">
        <v>207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69">
        <v>191</v>
      </c>
      <c r="B588" s="170" t="s">
        <v>850</v>
      </c>
      <c r="C588" s="187" t="s">
        <v>851</v>
      </c>
      <c r="D588" s="171" t="s">
        <v>848</v>
      </c>
      <c r="E588" s="172">
        <v>1</v>
      </c>
      <c r="F588" s="173"/>
      <c r="G588" s="174">
        <f>ROUND(E588*F588,2)</f>
        <v>0</v>
      </c>
      <c r="H588" s="173"/>
      <c r="I588" s="174">
        <f>ROUND(E588*H588,2)</f>
        <v>0</v>
      </c>
      <c r="J588" s="173"/>
      <c r="K588" s="174">
        <f>ROUND(E588*J588,2)</f>
        <v>0</v>
      </c>
      <c r="L588" s="174">
        <v>21</v>
      </c>
      <c r="M588" s="174">
        <f>G588*(1+L588/100)</f>
        <v>0</v>
      </c>
      <c r="N588" s="174">
        <v>0</v>
      </c>
      <c r="O588" s="174">
        <f>ROUND(E588*N588,2)</f>
        <v>0</v>
      </c>
      <c r="P588" s="174">
        <v>0</v>
      </c>
      <c r="Q588" s="174">
        <f>ROUND(E588*P588,2)</f>
        <v>0</v>
      </c>
      <c r="R588" s="174"/>
      <c r="S588" s="174" t="s">
        <v>329</v>
      </c>
      <c r="T588" s="175" t="s">
        <v>330</v>
      </c>
      <c r="U588" s="158">
        <v>0</v>
      </c>
      <c r="V588" s="158">
        <f>ROUND(E588*U588,2)</f>
        <v>0</v>
      </c>
      <c r="W588" s="158"/>
      <c r="X588" s="158" t="s">
        <v>151</v>
      </c>
      <c r="Y588" s="148"/>
      <c r="Z588" s="148"/>
      <c r="AA588" s="148"/>
      <c r="AB588" s="148"/>
      <c r="AC588" s="148"/>
      <c r="AD588" s="148"/>
      <c r="AE588" s="148"/>
      <c r="AF588" s="148"/>
      <c r="AG588" s="148" t="s">
        <v>165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260" t="s">
        <v>849</v>
      </c>
      <c r="D589" s="261"/>
      <c r="E589" s="261"/>
      <c r="F589" s="261"/>
      <c r="G589" s="261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48"/>
      <c r="Z589" s="148"/>
      <c r="AA589" s="148"/>
      <c r="AB589" s="148"/>
      <c r="AC589" s="148"/>
      <c r="AD589" s="148"/>
      <c r="AE589" s="148"/>
      <c r="AF589" s="148"/>
      <c r="AG589" s="148" t="s">
        <v>207</v>
      </c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69">
        <v>192</v>
      </c>
      <c r="B590" s="170" t="s">
        <v>852</v>
      </c>
      <c r="C590" s="187" t="s">
        <v>853</v>
      </c>
      <c r="D590" s="171" t="s">
        <v>854</v>
      </c>
      <c r="E590" s="172">
        <v>1</v>
      </c>
      <c r="F590" s="173"/>
      <c r="G590" s="174">
        <f>ROUND(E590*F590,2)</f>
        <v>0</v>
      </c>
      <c r="H590" s="173"/>
      <c r="I590" s="174">
        <f>ROUND(E590*H590,2)</f>
        <v>0</v>
      </c>
      <c r="J590" s="173"/>
      <c r="K590" s="174">
        <f>ROUND(E590*J590,2)</f>
        <v>0</v>
      </c>
      <c r="L590" s="174">
        <v>21</v>
      </c>
      <c r="M590" s="174">
        <f>G590*(1+L590/100)</f>
        <v>0</v>
      </c>
      <c r="N590" s="174">
        <v>0</v>
      </c>
      <c r="O590" s="174">
        <f>ROUND(E590*N590,2)</f>
        <v>0</v>
      </c>
      <c r="P590" s="174">
        <v>0</v>
      </c>
      <c r="Q590" s="174">
        <f>ROUND(E590*P590,2)</f>
        <v>0</v>
      </c>
      <c r="R590" s="174"/>
      <c r="S590" s="174" t="s">
        <v>329</v>
      </c>
      <c r="T590" s="175" t="s">
        <v>330</v>
      </c>
      <c r="U590" s="158">
        <v>0</v>
      </c>
      <c r="V590" s="158">
        <f>ROUND(E590*U590,2)</f>
        <v>0</v>
      </c>
      <c r="W590" s="158"/>
      <c r="X590" s="158" t="s">
        <v>855</v>
      </c>
      <c r="Y590" s="148"/>
      <c r="Z590" s="148"/>
      <c r="AA590" s="148"/>
      <c r="AB590" s="148"/>
      <c r="AC590" s="148"/>
      <c r="AD590" s="148"/>
      <c r="AE590" s="148"/>
      <c r="AF590" s="148"/>
      <c r="AG590" s="148" t="s">
        <v>856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260" t="s">
        <v>857</v>
      </c>
      <c r="D591" s="261"/>
      <c r="E591" s="261"/>
      <c r="F591" s="261"/>
      <c r="G591" s="261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207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69">
        <v>193</v>
      </c>
      <c r="B592" s="170" t="s">
        <v>858</v>
      </c>
      <c r="C592" s="187" t="s">
        <v>859</v>
      </c>
      <c r="D592" s="171" t="s">
        <v>848</v>
      </c>
      <c r="E592" s="172">
        <v>1</v>
      </c>
      <c r="F592" s="173"/>
      <c r="G592" s="174">
        <f>ROUND(E592*F592,2)</f>
        <v>0</v>
      </c>
      <c r="H592" s="173"/>
      <c r="I592" s="174">
        <f>ROUND(E592*H592,2)</f>
        <v>0</v>
      </c>
      <c r="J592" s="173"/>
      <c r="K592" s="174">
        <f>ROUND(E592*J592,2)</f>
        <v>0</v>
      </c>
      <c r="L592" s="174">
        <v>21</v>
      </c>
      <c r="M592" s="174">
        <f>G592*(1+L592/100)</f>
        <v>0</v>
      </c>
      <c r="N592" s="174">
        <v>0</v>
      </c>
      <c r="O592" s="174">
        <f>ROUND(E592*N592,2)</f>
        <v>0</v>
      </c>
      <c r="P592" s="174">
        <v>0</v>
      </c>
      <c r="Q592" s="174">
        <f>ROUND(E592*P592,2)</f>
        <v>0</v>
      </c>
      <c r="R592" s="174"/>
      <c r="S592" s="174" t="s">
        <v>329</v>
      </c>
      <c r="T592" s="175" t="s">
        <v>330</v>
      </c>
      <c r="U592" s="158">
        <v>0</v>
      </c>
      <c r="V592" s="158">
        <f>ROUND(E592*U592,2)</f>
        <v>0</v>
      </c>
      <c r="W592" s="158"/>
      <c r="X592" s="158" t="s">
        <v>855</v>
      </c>
      <c r="Y592" s="148"/>
      <c r="Z592" s="148"/>
      <c r="AA592" s="148"/>
      <c r="AB592" s="148"/>
      <c r="AC592" s="148"/>
      <c r="AD592" s="148"/>
      <c r="AE592" s="148"/>
      <c r="AF592" s="148"/>
      <c r="AG592" s="148" t="s">
        <v>860</v>
      </c>
      <c r="AH592" s="148"/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55"/>
      <c r="B593" s="156"/>
      <c r="C593" s="260" t="s">
        <v>861</v>
      </c>
      <c r="D593" s="261"/>
      <c r="E593" s="261"/>
      <c r="F593" s="261"/>
      <c r="G593" s="261"/>
      <c r="H593" s="158"/>
      <c r="I593" s="158"/>
      <c r="J593" s="158"/>
      <c r="K593" s="158"/>
      <c r="L593" s="158"/>
      <c r="M593" s="158"/>
      <c r="N593" s="158"/>
      <c r="O593" s="158"/>
      <c r="P593" s="158"/>
      <c r="Q593" s="158"/>
      <c r="R593" s="158"/>
      <c r="S593" s="158"/>
      <c r="T593" s="158"/>
      <c r="U593" s="158"/>
      <c r="V593" s="158"/>
      <c r="W593" s="158"/>
      <c r="X593" s="158"/>
      <c r="Y593" s="148"/>
      <c r="Z593" s="148"/>
      <c r="AA593" s="148"/>
      <c r="AB593" s="148"/>
      <c r="AC593" s="148"/>
      <c r="AD593" s="148"/>
      <c r="AE593" s="148"/>
      <c r="AF593" s="148"/>
      <c r="AG593" s="148" t="s">
        <v>207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76" t="str">
        <f>C593</f>
        <v>Náklady zhotovitele, které vzniknou v souvislosti s povinnostmi zhotovitele při předání a převzetí díla.</v>
      </c>
      <c r="BB593" s="148"/>
      <c r="BC593" s="148"/>
      <c r="BD593" s="148"/>
      <c r="BE593" s="148"/>
      <c r="BF593" s="148"/>
      <c r="BG593" s="148"/>
      <c r="BH593" s="148"/>
    </row>
    <row r="594" spans="1:60" x14ac:dyDescent="0.2">
      <c r="A594" s="163" t="s">
        <v>144</v>
      </c>
      <c r="B594" s="164" t="s">
        <v>117</v>
      </c>
      <c r="C594" s="186" t="s">
        <v>28</v>
      </c>
      <c r="D594" s="165"/>
      <c r="E594" s="166"/>
      <c r="F594" s="167"/>
      <c r="G594" s="167">
        <f>SUMIF(AG595:AG601,"&lt;&gt;NOR",G595:G601)</f>
        <v>0</v>
      </c>
      <c r="H594" s="167"/>
      <c r="I594" s="167">
        <f>SUM(I595:I601)</f>
        <v>0</v>
      </c>
      <c r="J594" s="167"/>
      <c r="K594" s="167">
        <f>SUM(K595:K601)</f>
        <v>0</v>
      </c>
      <c r="L594" s="167"/>
      <c r="M594" s="167">
        <f>SUM(M595:M601)</f>
        <v>0</v>
      </c>
      <c r="N594" s="167"/>
      <c r="O594" s="167">
        <f>SUM(O595:O601)</f>
        <v>0</v>
      </c>
      <c r="P594" s="167"/>
      <c r="Q594" s="167">
        <f>SUM(Q595:Q601)</f>
        <v>0</v>
      </c>
      <c r="R594" s="167"/>
      <c r="S594" s="167"/>
      <c r="T594" s="168"/>
      <c r="U594" s="162"/>
      <c r="V594" s="162">
        <f>SUM(V595:V601)</f>
        <v>0</v>
      </c>
      <c r="W594" s="162"/>
      <c r="X594" s="162"/>
      <c r="AG594" t="s">
        <v>145</v>
      </c>
    </row>
    <row r="595" spans="1:60" outlineLevel="1" x14ac:dyDescent="0.2">
      <c r="A595" s="177">
        <v>194</v>
      </c>
      <c r="B595" s="178" t="s">
        <v>862</v>
      </c>
      <c r="C595" s="189" t="s">
        <v>863</v>
      </c>
      <c r="D595" s="179" t="s">
        <v>864</v>
      </c>
      <c r="E595" s="180">
        <v>1</v>
      </c>
      <c r="F595" s="181"/>
      <c r="G595" s="182">
        <f>ROUND(E595*F595,2)</f>
        <v>0</v>
      </c>
      <c r="H595" s="181"/>
      <c r="I595" s="182">
        <f>ROUND(E595*H595,2)</f>
        <v>0</v>
      </c>
      <c r="J595" s="181"/>
      <c r="K595" s="182">
        <f>ROUND(E595*J595,2)</f>
        <v>0</v>
      </c>
      <c r="L595" s="182">
        <v>21</v>
      </c>
      <c r="M595" s="182">
        <f>G595*(1+L595/100)</f>
        <v>0</v>
      </c>
      <c r="N595" s="182">
        <v>0</v>
      </c>
      <c r="O595" s="182">
        <f>ROUND(E595*N595,2)</f>
        <v>0</v>
      </c>
      <c r="P595" s="182">
        <v>0</v>
      </c>
      <c r="Q595" s="182">
        <f>ROUND(E595*P595,2)</f>
        <v>0</v>
      </c>
      <c r="R595" s="182"/>
      <c r="S595" s="182" t="s">
        <v>329</v>
      </c>
      <c r="T595" s="183" t="s">
        <v>330</v>
      </c>
      <c r="U595" s="158">
        <v>0</v>
      </c>
      <c r="V595" s="158">
        <f>ROUND(E595*U595,2)</f>
        <v>0</v>
      </c>
      <c r="W595" s="158"/>
      <c r="X595" s="158" t="s">
        <v>151</v>
      </c>
      <c r="Y595" s="148"/>
      <c r="Z595" s="148"/>
      <c r="AA595" s="148"/>
      <c r="AB595" s="148"/>
      <c r="AC595" s="148"/>
      <c r="AD595" s="148"/>
      <c r="AE595" s="148"/>
      <c r="AF595" s="148"/>
      <c r="AG595" s="148" t="s">
        <v>152</v>
      </c>
      <c r="AH595" s="148"/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77">
        <v>195</v>
      </c>
      <c r="B596" s="178" t="s">
        <v>862</v>
      </c>
      <c r="C596" s="189" t="s">
        <v>865</v>
      </c>
      <c r="D596" s="179" t="s">
        <v>848</v>
      </c>
      <c r="E596" s="180">
        <v>1</v>
      </c>
      <c r="F596" s="181"/>
      <c r="G596" s="182">
        <f>ROUND(E596*F596,2)</f>
        <v>0</v>
      </c>
      <c r="H596" s="181"/>
      <c r="I596" s="182">
        <f>ROUND(E596*H596,2)</f>
        <v>0</v>
      </c>
      <c r="J596" s="181"/>
      <c r="K596" s="182">
        <f>ROUND(E596*J596,2)</f>
        <v>0</v>
      </c>
      <c r="L596" s="182">
        <v>21</v>
      </c>
      <c r="M596" s="182">
        <f>G596*(1+L596/100)</f>
        <v>0</v>
      </c>
      <c r="N596" s="182">
        <v>0</v>
      </c>
      <c r="O596" s="182">
        <f>ROUND(E596*N596,2)</f>
        <v>0</v>
      </c>
      <c r="P596" s="182">
        <v>0</v>
      </c>
      <c r="Q596" s="182">
        <f>ROUND(E596*P596,2)</f>
        <v>0</v>
      </c>
      <c r="R596" s="182"/>
      <c r="S596" s="182" t="s">
        <v>329</v>
      </c>
      <c r="T596" s="183" t="s">
        <v>330</v>
      </c>
      <c r="U596" s="158">
        <v>0</v>
      </c>
      <c r="V596" s="158">
        <f>ROUND(E596*U596,2)</f>
        <v>0</v>
      </c>
      <c r="W596" s="158"/>
      <c r="X596" s="158" t="s">
        <v>855</v>
      </c>
      <c r="Y596" s="148"/>
      <c r="Z596" s="148"/>
      <c r="AA596" s="148"/>
      <c r="AB596" s="148"/>
      <c r="AC596" s="148"/>
      <c r="AD596" s="148"/>
      <c r="AE596" s="148"/>
      <c r="AF596" s="148"/>
      <c r="AG596" s="148" t="s">
        <v>866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69">
        <v>196</v>
      </c>
      <c r="B597" s="170" t="s">
        <v>867</v>
      </c>
      <c r="C597" s="187" t="s">
        <v>868</v>
      </c>
      <c r="D597" s="171" t="s">
        <v>848</v>
      </c>
      <c r="E597" s="172">
        <v>1</v>
      </c>
      <c r="F597" s="173"/>
      <c r="G597" s="174">
        <f>ROUND(E597*F597,2)</f>
        <v>0</v>
      </c>
      <c r="H597" s="173"/>
      <c r="I597" s="174">
        <f>ROUND(E597*H597,2)</f>
        <v>0</v>
      </c>
      <c r="J597" s="173"/>
      <c r="K597" s="174">
        <f>ROUND(E597*J597,2)</f>
        <v>0</v>
      </c>
      <c r="L597" s="174">
        <v>21</v>
      </c>
      <c r="M597" s="174">
        <f>G597*(1+L597/100)</f>
        <v>0</v>
      </c>
      <c r="N597" s="174">
        <v>0</v>
      </c>
      <c r="O597" s="174">
        <f>ROUND(E597*N597,2)</f>
        <v>0</v>
      </c>
      <c r="P597" s="174">
        <v>0</v>
      </c>
      <c r="Q597" s="174">
        <f>ROUND(E597*P597,2)</f>
        <v>0</v>
      </c>
      <c r="R597" s="174"/>
      <c r="S597" s="174" t="s">
        <v>329</v>
      </c>
      <c r="T597" s="175" t="s">
        <v>330</v>
      </c>
      <c r="U597" s="158">
        <v>0</v>
      </c>
      <c r="V597" s="158">
        <f>ROUND(E597*U597,2)</f>
        <v>0</v>
      </c>
      <c r="W597" s="158"/>
      <c r="X597" s="158" t="s">
        <v>855</v>
      </c>
      <c r="Y597" s="148"/>
      <c r="Z597" s="148"/>
      <c r="AA597" s="148"/>
      <c r="AB597" s="148"/>
      <c r="AC597" s="148"/>
      <c r="AD597" s="148"/>
      <c r="AE597" s="148"/>
      <c r="AF597" s="148"/>
      <c r="AG597" s="148" t="s">
        <v>860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260" t="s">
        <v>869</v>
      </c>
      <c r="D598" s="261"/>
      <c r="E598" s="261"/>
      <c r="F598" s="261"/>
      <c r="G598" s="261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48"/>
      <c r="Z598" s="148"/>
      <c r="AA598" s="148"/>
      <c r="AB598" s="148"/>
      <c r="AC598" s="148"/>
      <c r="AD598" s="148"/>
      <c r="AE598" s="148"/>
      <c r="AF598" s="148"/>
      <c r="AG598" s="148" t="s">
        <v>207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69">
        <v>197</v>
      </c>
      <c r="B599" s="170" t="s">
        <v>870</v>
      </c>
      <c r="C599" s="187" t="s">
        <v>871</v>
      </c>
      <c r="D599" s="171" t="s">
        <v>848</v>
      </c>
      <c r="E599" s="172">
        <v>1</v>
      </c>
      <c r="F599" s="173"/>
      <c r="G599" s="174">
        <f>ROUND(E599*F599,2)</f>
        <v>0</v>
      </c>
      <c r="H599" s="173"/>
      <c r="I599" s="174">
        <f>ROUND(E599*H599,2)</f>
        <v>0</v>
      </c>
      <c r="J599" s="173"/>
      <c r="K599" s="174">
        <f>ROUND(E599*J599,2)</f>
        <v>0</v>
      </c>
      <c r="L599" s="174">
        <v>21</v>
      </c>
      <c r="M599" s="174">
        <f>G599*(1+L599/100)</f>
        <v>0</v>
      </c>
      <c r="N599" s="174">
        <v>0</v>
      </c>
      <c r="O599" s="174">
        <f>ROUND(E599*N599,2)</f>
        <v>0</v>
      </c>
      <c r="P599" s="174">
        <v>0</v>
      </c>
      <c r="Q599" s="174">
        <f>ROUND(E599*P599,2)</f>
        <v>0</v>
      </c>
      <c r="R599" s="174"/>
      <c r="S599" s="174" t="s">
        <v>329</v>
      </c>
      <c r="T599" s="175" t="s">
        <v>330</v>
      </c>
      <c r="U599" s="158">
        <v>0</v>
      </c>
      <c r="V599" s="158">
        <f>ROUND(E599*U599,2)</f>
        <v>0</v>
      </c>
      <c r="W599" s="158"/>
      <c r="X599" s="158" t="s">
        <v>855</v>
      </c>
      <c r="Y599" s="148"/>
      <c r="Z599" s="148"/>
      <c r="AA599" s="148"/>
      <c r="AB599" s="148"/>
      <c r="AC599" s="148"/>
      <c r="AD599" s="148"/>
      <c r="AE599" s="148"/>
      <c r="AF599" s="148"/>
      <c r="AG599" s="148" t="s">
        <v>860</v>
      </c>
      <c r="AH599" s="148"/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260" t="s">
        <v>872</v>
      </c>
      <c r="D600" s="261"/>
      <c r="E600" s="261"/>
      <c r="F600" s="261"/>
      <c r="G600" s="261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207</v>
      </c>
      <c r="AH600" s="148"/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76" t="str">
        <f>C600</f>
        <v>Náklady na vyhotovení dokumentace skutečného provedení stavby a její předání objednateli v požadované formě a požadovaném počtu.</v>
      </c>
      <c r="BB600" s="148"/>
      <c r="BC600" s="148"/>
      <c r="BD600" s="148"/>
      <c r="BE600" s="148"/>
      <c r="BF600" s="148"/>
      <c r="BG600" s="148"/>
      <c r="BH600" s="148"/>
    </row>
    <row r="601" spans="1:60" ht="33.75" outlineLevel="1" x14ac:dyDescent="0.2">
      <c r="A601" s="169">
        <v>198</v>
      </c>
      <c r="B601" s="170" t="s">
        <v>873</v>
      </c>
      <c r="C601" s="187" t="s">
        <v>874</v>
      </c>
      <c r="D601" s="171" t="s">
        <v>848</v>
      </c>
      <c r="E601" s="172">
        <v>1</v>
      </c>
      <c r="F601" s="173"/>
      <c r="G601" s="174">
        <f>ROUND(E601*F601,2)</f>
        <v>0</v>
      </c>
      <c r="H601" s="173"/>
      <c r="I601" s="174">
        <f>ROUND(E601*H601,2)</f>
        <v>0</v>
      </c>
      <c r="J601" s="173"/>
      <c r="K601" s="174">
        <f>ROUND(E601*J601,2)</f>
        <v>0</v>
      </c>
      <c r="L601" s="174">
        <v>21</v>
      </c>
      <c r="M601" s="174">
        <f>G601*(1+L601/100)</f>
        <v>0</v>
      </c>
      <c r="N601" s="174">
        <v>0</v>
      </c>
      <c r="O601" s="174">
        <f>ROUND(E601*N601,2)</f>
        <v>0</v>
      </c>
      <c r="P601" s="174">
        <v>0</v>
      </c>
      <c r="Q601" s="174">
        <f>ROUND(E601*P601,2)</f>
        <v>0</v>
      </c>
      <c r="R601" s="174"/>
      <c r="S601" s="174" t="s">
        <v>329</v>
      </c>
      <c r="T601" s="175" t="s">
        <v>330</v>
      </c>
      <c r="U601" s="158">
        <v>0</v>
      </c>
      <c r="V601" s="158">
        <f>ROUND(E601*U601,2)</f>
        <v>0</v>
      </c>
      <c r="W601" s="158"/>
      <c r="X601" s="158" t="s">
        <v>855</v>
      </c>
      <c r="Y601" s="148"/>
      <c r="Z601" s="148"/>
      <c r="AA601" s="148"/>
      <c r="AB601" s="148"/>
      <c r="AC601" s="148"/>
      <c r="AD601" s="148"/>
      <c r="AE601" s="148"/>
      <c r="AF601" s="148"/>
      <c r="AG601" s="148" t="s">
        <v>866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x14ac:dyDescent="0.2">
      <c r="A602" s="3"/>
      <c r="B602" s="4"/>
      <c r="C602" s="191"/>
      <c r="D602" s="6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AE602">
        <v>15</v>
      </c>
      <c r="AF602">
        <v>21</v>
      </c>
      <c r="AG602" t="s">
        <v>131</v>
      </c>
    </row>
    <row r="603" spans="1:60" x14ac:dyDescent="0.2">
      <c r="A603" s="151"/>
      <c r="B603" s="152" t="s">
        <v>29</v>
      </c>
      <c r="C603" s="192"/>
      <c r="D603" s="153"/>
      <c r="E603" s="154"/>
      <c r="F603" s="154"/>
      <c r="G603" s="185">
        <f>G8+G33+G43+G109+G130+G150+G153+G221+G248+G253+G268+G348+G351+G382+G419+G421+G425+G427+G429+G442+G470+G493+G516+G524+G541+G545+G557+G560+G572+G574+G585+G594</f>
        <v>0</v>
      </c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AE603">
        <f>SUMIF(L7:L601,AE602,G7:G601)</f>
        <v>0</v>
      </c>
      <c r="AF603">
        <f>SUMIF(L7:L601,AF602,G7:G601)</f>
        <v>0</v>
      </c>
      <c r="AG603" t="s">
        <v>875</v>
      </c>
    </row>
    <row r="604" spans="1:60" x14ac:dyDescent="0.2">
      <c r="C604" s="193"/>
      <c r="D604" s="10"/>
      <c r="AG604" t="s">
        <v>877</v>
      </c>
    </row>
    <row r="605" spans="1:60" x14ac:dyDescent="0.2">
      <c r="D605" s="10"/>
    </row>
    <row r="606" spans="1:60" x14ac:dyDescent="0.2">
      <c r="D606" s="10"/>
    </row>
    <row r="607" spans="1:60" x14ac:dyDescent="0.2">
      <c r="D607" s="10"/>
    </row>
    <row r="608" spans="1:60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password="C71F" sheet="1" objects="1" scenarios="1"/>
  <mergeCells count="118">
    <mergeCell ref="C591:G591"/>
    <mergeCell ref="C593:G593"/>
    <mergeCell ref="C598:G598"/>
    <mergeCell ref="C600:G600"/>
    <mergeCell ref="C577:G577"/>
    <mergeCell ref="C581:G581"/>
    <mergeCell ref="C582:G582"/>
    <mergeCell ref="C584:G584"/>
    <mergeCell ref="C587:G587"/>
    <mergeCell ref="C589:G589"/>
    <mergeCell ref="C523:G523"/>
    <mergeCell ref="C526:G526"/>
    <mergeCell ref="C565:G565"/>
    <mergeCell ref="C567:G567"/>
    <mergeCell ref="C569:G569"/>
    <mergeCell ref="C571:G571"/>
    <mergeCell ref="C486:G486"/>
    <mergeCell ref="C492:G492"/>
    <mergeCell ref="C495:G495"/>
    <mergeCell ref="C503:G503"/>
    <mergeCell ref="C515:G515"/>
    <mergeCell ref="C518:G518"/>
    <mergeCell ref="C457:G457"/>
    <mergeCell ref="C459:G459"/>
    <mergeCell ref="C460:G460"/>
    <mergeCell ref="C469:G469"/>
    <mergeCell ref="C472:G472"/>
    <mergeCell ref="C477:G477"/>
    <mergeCell ref="C441:G441"/>
    <mergeCell ref="C450:G450"/>
    <mergeCell ref="C451:G451"/>
    <mergeCell ref="C453:G453"/>
    <mergeCell ref="C454:G454"/>
    <mergeCell ref="C456:G456"/>
    <mergeCell ref="C344:G344"/>
    <mergeCell ref="C350:G350"/>
    <mergeCell ref="C369:G369"/>
    <mergeCell ref="C381:G381"/>
    <mergeCell ref="C394:G394"/>
    <mergeCell ref="C418:G418"/>
    <mergeCell ref="C297:G297"/>
    <mergeCell ref="C313:G313"/>
    <mergeCell ref="C314:G314"/>
    <mergeCell ref="C320:G320"/>
    <mergeCell ref="C321:G321"/>
    <mergeCell ref="C325:G325"/>
    <mergeCell ref="C262:G262"/>
    <mergeCell ref="C263:G263"/>
    <mergeCell ref="C264:G264"/>
    <mergeCell ref="C265:G265"/>
    <mergeCell ref="C270:G270"/>
    <mergeCell ref="C290:G290"/>
    <mergeCell ref="C234:G234"/>
    <mergeCell ref="C236:G236"/>
    <mergeCell ref="C238:G238"/>
    <mergeCell ref="C240:G240"/>
    <mergeCell ref="C242:G242"/>
    <mergeCell ref="C250:G250"/>
    <mergeCell ref="C212:G212"/>
    <mergeCell ref="C216:G216"/>
    <mergeCell ref="C223:G223"/>
    <mergeCell ref="C227:G227"/>
    <mergeCell ref="C230:G230"/>
    <mergeCell ref="C232:G232"/>
    <mergeCell ref="C179:G179"/>
    <mergeCell ref="C182:G182"/>
    <mergeCell ref="C185:G185"/>
    <mergeCell ref="C186:G186"/>
    <mergeCell ref="C197:G197"/>
    <mergeCell ref="C209:G209"/>
    <mergeCell ref="C155:G155"/>
    <mergeCell ref="C156:G156"/>
    <mergeCell ref="C167:G167"/>
    <mergeCell ref="C170:G170"/>
    <mergeCell ref="C173:G173"/>
    <mergeCell ref="C176:G176"/>
    <mergeCell ref="C125:G125"/>
    <mergeCell ref="C132:G132"/>
    <mergeCell ref="C135:G135"/>
    <mergeCell ref="C138:G138"/>
    <mergeCell ref="C141:G141"/>
    <mergeCell ref="C145:G145"/>
    <mergeCell ref="C100:G100"/>
    <mergeCell ref="C101:G101"/>
    <mergeCell ref="C114:G114"/>
    <mergeCell ref="C117:G117"/>
    <mergeCell ref="C120:G120"/>
    <mergeCell ref="C122:G122"/>
    <mergeCell ref="C92:G92"/>
    <mergeCell ref="C93:G93"/>
    <mergeCell ref="C94:G94"/>
    <mergeCell ref="C95:G95"/>
    <mergeCell ref="C98:G98"/>
    <mergeCell ref="C99:G99"/>
    <mergeCell ref="C70:G70"/>
    <mergeCell ref="C71:G71"/>
    <mergeCell ref="C72:G72"/>
    <mergeCell ref="C73:G73"/>
    <mergeCell ref="C82:G82"/>
    <mergeCell ref="C86:G86"/>
    <mergeCell ref="C41:G41"/>
    <mergeCell ref="C45:G45"/>
    <mergeCell ref="C48:G48"/>
    <mergeCell ref="C49:G49"/>
    <mergeCell ref="C58:G58"/>
    <mergeCell ref="C64:G64"/>
    <mergeCell ref="C18:G18"/>
    <mergeCell ref="C21:G21"/>
    <mergeCell ref="C24:G24"/>
    <mergeCell ref="C27:G27"/>
    <mergeCell ref="C35:G35"/>
    <mergeCell ref="C38:G3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 1 Pol'!Názvy_tisku</vt:lpstr>
      <vt:lpstr>oadresa</vt:lpstr>
      <vt:lpstr>Stavba!Objednatel</vt:lpstr>
      <vt:lpstr>Stavba!Objekt</vt:lpstr>
      <vt:lpstr>'5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Kreclova</cp:lastModifiedBy>
  <cp:lastPrinted>2019-03-19T12:27:02Z</cp:lastPrinted>
  <dcterms:created xsi:type="dcterms:W3CDTF">2009-04-08T07:15:50Z</dcterms:created>
  <dcterms:modified xsi:type="dcterms:W3CDTF">2022-01-05T14:29:03Z</dcterms:modified>
</cp:coreProperties>
</file>