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Čimburová\Č19-2016 MŠ Výškovická oplocení\"/>
    </mc:Choice>
  </mc:AlternateContent>
  <bookViews>
    <workbookView xWindow="0" yWindow="0" windowWidth="23040" windowHeight="9084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Položky!$A$1:$G$41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40" i="3"/>
  <c r="BD40" i="3"/>
  <c r="BC40" i="3"/>
  <c r="BB40" i="3"/>
  <c r="BA40" i="3"/>
  <c r="G40" i="3"/>
  <c r="BE39" i="3"/>
  <c r="BD39" i="3"/>
  <c r="BC39" i="3"/>
  <c r="BB39" i="3"/>
  <c r="BA39" i="3"/>
  <c r="G39" i="3"/>
  <c r="BE38" i="3"/>
  <c r="BD38" i="3"/>
  <c r="BC38" i="3"/>
  <c r="BB38" i="3"/>
  <c r="BA38" i="3"/>
  <c r="G38" i="3"/>
  <c r="BE37" i="3"/>
  <c r="BD37" i="3"/>
  <c r="BC37" i="3"/>
  <c r="BB37" i="3"/>
  <c r="BA37" i="3"/>
  <c r="G37" i="3"/>
  <c r="BE36" i="3"/>
  <c r="BD36" i="3"/>
  <c r="BC36" i="3"/>
  <c r="BB36" i="3"/>
  <c r="BA36" i="3"/>
  <c r="G36" i="3"/>
  <c r="BE35" i="3"/>
  <c r="BE41" i="3" s="1"/>
  <c r="I10" i="2" s="1"/>
  <c r="BD35" i="3"/>
  <c r="BC35" i="3"/>
  <c r="BB35" i="3"/>
  <c r="BA35" i="3"/>
  <c r="BA41" i="3" s="1"/>
  <c r="E10" i="2" s="1"/>
  <c r="G35" i="3"/>
  <c r="B10" i="2"/>
  <c r="A10" i="2"/>
  <c r="BD41" i="3"/>
  <c r="H10" i="2" s="1"/>
  <c r="BC41" i="3"/>
  <c r="G10" i="2" s="1"/>
  <c r="BB41" i="3"/>
  <c r="F10" i="2" s="1"/>
  <c r="G41" i="3"/>
  <c r="C41" i="3"/>
  <c r="BE32" i="3"/>
  <c r="BD32" i="3"/>
  <c r="BC32" i="3"/>
  <c r="BB32" i="3"/>
  <c r="BA32" i="3"/>
  <c r="G32" i="3"/>
  <c r="BE31" i="3"/>
  <c r="BD31" i="3"/>
  <c r="BC31" i="3"/>
  <c r="BA31" i="3"/>
  <c r="G31" i="3"/>
  <c r="BB31" i="3" s="1"/>
  <c r="BE30" i="3"/>
  <c r="BD30" i="3"/>
  <c r="BC30" i="3"/>
  <c r="BB30" i="3"/>
  <c r="BA30" i="3"/>
  <c r="G30" i="3"/>
  <c r="BE28" i="3"/>
  <c r="BD28" i="3"/>
  <c r="BD33" i="3" s="1"/>
  <c r="H9" i="2" s="1"/>
  <c r="BC28" i="3"/>
  <c r="BA28" i="3"/>
  <c r="G28" i="3"/>
  <c r="G33" i="3" s="1"/>
  <c r="BE22" i="3"/>
  <c r="BE33" i="3" s="1"/>
  <c r="I9" i="2" s="1"/>
  <c r="BD22" i="3"/>
  <c r="BC22" i="3"/>
  <c r="BB22" i="3"/>
  <c r="BA22" i="3"/>
  <c r="BA33" i="3" s="1"/>
  <c r="E9" i="2" s="1"/>
  <c r="G22" i="3"/>
  <c r="B9" i="2"/>
  <c r="A9" i="2"/>
  <c r="BC33" i="3"/>
  <c r="G9" i="2" s="1"/>
  <c r="C33" i="3"/>
  <c r="BE19" i="3"/>
  <c r="BD19" i="3"/>
  <c r="BC19" i="3"/>
  <c r="BB19" i="3"/>
  <c r="BA19" i="3"/>
  <c r="G19" i="3"/>
  <c r="BE17" i="3"/>
  <c r="BD17" i="3"/>
  <c r="BC17" i="3"/>
  <c r="BA17" i="3"/>
  <c r="G17" i="3"/>
  <c r="BB17" i="3" s="1"/>
  <c r="BE16" i="3"/>
  <c r="BD16" i="3"/>
  <c r="BC16" i="3"/>
  <c r="BB16" i="3"/>
  <c r="BA16" i="3"/>
  <c r="G16" i="3"/>
  <c r="BE15" i="3"/>
  <c r="BD15" i="3"/>
  <c r="BD20" i="3" s="1"/>
  <c r="H8" i="2" s="1"/>
  <c r="BC15" i="3"/>
  <c r="BC20" i="3" s="1"/>
  <c r="G8" i="2" s="1"/>
  <c r="BA15" i="3"/>
  <c r="G15" i="3"/>
  <c r="G20" i="3" s="1"/>
  <c r="B8" i="2"/>
  <c r="A8" i="2"/>
  <c r="BE20" i="3"/>
  <c r="I8" i="2" s="1"/>
  <c r="BA20" i="3"/>
  <c r="E8" i="2" s="1"/>
  <c r="C20" i="3"/>
  <c r="BE12" i="3"/>
  <c r="BD12" i="3"/>
  <c r="BC12" i="3"/>
  <c r="BB12" i="3"/>
  <c r="G12" i="3"/>
  <c r="BA12" i="3" s="1"/>
  <c r="BE10" i="3"/>
  <c r="BD10" i="3"/>
  <c r="BC10" i="3"/>
  <c r="BB10" i="3"/>
  <c r="BB13" i="3" s="1"/>
  <c r="F7" i="2" s="1"/>
  <c r="BA10" i="3"/>
  <c r="G10" i="3"/>
  <c r="BE8" i="3"/>
  <c r="BD8" i="3"/>
  <c r="BD13" i="3" s="1"/>
  <c r="H7" i="2" s="1"/>
  <c r="H11" i="2" s="1"/>
  <c r="C17" i="1" s="1"/>
  <c r="BC8" i="3"/>
  <c r="BB8" i="3"/>
  <c r="G8" i="3"/>
  <c r="BA8" i="3" s="1"/>
  <c r="BA13" i="3" s="1"/>
  <c r="E7" i="2" s="1"/>
  <c r="G7" i="2"/>
  <c r="G11" i="2" s="1"/>
  <c r="C18" i="1" s="1"/>
  <c r="B7" i="2"/>
  <c r="A7" i="2"/>
  <c r="BE13" i="3"/>
  <c r="I7" i="2" s="1"/>
  <c r="I11" i="2" s="1"/>
  <c r="C21" i="1" s="1"/>
  <c r="BC13" i="3"/>
  <c r="C13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E11" i="2" l="1"/>
  <c r="BB15" i="3"/>
  <c r="BB20" i="3" s="1"/>
  <c r="F8" i="2" s="1"/>
  <c r="BB28" i="3"/>
  <c r="BB33" i="3" s="1"/>
  <c r="F9" i="2" s="1"/>
  <c r="G13" i="3"/>
  <c r="F11" i="2" l="1"/>
  <c r="C16" i="1" s="1"/>
  <c r="C15" i="1"/>
  <c r="G20" i="2" l="1"/>
  <c r="I20" i="2" s="1"/>
  <c r="G19" i="1" s="1"/>
  <c r="G17" i="2"/>
  <c r="I17" i="2" s="1"/>
  <c r="G16" i="1" s="1"/>
  <c r="G21" i="2"/>
  <c r="I21" i="2" s="1"/>
  <c r="G20" i="1" s="1"/>
  <c r="G18" i="2"/>
  <c r="I18" i="2" s="1"/>
  <c r="G17" i="1" s="1"/>
  <c r="G22" i="2"/>
  <c r="I22" i="2" s="1"/>
  <c r="G21" i="1" s="1"/>
  <c r="G16" i="2"/>
  <c r="I16" i="2" s="1"/>
  <c r="C19" i="1"/>
  <c r="C22" i="1" s="1"/>
  <c r="G19" i="2"/>
  <c r="I19" i="2" s="1"/>
  <c r="G18" i="1" s="1"/>
  <c r="G23" i="2"/>
  <c r="I23" i="2" s="1"/>
  <c r="H24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<sst xmlns="http://schemas.openxmlformats.org/spreadsheetml/2006/main" count="200" uniqueCount="148">
  <si>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</si>
  <si>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</si>
  <si>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</si>
  <si>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</si>
  <si>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</si>
  <si>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</si>
  <si>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</si>
  <si>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</si>
  <si>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</si>
  <si>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</si>
  <si>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</si>
  <si>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</si>
  <si>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</si>
  <si>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</si>
  <si>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</si>
  <si>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</si>
  <si>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</si>
  <si>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</si>
  <si>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</si>
  <si>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</si>
  <si>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</si>
  <si>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</si>
  <si>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</si>
  <si>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</si>
  <si>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</si>
  <si>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</si>
  <si>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</si>
  <si>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</si>
  <si>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</si>
  <si>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</si>
  <si>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</si>
  <si>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</si>
  <si>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</si>
  <si>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</si>
  <si>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</si>
  <si>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</si>
  <si>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</si>
  <si>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</si>
  <si>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</si>
  <si>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</si>
  <si>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</si>
  <si>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</si>
  <si>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</si>
  <si>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</si>
  <si>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</si>
  <si>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</si>
  <si>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</si>
  <si>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</si>
  <si>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</si>
  <si>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</si>
  <si>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</si>
  <si>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</si>
  <si>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</si>
  <si>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</si>
  <si>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</si>
  <si>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</si>
  <si>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</si>
  <si>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</si>
  <si>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</si>
  <si>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</si>
  <si>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</si>
  <si>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</si>
  <si>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</si>
  <si>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</si>
  <si>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</si>
  <si>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</si>
  <si>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</si>
  <si>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</si>
  <si>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</si>
  <si>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</si>
  <si>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</si>
  <si>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</si>
  <si>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</si>
  <si>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</si>
  <si>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</si>
  <si>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</si>
  <si>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</si>
  <si>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</si>
  <si>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Č18-2016</t>
  </si>
  <si>
    <t>Oprava a nátěr plotu</t>
  </si>
  <si>
    <t>03</t>
  </si>
  <si>
    <t>MŠ Výškovická 120, Ostrava - Zábřeh</t>
  </si>
  <si>
    <t>139600011RBC</t>
  </si>
  <si>
    <t>Ruční výkop v hornině 1-2 vč. rozprostření nebo likvidace</t>
  </si>
  <si>
    <t>m3</t>
  </si>
  <si>
    <t>45*0,5*0,15</t>
  </si>
  <si>
    <t>180400020RA0</t>
  </si>
  <si>
    <t xml:space="preserve">Založení trávníku parkového, rovina, dodání osiva </t>
  </si>
  <si>
    <t>m2</t>
  </si>
  <si>
    <t>333,26*0,5</t>
  </si>
  <si>
    <t>1-002.RXX</t>
  </si>
  <si>
    <t>Seříznutí keřů zasahujících k oplocení vč. likvidace</t>
  </si>
  <si>
    <t>m</t>
  </si>
  <si>
    <t>767</t>
  </si>
  <si>
    <t>Konstrukce zámečnické</t>
  </si>
  <si>
    <t>767995104R00</t>
  </si>
  <si>
    <t xml:space="preserve">Výroba a montáž kov. atypických konstr. do 50 kg </t>
  </si>
  <si>
    <t>kg</t>
  </si>
  <si>
    <t>767996801R00</t>
  </si>
  <si>
    <t xml:space="preserve">Demontáž ocelových konstr. do 50 kg </t>
  </si>
  <si>
    <t>55399992.A</t>
  </si>
  <si>
    <t xml:space="preserve">Ocelové prvky </t>
  </si>
  <si>
    <t>808*1,1</t>
  </si>
  <si>
    <t>998767201R00</t>
  </si>
  <si>
    <t xml:space="preserve">Přesun hmot pro zámečnické konstr., výšky do 6 m </t>
  </si>
  <si>
    <t>783</t>
  </si>
  <si>
    <t>Nátěry</t>
  </si>
  <si>
    <t>783201831R00</t>
  </si>
  <si>
    <t xml:space="preserve">Odstr. nátěrů z kovových konstr. </t>
  </si>
  <si>
    <t>Buď broušením nebo pomocí odstraňovače starých nátěrů.</t>
  </si>
  <si>
    <t>pr. 90 mm:76</t>
  </si>
  <si>
    <t>pr. 32 mm:167</t>
  </si>
  <si>
    <t>pr. 24 mm:313</t>
  </si>
  <si>
    <t>plech:332</t>
  </si>
  <si>
    <t>783225600R00</t>
  </si>
  <si>
    <t xml:space="preserve">Nátěr syntetický kovových konstrukcí 2x email </t>
  </si>
  <si>
    <t>odstín RAL 6016 - zelený</t>
  </si>
  <si>
    <t>783226100R00</t>
  </si>
  <si>
    <t xml:space="preserve">Nátěr syntetický kovových konstrukcí základní </t>
  </si>
  <si>
    <t>783293110R00</t>
  </si>
  <si>
    <t xml:space="preserve">Nátěr kov.konstr. podkladovým nátěrem </t>
  </si>
  <si>
    <t>783903812R00</t>
  </si>
  <si>
    <t xml:space="preserve">Odmaštění a očištění kovových konstrukcí </t>
  </si>
  <si>
    <t>D96</t>
  </si>
  <si>
    <t>Přesuny suti a vybouraných hmot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</si>
  <si>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</si>
  <si>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</si>
  <si>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</si>
  <si>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</si>
  <si>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</si>
  <si>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</si>
  <si>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</si>
  <si>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</si>
  <si>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</si>
  <si>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</si>
  <si>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</si>
  <si>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</si>
  <si>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</si>
  <si>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</si>
  <si>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</si>
  <si>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</si>
  <si>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</si>
  <si>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</si>
  <si>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</si>
  <si>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</si>
  <si>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</si>
  <si>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Ing. Elena Čimburová</t>
  </si>
  <si>
    <t>Ing. Dana Víchová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</si>
</sst>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7" sqref="C27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03</v>
      </c>
      <c r="D2" s="5" t="str">
        <f>Rekapitulace!G2</f>
        <v>Oprava a nátěr plotu</v>
      </c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 x14ac:dyDescent="0.25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" customHeight="1" x14ac:dyDescent="0.25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 x14ac:dyDescent="0.25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5">
      <c r="A8" s="29" t="s">
        <v>11</v>
      </c>
      <c r="B8" s="13"/>
      <c r="C8" s="30" t="s">
        <v>146</v>
      </c>
      <c r="D8" s="30"/>
      <c r="E8" s="31"/>
      <c r="F8" s="32" t="s">
        <v>12</v>
      </c>
      <c r="G8" s="33"/>
      <c r="H8" s="34"/>
      <c r="I8" s="35"/>
    </row>
    <row r="9" spans="1:57" x14ac:dyDescent="0.25">
      <c r="A9" s="29" t="s">
        <v>13</v>
      </c>
      <c r="B9" s="13"/>
      <c r="C9" s="30" t="str">
        <f>Projektant</f>
        <v>Ing. Elena Čimburová</v>
      </c>
      <c r="D9" s="30"/>
      <c r="E9" s="31"/>
      <c r="F9" s="13"/>
      <c r="G9" s="36"/>
      <c r="H9" s="37"/>
    </row>
    <row r="10" spans="1:57" x14ac:dyDescent="0.25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5">
      <c r="A11" s="29" t="s">
        <v>15</v>
      </c>
      <c r="B11" s="13"/>
      <c r="C11" s="30"/>
      <c r="D11" s="30"/>
      <c r="E11" s="30"/>
      <c r="F11" s="41" t="s">
        <v>16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5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3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3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 x14ac:dyDescent="0.25">
      <c r="A15" s="57"/>
      <c r="B15" s="58" t="s">
        <v>22</v>
      </c>
      <c r="C15" s="59">
        <f>HSV</f>
        <v>0</v>
      </c>
      <c r="D15" s="60" t="str">
        <f>Rekapitulace!A16</f>
        <v>Ztížené výrobní podmínky</v>
      </c>
      <c r="E15" s="61"/>
      <c r="F15" s="62"/>
      <c r="G15" s="59">
        <f>Rekapitulace!I16</f>
        <v>0</v>
      </c>
    </row>
    <row r="16" spans="1:57" ht="15.9" customHeight="1" x14ac:dyDescent="0.25">
      <c r="A16" s="57" t="s">
        <v>23</v>
      </c>
      <c r="B16" s="58" t="s">
        <v>24</v>
      </c>
      <c r="C16" s="59">
        <f>PSV</f>
        <v>0</v>
      </c>
      <c r="D16" s="9" t="str">
        <f>Rekapitulace!A17</f>
        <v>Oborová přirážka</v>
      </c>
      <c r="E16" s="63"/>
      <c r="F16" s="64"/>
      <c r="G16" s="59">
        <f>Rekapitulace!I17</f>
        <v>0</v>
      </c>
    </row>
    <row r="17" spans="1:7" ht="15.9" customHeight="1" x14ac:dyDescent="0.25">
      <c r="A17" s="57" t="s">
        <v>25</v>
      </c>
      <c r="B17" s="58" t="s">
        <v>26</v>
      </c>
      <c r="C17" s="59">
        <f>Mont</f>
        <v>0</v>
      </c>
      <c r="D17" s="9" t="str">
        <f>Rekapitulace!A18</f>
        <v>Přesun stavebních kapacit</v>
      </c>
      <c r="E17" s="63"/>
      <c r="F17" s="64"/>
      <c r="G17" s="59">
        <f>Rekapitulace!I18</f>
        <v>0</v>
      </c>
    </row>
    <row r="18" spans="1:7" ht="15.9" customHeight="1" x14ac:dyDescent="0.25">
      <c r="A18" s="65" t="s">
        <v>27</v>
      </c>
      <c r="B18" s="66" t="s">
        <v>28</v>
      </c>
      <c r="C18" s="59">
        <f>Dodavka</f>
        <v>0</v>
      </c>
      <c r="D18" s="9" t="str">
        <f>Rekapitulace!A19</f>
        <v>Mimostaveništní doprava</v>
      </c>
      <c r="E18" s="63"/>
      <c r="F18" s="64"/>
      <c r="G18" s="59">
        <f>Rekapitulace!I19</f>
        <v>0</v>
      </c>
    </row>
    <row r="19" spans="1:7" ht="15.9" customHeight="1" x14ac:dyDescent="0.25">
      <c r="A19" s="67" t="s">
        <v>29</v>
      </c>
      <c r="B19" s="58"/>
      <c r="C19" s="59">
        <f>SUM(C15:C18)</f>
        <v>0</v>
      </c>
      <c r="D19" s="9" t="str">
        <f>Rekapitulace!A20</f>
        <v>Zařízení staveniště</v>
      </c>
      <c r="E19" s="63"/>
      <c r="F19" s="64"/>
      <c r="G19" s="59">
        <f>Rekapitulace!I20</f>
        <v>0</v>
      </c>
    </row>
    <row r="20" spans="1:7" ht="15.9" customHeight="1" x14ac:dyDescent="0.25">
      <c r="A20" s="67"/>
      <c r="B20" s="58"/>
      <c r="C20" s="59"/>
      <c r="D20" s="9" t="str">
        <f>Rekapitulace!A21</f>
        <v>Provoz investora</v>
      </c>
      <c r="E20" s="63"/>
      <c r="F20" s="64"/>
      <c r="G20" s="59">
        <f>Rekapitulace!I21</f>
        <v>0</v>
      </c>
    </row>
    <row r="21" spans="1:7" ht="15.9" customHeight="1" x14ac:dyDescent="0.25">
      <c r="A21" s="67" t="s">
        <v>30</v>
      </c>
      <c r="B21" s="58"/>
      <c r="C21" s="59">
        <f>HZS</f>
        <v>0</v>
      </c>
      <c r="D21" s="9" t="str">
        <f>Rekapitulace!A22</f>
        <v>Kompletační činnost (IČD)</v>
      </c>
      <c r="E21" s="63"/>
      <c r="F21" s="64"/>
      <c r="G21" s="59">
        <f>Rekapitulace!I22</f>
        <v>0</v>
      </c>
    </row>
    <row r="22" spans="1:7" ht="15.9" customHeight="1" x14ac:dyDescent="0.25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 x14ac:dyDescent="0.3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5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5">
      <c r="A25" s="68" t="s">
        <v>38</v>
      </c>
      <c r="B25" s="69"/>
      <c r="C25" s="81" t="s">
        <v>147</v>
      </c>
      <c r="D25" s="69" t="s">
        <v>38</v>
      </c>
      <c r="E25" s="82"/>
      <c r="F25" s="83" t="s">
        <v>38</v>
      </c>
      <c r="G25" s="84"/>
    </row>
    <row r="26" spans="1:7" ht="37.5" customHeight="1" x14ac:dyDescent="0.25">
      <c r="A26" s="68" t="s">
        <v>39</v>
      </c>
      <c r="B26" s="85"/>
      <c r="C26" s="235">
        <v>42535</v>
      </c>
      <c r="D26" s="69" t="s">
        <v>39</v>
      </c>
      <c r="E26" s="82"/>
      <c r="F26" s="83" t="s">
        <v>39</v>
      </c>
      <c r="G26" s="84"/>
    </row>
    <row r="27" spans="1:7" x14ac:dyDescent="0.25">
      <c r="A27" s="68"/>
      <c r="B27" s="86"/>
      <c r="C27" s="81"/>
      <c r="D27" s="69"/>
      <c r="E27" s="82"/>
      <c r="F27" s="83"/>
      <c r="G27" s="84"/>
    </row>
    <row r="28" spans="1:7" x14ac:dyDescent="0.25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5">
      <c r="A29" s="68"/>
      <c r="B29" s="69"/>
      <c r="C29" s="88"/>
      <c r="D29" s="89"/>
      <c r="E29" s="88"/>
      <c r="F29" s="69"/>
      <c r="G29" s="84"/>
    </row>
    <row r="30" spans="1:7" x14ac:dyDescent="0.25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5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5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5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5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5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5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5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5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5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5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5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5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5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5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5">
      <c r="B46" s="107"/>
      <c r="C46" s="107"/>
      <c r="D46" s="107"/>
      <c r="E46" s="107"/>
      <c r="F46" s="107"/>
      <c r="G46" s="107"/>
    </row>
    <row r="47" spans="1:8" x14ac:dyDescent="0.25">
      <c r="B47" s="107"/>
      <c r="C47" s="107"/>
      <c r="D47" s="107"/>
      <c r="E47" s="107"/>
      <c r="F47" s="107"/>
      <c r="G47" s="107"/>
    </row>
    <row r="48" spans="1:8" x14ac:dyDescent="0.25">
      <c r="B48" s="107"/>
      <c r="C48" s="107"/>
      <c r="D48" s="107"/>
      <c r="E48" s="107"/>
      <c r="F48" s="107"/>
      <c r="G48" s="107"/>
    </row>
    <row r="49" spans="2:7" x14ac:dyDescent="0.25">
      <c r="B49" s="107"/>
      <c r="C49" s="107"/>
      <c r="D49" s="107"/>
      <c r="E49" s="107"/>
      <c r="F49" s="107"/>
      <c r="G49" s="107"/>
    </row>
    <row r="50" spans="2:7" x14ac:dyDescent="0.25">
      <c r="B50" s="107"/>
      <c r="C50" s="107"/>
      <c r="D50" s="107"/>
      <c r="E50" s="107"/>
      <c r="F50" s="107"/>
      <c r="G50" s="107"/>
    </row>
    <row r="51" spans="2:7" x14ac:dyDescent="0.25">
      <c r="B51" s="107"/>
      <c r="C51" s="107"/>
      <c r="D51" s="107"/>
      <c r="E51" s="107"/>
      <c r="F51" s="107"/>
      <c r="G51" s="107"/>
    </row>
    <row r="52" spans="2:7" x14ac:dyDescent="0.25">
      <c r="B52" s="107"/>
      <c r="C52" s="107"/>
      <c r="D52" s="107"/>
      <c r="E52" s="107"/>
      <c r="F52" s="107"/>
      <c r="G52" s="107"/>
    </row>
    <row r="53" spans="2:7" x14ac:dyDescent="0.25">
      <c r="B53" s="107"/>
      <c r="C53" s="107"/>
      <c r="D53" s="107"/>
      <c r="E53" s="107"/>
      <c r="F53" s="107"/>
      <c r="G53" s="107"/>
    </row>
    <row r="54" spans="2:7" x14ac:dyDescent="0.25">
      <c r="B54" s="107"/>
      <c r="C54" s="107"/>
      <c r="D54" s="107"/>
      <c r="E54" s="107"/>
      <c r="F54" s="107"/>
      <c r="G54" s="107"/>
    </row>
    <row r="55" spans="2:7" x14ac:dyDescent="0.25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workbookViewId="0">
      <selection activeCell="H24" sqref="H24:I24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108" t="s">
        <v>48</v>
      </c>
      <c r="B1" s="109"/>
      <c r="C1" s="110" t="str">
        <f>CONCATENATE(cislostavby," ",nazevstavby)</f>
        <v>Č18-2016 Oprava a nátěr plotu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 x14ac:dyDescent="0.3">
      <c r="A2" s="116" t="s">
        <v>50</v>
      </c>
      <c r="B2" s="117"/>
      <c r="C2" s="118" t="str">
        <f>CONCATENATE(cisloobjektu," ",nazevobjektu)</f>
        <v>03 MŠ Výškovická 120, Ostrava - Zábřeh</v>
      </c>
      <c r="D2" s="119"/>
      <c r="E2" s="120"/>
      <c r="F2" s="119"/>
      <c r="G2" s="121" t="s">
        <v>79</v>
      </c>
      <c r="H2" s="122"/>
      <c r="I2" s="123"/>
    </row>
    <row r="3" spans="1:57" ht="13.8" thickTop="1" x14ac:dyDescent="0.25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3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 x14ac:dyDescent="0.3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 x14ac:dyDescent="0.3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5">
      <c r="A7" s="231" t="str">
        <f>Položky!B7</f>
        <v>1</v>
      </c>
      <c r="B7" s="133" t="str">
        <f>Položky!C7</f>
        <v>Zemní práce</v>
      </c>
      <c r="C7" s="69"/>
      <c r="D7" s="134"/>
      <c r="E7" s="232">
        <f>Položky!BA13</f>
        <v>0</v>
      </c>
      <c r="F7" s="233">
        <f>Položky!BB13</f>
        <v>0</v>
      </c>
      <c r="G7" s="233">
        <f>Položky!BC13</f>
        <v>0</v>
      </c>
      <c r="H7" s="233">
        <f>Položky!BD13</f>
        <v>0</v>
      </c>
      <c r="I7" s="234">
        <f>Položky!BE13</f>
        <v>0</v>
      </c>
    </row>
    <row r="8" spans="1:57" s="37" customFormat="1" x14ac:dyDescent="0.25">
      <c r="A8" s="231" t="str">
        <f>Položky!B14</f>
        <v>767</v>
      </c>
      <c r="B8" s="133" t="str">
        <f>Položky!C14</f>
        <v>Konstrukce zámečnické</v>
      </c>
      <c r="C8" s="69"/>
      <c r="D8" s="134"/>
      <c r="E8" s="232">
        <f>Položky!BA20</f>
        <v>0</v>
      </c>
      <c r="F8" s="233">
        <f>Položky!BB20</f>
        <v>0</v>
      </c>
      <c r="G8" s="233">
        <f>Položky!BC20</f>
        <v>0</v>
      </c>
      <c r="H8" s="233">
        <f>Položky!BD20</f>
        <v>0</v>
      </c>
      <c r="I8" s="234">
        <f>Položky!BE20</f>
        <v>0</v>
      </c>
    </row>
    <row r="9" spans="1:57" s="37" customFormat="1" x14ac:dyDescent="0.25">
      <c r="A9" s="231" t="str">
        <f>Položky!B21</f>
        <v>783</v>
      </c>
      <c r="B9" s="133" t="str">
        <f>Položky!C21</f>
        <v>Nátěry</v>
      </c>
      <c r="C9" s="69"/>
      <c r="D9" s="134"/>
      <c r="E9" s="232">
        <f>Položky!BA33</f>
        <v>0</v>
      </c>
      <c r="F9" s="233">
        <f>Položky!BB33</f>
        <v>0</v>
      </c>
      <c r="G9" s="233">
        <f>Položky!BC33</f>
        <v>0</v>
      </c>
      <c r="H9" s="233">
        <f>Položky!BD33</f>
        <v>0</v>
      </c>
      <c r="I9" s="234">
        <f>Položky!BE33</f>
        <v>0</v>
      </c>
    </row>
    <row r="10" spans="1:57" s="37" customFormat="1" ht="13.8" thickBot="1" x14ac:dyDescent="0.3">
      <c r="A10" s="231" t="str">
        <f>Položky!B34</f>
        <v>D96</v>
      </c>
      <c r="B10" s="133" t="str">
        <f>Položky!C34</f>
        <v>Přesuny suti a vybouraných hmot</v>
      </c>
      <c r="C10" s="69"/>
      <c r="D10" s="134"/>
      <c r="E10" s="232">
        <f>Položky!BA41</f>
        <v>0</v>
      </c>
      <c r="F10" s="233">
        <f>Položky!BB41</f>
        <v>0</v>
      </c>
      <c r="G10" s="233">
        <f>Položky!BC41</f>
        <v>0</v>
      </c>
      <c r="H10" s="233">
        <f>Položky!BD41</f>
        <v>0</v>
      </c>
      <c r="I10" s="234">
        <f>Položky!BE41</f>
        <v>0</v>
      </c>
    </row>
    <row r="11" spans="1:57" s="141" customFormat="1" ht="13.8" thickBot="1" x14ac:dyDescent="0.3">
      <c r="A11" s="135"/>
      <c r="B11" s="136" t="s">
        <v>57</v>
      </c>
      <c r="C11" s="136"/>
      <c r="D11" s="137"/>
      <c r="E11" s="138">
        <f>SUM(E7:E10)</f>
        <v>0</v>
      </c>
      <c r="F11" s="139">
        <f>SUM(F7:F10)</f>
        <v>0</v>
      </c>
      <c r="G11" s="139">
        <f>SUM(G7:G10)</f>
        <v>0</v>
      </c>
      <c r="H11" s="139">
        <f>SUM(H7:H10)</f>
        <v>0</v>
      </c>
      <c r="I11" s="140">
        <f>SUM(I7:I10)</f>
        <v>0</v>
      </c>
    </row>
    <row r="12" spans="1:57" x14ac:dyDescent="0.25">
      <c r="A12" s="69"/>
      <c r="B12" s="69"/>
      <c r="C12" s="69"/>
      <c r="D12" s="69"/>
      <c r="E12" s="69"/>
      <c r="F12" s="69"/>
      <c r="G12" s="69"/>
      <c r="H12" s="69"/>
      <c r="I12" s="69"/>
    </row>
    <row r="13" spans="1:57" ht="19.5" customHeight="1" x14ac:dyDescent="0.3">
      <c r="A13" s="125" t="s">
        <v>58</v>
      </c>
      <c r="B13" s="125"/>
      <c r="C13" s="125"/>
      <c r="D13" s="125"/>
      <c r="E13" s="125"/>
      <c r="F13" s="125"/>
      <c r="G13" s="142"/>
      <c r="H13" s="125"/>
      <c r="I13" s="125"/>
      <c r="BA13" s="43"/>
      <c r="BB13" s="43"/>
      <c r="BC13" s="43"/>
      <c r="BD13" s="43"/>
      <c r="BE13" s="43"/>
    </row>
    <row r="14" spans="1:57" ht="13.8" thickBot="1" x14ac:dyDescent="0.3">
      <c r="A14" s="82"/>
      <c r="B14" s="82"/>
      <c r="C14" s="82"/>
      <c r="D14" s="82"/>
      <c r="E14" s="82"/>
      <c r="F14" s="82"/>
      <c r="G14" s="82"/>
      <c r="H14" s="82"/>
      <c r="I14" s="82"/>
    </row>
    <row r="15" spans="1:57" x14ac:dyDescent="0.25">
      <c r="A15" s="76" t="s">
        <v>59</v>
      </c>
      <c r="B15" s="77"/>
      <c r="C15" s="77"/>
      <c r="D15" s="143"/>
      <c r="E15" s="144" t="s">
        <v>60</v>
      </c>
      <c r="F15" s="145" t="s">
        <v>61</v>
      </c>
      <c r="G15" s="146" t="s">
        <v>62</v>
      </c>
      <c r="H15" s="147"/>
      <c r="I15" s="148" t="s">
        <v>60</v>
      </c>
    </row>
    <row r="16" spans="1:57" x14ac:dyDescent="0.25">
      <c r="A16" s="67" t="s">
        <v>138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 x14ac:dyDescent="0.25">
      <c r="A17" s="67" t="s">
        <v>139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 x14ac:dyDescent="0.25">
      <c r="A18" s="67" t="s">
        <v>140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 x14ac:dyDescent="0.25">
      <c r="A19" s="67" t="s">
        <v>141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 x14ac:dyDescent="0.25">
      <c r="A20" s="67" t="s">
        <v>142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 x14ac:dyDescent="0.25">
      <c r="A21" s="67" t="s">
        <v>143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 x14ac:dyDescent="0.25">
      <c r="A22" s="67" t="s">
        <v>144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 x14ac:dyDescent="0.25">
      <c r="A23" s="67" t="s">
        <v>145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ht="13.8" thickBot="1" x14ac:dyDescent="0.3">
      <c r="A24" s="155"/>
      <c r="B24" s="156" t="s">
        <v>63</v>
      </c>
      <c r="C24" s="157"/>
      <c r="D24" s="158"/>
      <c r="E24" s="159"/>
      <c r="F24" s="160"/>
      <c r="G24" s="160"/>
      <c r="H24" s="161">
        <f>SUM(I16:I23)</f>
        <v>0</v>
      </c>
      <c r="I24" s="162"/>
    </row>
    <row r="26" spans="1:53" x14ac:dyDescent="0.25">
      <c r="B26" s="141"/>
      <c r="F26" s="163"/>
      <c r="G26" s="164"/>
      <c r="H26" s="164"/>
      <c r="I26" s="165"/>
    </row>
    <row r="27" spans="1:53" x14ac:dyDescent="0.25">
      <c r="F27" s="163"/>
      <c r="G27" s="164"/>
      <c r="H27" s="164"/>
      <c r="I27" s="165"/>
    </row>
    <row r="28" spans="1:53" x14ac:dyDescent="0.25">
      <c r="F28" s="163"/>
      <c r="G28" s="164"/>
      <c r="H28" s="164"/>
      <c r="I28" s="165"/>
    </row>
    <row r="29" spans="1:53" x14ac:dyDescent="0.25">
      <c r="F29" s="163"/>
      <c r="G29" s="164"/>
      <c r="H29" s="164"/>
      <c r="I29" s="165"/>
    </row>
    <row r="30" spans="1:53" x14ac:dyDescent="0.25">
      <c r="F30" s="163"/>
      <c r="G30" s="164"/>
      <c r="H30" s="164"/>
      <c r="I30" s="165"/>
    </row>
    <row r="31" spans="1:53" x14ac:dyDescent="0.25">
      <c r="F31" s="163"/>
      <c r="G31" s="164"/>
      <c r="H31" s="164"/>
      <c r="I31" s="165"/>
    </row>
    <row r="32" spans="1:53" x14ac:dyDescent="0.25">
      <c r="F32" s="163"/>
      <c r="G32" s="164"/>
      <c r="H32" s="164"/>
      <c r="I32" s="165"/>
    </row>
    <row r="33" spans="6:9" x14ac:dyDescent="0.25">
      <c r="F33" s="163"/>
      <c r="G33" s="164"/>
      <c r="H33" s="164"/>
      <c r="I33" s="165"/>
    </row>
    <row r="34" spans="6:9" x14ac:dyDescent="0.25">
      <c r="F34" s="163"/>
      <c r="G34" s="164"/>
      <c r="H34" s="164"/>
      <c r="I34" s="165"/>
    </row>
    <row r="35" spans="6:9" x14ac:dyDescent="0.25">
      <c r="F35" s="163"/>
      <c r="G35" s="164"/>
      <c r="H35" s="164"/>
      <c r="I35" s="165"/>
    </row>
    <row r="36" spans="6:9" x14ac:dyDescent="0.25">
      <c r="F36" s="163"/>
      <c r="G36" s="164"/>
      <c r="H36" s="164"/>
      <c r="I36" s="165"/>
    </row>
    <row r="37" spans="6:9" x14ac:dyDescent="0.25">
      <c r="F37" s="163"/>
      <c r="G37" s="164"/>
      <c r="H37" s="164"/>
      <c r="I37" s="165"/>
    </row>
    <row r="38" spans="6:9" x14ac:dyDescent="0.25">
      <c r="F38" s="163"/>
      <c r="G38" s="164"/>
      <c r="H38" s="164"/>
      <c r="I38" s="165"/>
    </row>
    <row r="39" spans="6:9" x14ac:dyDescent="0.25">
      <c r="F39" s="163"/>
      <c r="G39" s="164"/>
      <c r="H39" s="164"/>
      <c r="I39" s="165"/>
    </row>
    <row r="40" spans="6:9" x14ac:dyDescent="0.25">
      <c r="F40" s="163"/>
      <c r="G40" s="164"/>
      <c r="H40" s="164"/>
      <c r="I40" s="165"/>
    </row>
    <row r="41" spans="6:9" x14ac:dyDescent="0.25">
      <c r="F41" s="163"/>
      <c r="G41" s="164"/>
      <c r="H41" s="164"/>
      <c r="I41" s="165"/>
    </row>
    <row r="42" spans="6:9" x14ac:dyDescent="0.25">
      <c r="F42" s="163"/>
      <c r="G42" s="164"/>
      <c r="H42" s="164"/>
      <c r="I42" s="165"/>
    </row>
    <row r="43" spans="6:9" x14ac:dyDescent="0.25">
      <c r="F43" s="163"/>
      <c r="G43" s="164"/>
      <c r="H43" s="164"/>
      <c r="I43" s="165"/>
    </row>
    <row r="44" spans="6:9" x14ac:dyDescent="0.25">
      <c r="F44" s="163"/>
      <c r="G44" s="164"/>
      <c r="H44" s="164"/>
      <c r="I44" s="165"/>
    </row>
    <row r="45" spans="6:9" x14ac:dyDescent="0.25">
      <c r="F45" s="163"/>
      <c r="G45" s="164"/>
      <c r="H45" s="164"/>
      <c r="I45" s="165"/>
    </row>
    <row r="46" spans="6:9" x14ac:dyDescent="0.25">
      <c r="F46" s="163"/>
      <c r="G46" s="164"/>
      <c r="H46" s="164"/>
      <c r="I46" s="165"/>
    </row>
    <row r="47" spans="6:9" x14ac:dyDescent="0.25">
      <c r="F47" s="163"/>
      <c r="G47" s="164"/>
      <c r="H47" s="164"/>
      <c r="I47" s="165"/>
    </row>
    <row r="48" spans="6:9" x14ac:dyDescent="0.25">
      <c r="F48" s="163"/>
      <c r="G48" s="164"/>
      <c r="H48" s="164"/>
      <c r="I48" s="165"/>
    </row>
    <row r="49" spans="6:9" x14ac:dyDescent="0.25">
      <c r="F49" s="163"/>
      <c r="G49" s="164"/>
      <c r="H49" s="164"/>
      <c r="I49" s="165"/>
    </row>
    <row r="50" spans="6:9" x14ac:dyDescent="0.25">
      <c r="F50" s="163"/>
      <c r="G50" s="164"/>
      <c r="H50" s="164"/>
      <c r="I50" s="165"/>
    </row>
    <row r="51" spans="6:9" x14ac:dyDescent="0.25">
      <c r="F51" s="163"/>
      <c r="G51" s="164"/>
      <c r="H51" s="164"/>
      <c r="I51" s="165"/>
    </row>
    <row r="52" spans="6:9" x14ac:dyDescent="0.25">
      <c r="F52" s="163"/>
      <c r="G52" s="164"/>
      <c r="H52" s="164"/>
      <c r="I52" s="165"/>
    </row>
    <row r="53" spans="6:9" x14ac:dyDescent="0.25">
      <c r="F53" s="163"/>
      <c r="G53" s="164"/>
      <c r="H53" s="164"/>
      <c r="I53" s="165"/>
    </row>
    <row r="54" spans="6:9" x14ac:dyDescent="0.25">
      <c r="F54" s="163"/>
      <c r="G54" s="164"/>
      <c r="H54" s="164"/>
      <c r="I54" s="165"/>
    </row>
    <row r="55" spans="6:9" x14ac:dyDescent="0.25">
      <c r="F55" s="163"/>
      <c r="G55" s="164"/>
      <c r="H55" s="164"/>
      <c r="I55" s="165"/>
    </row>
    <row r="56" spans="6:9" x14ac:dyDescent="0.25">
      <c r="F56" s="163"/>
      <c r="G56" s="164"/>
      <c r="H56" s="164"/>
      <c r="I56" s="165"/>
    </row>
    <row r="57" spans="6:9" x14ac:dyDescent="0.25">
      <c r="F57" s="163"/>
      <c r="G57" s="164"/>
      <c r="H57" s="164"/>
      <c r="I57" s="165"/>
    </row>
    <row r="58" spans="6:9" x14ac:dyDescent="0.25">
      <c r="F58" s="163"/>
      <c r="G58" s="164"/>
      <c r="H58" s="164"/>
      <c r="I58" s="165"/>
    </row>
    <row r="59" spans="6:9" x14ac:dyDescent="0.25">
      <c r="F59" s="163"/>
      <c r="G59" s="164"/>
      <c r="H59" s="164"/>
      <c r="I59" s="165"/>
    </row>
    <row r="60" spans="6:9" x14ac:dyDescent="0.25">
      <c r="F60" s="163"/>
      <c r="G60" s="164"/>
      <c r="H60" s="164"/>
      <c r="I60" s="165"/>
    </row>
    <row r="61" spans="6:9" x14ac:dyDescent="0.25">
      <c r="F61" s="163"/>
      <c r="G61" s="164"/>
      <c r="H61" s="164"/>
      <c r="I61" s="165"/>
    </row>
    <row r="62" spans="6:9" x14ac:dyDescent="0.25">
      <c r="F62" s="163"/>
      <c r="G62" s="164"/>
      <c r="H62" s="164"/>
      <c r="I62" s="165"/>
    </row>
    <row r="63" spans="6:9" x14ac:dyDescent="0.25">
      <c r="F63" s="163"/>
      <c r="G63" s="164"/>
      <c r="H63" s="164"/>
      <c r="I63" s="165"/>
    </row>
    <row r="64" spans="6:9" x14ac:dyDescent="0.25">
      <c r="F64" s="163"/>
      <c r="G64" s="164"/>
      <c r="H64" s="164"/>
      <c r="I64" s="165"/>
    </row>
    <row r="65" spans="6:9" x14ac:dyDescent="0.25">
      <c r="F65" s="163"/>
      <c r="G65" s="164"/>
      <c r="H65" s="164"/>
      <c r="I65" s="165"/>
    </row>
    <row r="66" spans="6:9" x14ac:dyDescent="0.25">
      <c r="F66" s="163"/>
      <c r="G66" s="164"/>
      <c r="H66" s="164"/>
      <c r="I66" s="165"/>
    </row>
    <row r="67" spans="6:9" x14ac:dyDescent="0.25">
      <c r="F67" s="163"/>
      <c r="G67" s="164"/>
      <c r="H67" s="164"/>
      <c r="I67" s="165"/>
    </row>
    <row r="68" spans="6:9" x14ac:dyDescent="0.25">
      <c r="F68" s="163"/>
      <c r="G68" s="164"/>
      <c r="H68" s="164"/>
      <c r="I68" s="165"/>
    </row>
    <row r="69" spans="6:9" x14ac:dyDescent="0.25">
      <c r="F69" s="163"/>
      <c r="G69" s="164"/>
      <c r="H69" s="164"/>
      <c r="I69" s="165"/>
    </row>
    <row r="70" spans="6:9" x14ac:dyDescent="0.25">
      <c r="F70" s="163"/>
      <c r="G70" s="164"/>
      <c r="H70" s="164"/>
      <c r="I70" s="165"/>
    </row>
    <row r="71" spans="6:9" x14ac:dyDescent="0.25">
      <c r="F71" s="163"/>
      <c r="G71" s="164"/>
      <c r="H71" s="164"/>
      <c r="I71" s="165"/>
    </row>
    <row r="72" spans="6:9" x14ac:dyDescent="0.25">
      <c r="F72" s="163"/>
      <c r="G72" s="164"/>
      <c r="H72" s="164"/>
      <c r="I72" s="165"/>
    </row>
    <row r="73" spans="6:9" x14ac:dyDescent="0.25">
      <c r="F73" s="163"/>
      <c r="G73" s="164"/>
      <c r="H73" s="164"/>
      <c r="I73" s="165"/>
    </row>
    <row r="74" spans="6:9" x14ac:dyDescent="0.25">
      <c r="F74" s="163"/>
      <c r="G74" s="164"/>
      <c r="H74" s="164"/>
      <c r="I74" s="165"/>
    </row>
    <row r="75" spans="6:9" x14ac:dyDescent="0.25">
      <c r="F75" s="163"/>
      <c r="G75" s="164"/>
      <c r="H75" s="164"/>
      <c r="I75" s="1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4"/>
  <sheetViews>
    <sheetView showGridLines="0" showZeros="0" zoomScaleNormal="100" workbookViewId="0">
      <selection activeCell="A41" sqref="A41:IV43"/>
    </sheetView>
  </sheetViews>
  <sheetFormatPr defaultColWidth="9.109375" defaultRowHeight="13.2" x14ac:dyDescent="0.25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5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 x14ac:dyDescent="0.3">
      <c r="A1" s="166" t="s">
        <v>77</v>
      </c>
      <c r="B1" s="166"/>
      <c r="C1" s="166"/>
      <c r="D1" s="166"/>
      <c r="E1" s="166"/>
      <c r="F1" s="166"/>
      <c r="G1" s="166"/>
    </row>
    <row r="2" spans="1:104" ht="14.25" customHeight="1" thickBot="1" x14ac:dyDescent="0.3">
      <c r="A2" s="168"/>
      <c r="B2" s="169"/>
      <c r="C2" s="170"/>
      <c r="D2" s="170"/>
      <c r="E2" s="171"/>
      <c r="F2" s="170"/>
      <c r="G2" s="170"/>
    </row>
    <row r="3" spans="1:104" ht="13.8" thickTop="1" x14ac:dyDescent="0.25">
      <c r="A3" s="108" t="s">
        <v>48</v>
      </c>
      <c r="B3" s="109"/>
      <c r="C3" s="110" t="str">
        <f>CONCATENATE(cislostavby," ",nazevstavby)</f>
        <v>Č18-2016 Oprava a nátěr plotu</v>
      </c>
      <c r="D3" s="172"/>
      <c r="E3" s="173" t="s">
        <v>64</v>
      </c>
      <c r="F3" s="174" t="str">
        <f>Rekapitulace!H1</f>
        <v>03</v>
      </c>
      <c r="G3" s="175"/>
    </row>
    <row r="4" spans="1:104" ht="13.8" thickBot="1" x14ac:dyDescent="0.3">
      <c r="A4" s="176" t="s">
        <v>50</v>
      </c>
      <c r="B4" s="117"/>
      <c r="C4" s="118" t="str">
        <f>CONCATENATE(cisloobjektu," ",nazevobjektu)</f>
        <v>03 MŠ Výškovická 120, Ostrava - Zábřeh</v>
      </c>
      <c r="D4" s="177"/>
      <c r="E4" s="178" t="str">
        <f>Rekapitulace!G2</f>
        <v>Oprava a nátěr plotu</v>
      </c>
      <c r="F4" s="179"/>
      <c r="G4" s="180"/>
    </row>
    <row r="5" spans="1:104" ht="13.8" thickTop="1" x14ac:dyDescent="0.25">
      <c r="A5" s="181"/>
      <c r="B5" s="168"/>
      <c r="C5" s="168"/>
      <c r="D5" s="168"/>
      <c r="E5" s="182"/>
      <c r="F5" s="168"/>
      <c r="G5" s="183"/>
    </row>
    <row r="6" spans="1:104" x14ac:dyDescent="0.25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5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5">
      <c r="A8" s="196">
        <v>1</v>
      </c>
      <c r="B8" s="197" t="s">
        <v>82</v>
      </c>
      <c r="C8" s="198" t="s">
        <v>83</v>
      </c>
      <c r="D8" s="199" t="s">
        <v>84</v>
      </c>
      <c r="E8" s="200">
        <v>3.375</v>
      </c>
      <c r="F8" s="200">
        <v>0</v>
      </c>
      <c r="G8" s="201">
        <f>E8*F8</f>
        <v>0</v>
      </c>
      <c r="O8" s="195">
        <v>2</v>
      </c>
      <c r="AA8" s="167">
        <v>2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2</v>
      </c>
      <c r="CB8" s="202">
        <v>1</v>
      </c>
      <c r="CZ8" s="167">
        <v>0</v>
      </c>
    </row>
    <row r="9" spans="1:104" x14ac:dyDescent="0.25">
      <c r="A9" s="203"/>
      <c r="B9" s="209"/>
      <c r="C9" s="210" t="s">
        <v>85</v>
      </c>
      <c r="D9" s="211"/>
      <c r="E9" s="212">
        <v>3.375</v>
      </c>
      <c r="F9" s="213"/>
      <c r="G9" s="214"/>
      <c r="M9" s="208" t="s">
        <v>85</v>
      </c>
      <c r="O9" s="195"/>
    </row>
    <row r="10" spans="1:104" x14ac:dyDescent="0.25">
      <c r="A10" s="196">
        <v>2</v>
      </c>
      <c r="B10" s="197" t="s">
        <v>86</v>
      </c>
      <c r="C10" s="198" t="s">
        <v>87</v>
      </c>
      <c r="D10" s="199" t="s">
        <v>88</v>
      </c>
      <c r="E10" s="200">
        <v>166.63</v>
      </c>
      <c r="F10" s="200">
        <v>0</v>
      </c>
      <c r="G10" s="201">
        <f>E10*F10</f>
        <v>0</v>
      </c>
      <c r="O10" s="195">
        <v>2</v>
      </c>
      <c r="AA10" s="167">
        <v>2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2</v>
      </c>
      <c r="CB10" s="202">
        <v>1</v>
      </c>
      <c r="CZ10" s="167">
        <v>3.0000000000000001E-5</v>
      </c>
    </row>
    <row r="11" spans="1:104" x14ac:dyDescent="0.25">
      <c r="A11" s="203"/>
      <c r="B11" s="209"/>
      <c r="C11" s="210" t="s">
        <v>89</v>
      </c>
      <c r="D11" s="211"/>
      <c r="E11" s="212">
        <v>166.63</v>
      </c>
      <c r="F11" s="213"/>
      <c r="G11" s="214"/>
      <c r="M11" s="208" t="s">
        <v>89</v>
      </c>
      <c r="O11" s="195"/>
    </row>
    <row r="12" spans="1:104" x14ac:dyDescent="0.25">
      <c r="A12" s="196">
        <v>3</v>
      </c>
      <c r="B12" s="197" t="s">
        <v>90</v>
      </c>
      <c r="C12" s="198" t="s">
        <v>91</v>
      </c>
      <c r="D12" s="199" t="s">
        <v>92</v>
      </c>
      <c r="E12" s="200">
        <v>30</v>
      </c>
      <c r="F12" s="200">
        <v>0</v>
      </c>
      <c r="G12" s="201">
        <f>E12*F12</f>
        <v>0</v>
      </c>
      <c r="O12" s="195">
        <v>2</v>
      </c>
      <c r="AA12" s="167">
        <v>12</v>
      </c>
      <c r="AB12" s="167">
        <v>0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12</v>
      </c>
      <c r="CB12" s="202">
        <v>0</v>
      </c>
      <c r="CZ12" s="167">
        <v>0</v>
      </c>
    </row>
    <row r="13" spans="1:104" x14ac:dyDescent="0.25">
      <c r="A13" s="215"/>
      <c r="B13" s="216" t="s">
        <v>75</v>
      </c>
      <c r="C13" s="217" t="str">
        <f>CONCATENATE(B7," ",C7)</f>
        <v>1 Zemní práce</v>
      </c>
      <c r="D13" s="218"/>
      <c r="E13" s="219"/>
      <c r="F13" s="220"/>
      <c r="G13" s="221">
        <f>SUM(G7:G12)</f>
        <v>0</v>
      </c>
      <c r="O13" s="195">
        <v>4</v>
      </c>
      <c r="BA13" s="222">
        <f>SUM(BA7:BA12)</f>
        <v>0</v>
      </c>
      <c r="BB13" s="222">
        <f>SUM(BB7:BB12)</f>
        <v>0</v>
      </c>
      <c r="BC13" s="222">
        <f>SUM(BC7:BC12)</f>
        <v>0</v>
      </c>
      <c r="BD13" s="222">
        <f>SUM(BD7:BD12)</f>
        <v>0</v>
      </c>
      <c r="BE13" s="222">
        <f>SUM(BE7:BE12)</f>
        <v>0</v>
      </c>
    </row>
    <row r="14" spans="1:104" x14ac:dyDescent="0.25">
      <c r="A14" s="188" t="s">
        <v>72</v>
      </c>
      <c r="B14" s="189" t="s">
        <v>93</v>
      </c>
      <c r="C14" s="190" t="s">
        <v>94</v>
      </c>
      <c r="D14" s="191"/>
      <c r="E14" s="192"/>
      <c r="F14" s="192"/>
      <c r="G14" s="193"/>
      <c r="H14" s="194"/>
      <c r="I14" s="194"/>
      <c r="O14" s="195">
        <v>1</v>
      </c>
    </row>
    <row r="15" spans="1:104" x14ac:dyDescent="0.25">
      <c r="A15" s="196">
        <v>4</v>
      </c>
      <c r="B15" s="197" t="s">
        <v>95</v>
      </c>
      <c r="C15" s="198" t="s">
        <v>96</v>
      </c>
      <c r="D15" s="199" t="s">
        <v>97</v>
      </c>
      <c r="E15" s="200">
        <v>808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7</v>
      </c>
      <c r="CZ15" s="167">
        <v>5.0000000000000002E-5</v>
      </c>
    </row>
    <row r="16" spans="1:104" x14ac:dyDescent="0.25">
      <c r="A16" s="196">
        <v>5</v>
      </c>
      <c r="B16" s="197" t="s">
        <v>98</v>
      </c>
      <c r="C16" s="198" t="s">
        <v>99</v>
      </c>
      <c r="D16" s="199" t="s">
        <v>97</v>
      </c>
      <c r="E16" s="200">
        <v>808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5.0000000000000002E-5</v>
      </c>
    </row>
    <row r="17" spans="1:104" x14ac:dyDescent="0.25">
      <c r="A17" s="196">
        <v>6</v>
      </c>
      <c r="B17" s="197" t="s">
        <v>100</v>
      </c>
      <c r="C17" s="198" t="s">
        <v>101</v>
      </c>
      <c r="D17" s="199" t="s">
        <v>97</v>
      </c>
      <c r="E17" s="200">
        <v>888.8</v>
      </c>
      <c r="F17" s="200">
        <v>0</v>
      </c>
      <c r="G17" s="201">
        <f>E17*F17</f>
        <v>0</v>
      </c>
      <c r="O17" s="195">
        <v>2</v>
      </c>
      <c r="AA17" s="167">
        <v>12</v>
      </c>
      <c r="AB17" s="167">
        <v>0</v>
      </c>
      <c r="AC17" s="167">
        <v>2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12</v>
      </c>
      <c r="CB17" s="202">
        <v>0</v>
      </c>
      <c r="CZ17" s="167">
        <v>1E-3</v>
      </c>
    </row>
    <row r="18" spans="1:104" x14ac:dyDescent="0.25">
      <c r="A18" s="203"/>
      <c r="B18" s="209"/>
      <c r="C18" s="210" t="s">
        <v>102</v>
      </c>
      <c r="D18" s="211"/>
      <c r="E18" s="212">
        <v>888.8</v>
      </c>
      <c r="F18" s="213"/>
      <c r="G18" s="214"/>
      <c r="M18" s="208" t="s">
        <v>102</v>
      </c>
      <c r="O18" s="195"/>
    </row>
    <row r="19" spans="1:104" x14ac:dyDescent="0.25">
      <c r="A19" s="196">
        <v>7</v>
      </c>
      <c r="B19" s="197" t="s">
        <v>103</v>
      </c>
      <c r="C19" s="198" t="s">
        <v>104</v>
      </c>
      <c r="D19" s="199" t="s">
        <v>61</v>
      </c>
      <c r="E19" s="200"/>
      <c r="F19" s="200">
        <v>0</v>
      </c>
      <c r="G19" s="201">
        <f>E19*F19</f>
        <v>0</v>
      </c>
      <c r="O19" s="195">
        <v>2</v>
      </c>
      <c r="AA19" s="167">
        <v>7</v>
      </c>
      <c r="AB19" s="167">
        <v>1002</v>
      </c>
      <c r="AC19" s="167">
        <v>5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7</v>
      </c>
      <c r="CB19" s="202">
        <v>1002</v>
      </c>
      <c r="CZ19" s="167">
        <v>0</v>
      </c>
    </row>
    <row r="20" spans="1:104" x14ac:dyDescent="0.25">
      <c r="A20" s="215"/>
      <c r="B20" s="216" t="s">
        <v>75</v>
      </c>
      <c r="C20" s="217" t="str">
        <f>CONCATENATE(B14," ",C14)</f>
        <v>767 Konstrukce zámečnické</v>
      </c>
      <c r="D20" s="218"/>
      <c r="E20" s="219"/>
      <c r="F20" s="220"/>
      <c r="G20" s="221">
        <f>SUM(G14:G19)</f>
        <v>0</v>
      </c>
      <c r="O20" s="195">
        <v>4</v>
      </c>
      <c r="BA20" s="222">
        <f>SUM(BA14:BA19)</f>
        <v>0</v>
      </c>
      <c r="BB20" s="222">
        <f>SUM(BB14:BB19)</f>
        <v>0</v>
      </c>
      <c r="BC20" s="222">
        <f>SUM(BC14:BC19)</f>
        <v>0</v>
      </c>
      <c r="BD20" s="222">
        <f>SUM(BD14:BD19)</f>
        <v>0</v>
      </c>
      <c r="BE20" s="222">
        <f>SUM(BE14:BE19)</f>
        <v>0</v>
      </c>
    </row>
    <row r="21" spans="1:104" x14ac:dyDescent="0.25">
      <c r="A21" s="188" t="s">
        <v>72</v>
      </c>
      <c r="B21" s="189" t="s">
        <v>105</v>
      </c>
      <c r="C21" s="190" t="s">
        <v>106</v>
      </c>
      <c r="D21" s="191"/>
      <c r="E21" s="192"/>
      <c r="F21" s="192"/>
      <c r="G21" s="193"/>
      <c r="H21" s="194"/>
      <c r="I21" s="194"/>
      <c r="O21" s="195">
        <v>1</v>
      </c>
    </row>
    <row r="22" spans="1:104" x14ac:dyDescent="0.25">
      <c r="A22" s="196">
        <v>8</v>
      </c>
      <c r="B22" s="197" t="s">
        <v>107</v>
      </c>
      <c r="C22" s="198" t="s">
        <v>108</v>
      </c>
      <c r="D22" s="199" t="s">
        <v>88</v>
      </c>
      <c r="E22" s="200">
        <v>888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1.4999999999999999E-4</v>
      </c>
    </row>
    <row r="23" spans="1:104" x14ac:dyDescent="0.25">
      <c r="A23" s="203"/>
      <c r="B23" s="204"/>
      <c r="C23" s="205" t="s">
        <v>109</v>
      </c>
      <c r="D23" s="206"/>
      <c r="E23" s="206"/>
      <c r="F23" s="206"/>
      <c r="G23" s="207"/>
      <c r="L23" s="208" t="s">
        <v>109</v>
      </c>
      <c r="O23" s="195">
        <v>3</v>
      </c>
    </row>
    <row r="24" spans="1:104" x14ac:dyDescent="0.25">
      <c r="A24" s="203"/>
      <c r="B24" s="209"/>
      <c r="C24" s="210" t="s">
        <v>110</v>
      </c>
      <c r="D24" s="211"/>
      <c r="E24" s="212">
        <v>76</v>
      </c>
      <c r="F24" s="213"/>
      <c r="G24" s="214"/>
      <c r="M24" s="208" t="s">
        <v>110</v>
      </c>
      <c r="O24" s="195"/>
    </row>
    <row r="25" spans="1:104" x14ac:dyDescent="0.25">
      <c r="A25" s="203"/>
      <c r="B25" s="209"/>
      <c r="C25" s="210" t="s">
        <v>111</v>
      </c>
      <c r="D25" s="211"/>
      <c r="E25" s="212">
        <v>167</v>
      </c>
      <c r="F25" s="213"/>
      <c r="G25" s="214"/>
      <c r="M25" s="208" t="s">
        <v>111</v>
      </c>
      <c r="O25" s="195"/>
    </row>
    <row r="26" spans="1:104" x14ac:dyDescent="0.25">
      <c r="A26" s="203"/>
      <c r="B26" s="209"/>
      <c r="C26" s="210" t="s">
        <v>112</v>
      </c>
      <c r="D26" s="211"/>
      <c r="E26" s="212">
        <v>313</v>
      </c>
      <c r="F26" s="213"/>
      <c r="G26" s="214"/>
      <c r="M26" s="208" t="s">
        <v>112</v>
      </c>
      <c r="O26" s="195"/>
    </row>
    <row r="27" spans="1:104" x14ac:dyDescent="0.25">
      <c r="A27" s="203"/>
      <c r="B27" s="209"/>
      <c r="C27" s="210" t="s">
        <v>113</v>
      </c>
      <c r="D27" s="211"/>
      <c r="E27" s="212">
        <v>332</v>
      </c>
      <c r="F27" s="213"/>
      <c r="G27" s="214"/>
      <c r="M27" s="208" t="s">
        <v>113</v>
      </c>
      <c r="O27" s="195"/>
    </row>
    <row r="28" spans="1:104" x14ac:dyDescent="0.25">
      <c r="A28" s="196">
        <v>9</v>
      </c>
      <c r="B28" s="197" t="s">
        <v>114</v>
      </c>
      <c r="C28" s="198" t="s">
        <v>115</v>
      </c>
      <c r="D28" s="199" t="s">
        <v>88</v>
      </c>
      <c r="E28" s="200">
        <v>888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0</v>
      </c>
      <c r="AC28" s="167">
        <v>0</v>
      </c>
      <c r="AZ28" s="167">
        <v>2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0</v>
      </c>
      <c r="CZ28" s="167">
        <v>2.7999999999999998E-4</v>
      </c>
    </row>
    <row r="29" spans="1:104" x14ac:dyDescent="0.25">
      <c r="A29" s="203"/>
      <c r="B29" s="204"/>
      <c r="C29" s="205" t="s">
        <v>116</v>
      </c>
      <c r="D29" s="206"/>
      <c r="E29" s="206"/>
      <c r="F29" s="206"/>
      <c r="G29" s="207"/>
      <c r="L29" s="208" t="s">
        <v>116</v>
      </c>
      <c r="O29" s="195">
        <v>3</v>
      </c>
    </row>
    <row r="30" spans="1:104" x14ac:dyDescent="0.25">
      <c r="A30" s="196">
        <v>10</v>
      </c>
      <c r="B30" s="197" t="s">
        <v>117</v>
      </c>
      <c r="C30" s="198" t="s">
        <v>118</v>
      </c>
      <c r="D30" s="199" t="s">
        <v>88</v>
      </c>
      <c r="E30" s="200">
        <v>888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7</v>
      </c>
      <c r="CZ30" s="167">
        <v>8.0000000000000007E-5</v>
      </c>
    </row>
    <row r="31" spans="1:104" x14ac:dyDescent="0.25">
      <c r="A31" s="196">
        <v>11</v>
      </c>
      <c r="B31" s="197" t="s">
        <v>119</v>
      </c>
      <c r="C31" s="198" t="s">
        <v>120</v>
      </c>
      <c r="D31" s="199" t="s">
        <v>88</v>
      </c>
      <c r="E31" s="200">
        <v>888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2.5000000000000001E-4</v>
      </c>
    </row>
    <row r="32" spans="1:104" x14ac:dyDescent="0.25">
      <c r="A32" s="196">
        <v>12</v>
      </c>
      <c r="B32" s="197" t="s">
        <v>121</v>
      </c>
      <c r="C32" s="198" t="s">
        <v>122</v>
      </c>
      <c r="D32" s="199" t="s">
        <v>88</v>
      </c>
      <c r="E32" s="200">
        <v>888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7</v>
      </c>
      <c r="CZ32" s="167">
        <v>5.0000000000000002E-5</v>
      </c>
    </row>
    <row r="33" spans="1:104" x14ac:dyDescent="0.25">
      <c r="A33" s="215"/>
      <c r="B33" s="216" t="s">
        <v>75</v>
      </c>
      <c r="C33" s="217" t="str">
        <f>CONCATENATE(B21," ",C21)</f>
        <v>783 Nátěry</v>
      </c>
      <c r="D33" s="218"/>
      <c r="E33" s="219"/>
      <c r="F33" s="220"/>
      <c r="G33" s="221">
        <f>SUM(G21:G32)</f>
        <v>0</v>
      </c>
      <c r="O33" s="195">
        <v>4</v>
      </c>
      <c r="BA33" s="222">
        <f>SUM(BA21:BA32)</f>
        <v>0</v>
      </c>
      <c r="BB33" s="222">
        <f>SUM(BB21:BB32)</f>
        <v>0</v>
      </c>
      <c r="BC33" s="222">
        <f>SUM(BC21:BC32)</f>
        <v>0</v>
      </c>
      <c r="BD33" s="222">
        <f>SUM(BD21:BD32)</f>
        <v>0</v>
      </c>
      <c r="BE33" s="222">
        <f>SUM(BE21:BE32)</f>
        <v>0</v>
      </c>
    </row>
    <row r="34" spans="1:104" x14ac:dyDescent="0.25">
      <c r="A34" s="188" t="s">
        <v>72</v>
      </c>
      <c r="B34" s="189" t="s">
        <v>123</v>
      </c>
      <c r="C34" s="190" t="s">
        <v>124</v>
      </c>
      <c r="D34" s="191"/>
      <c r="E34" s="192"/>
      <c r="F34" s="192"/>
      <c r="G34" s="193"/>
      <c r="H34" s="194"/>
      <c r="I34" s="194"/>
      <c r="O34" s="195">
        <v>1</v>
      </c>
    </row>
    <row r="35" spans="1:104" x14ac:dyDescent="0.25">
      <c r="A35" s="196">
        <v>13</v>
      </c>
      <c r="B35" s="197" t="s">
        <v>125</v>
      </c>
      <c r="C35" s="198" t="s">
        <v>126</v>
      </c>
      <c r="D35" s="199" t="s">
        <v>127</v>
      </c>
      <c r="E35" s="200">
        <v>0.80800000000000005</v>
      </c>
      <c r="F35" s="200">
        <v>0</v>
      </c>
      <c r="G35" s="201">
        <f>E35*F35</f>
        <v>0</v>
      </c>
      <c r="O35" s="195">
        <v>2</v>
      </c>
      <c r="AA35" s="167">
        <v>8</v>
      </c>
      <c r="AB35" s="167">
        <v>0</v>
      </c>
      <c r="AC35" s="167">
        <v>3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8</v>
      </c>
      <c r="CB35" s="202">
        <v>0</v>
      </c>
      <c r="CZ35" s="167">
        <v>0</v>
      </c>
    </row>
    <row r="36" spans="1:104" x14ac:dyDescent="0.25">
      <c r="A36" s="196">
        <v>14</v>
      </c>
      <c r="B36" s="197" t="s">
        <v>128</v>
      </c>
      <c r="C36" s="198" t="s">
        <v>129</v>
      </c>
      <c r="D36" s="199" t="s">
        <v>127</v>
      </c>
      <c r="E36" s="200">
        <v>15.352</v>
      </c>
      <c r="F36" s="200">
        <v>0</v>
      </c>
      <c r="G36" s="201">
        <f>E36*F36</f>
        <v>0</v>
      </c>
      <c r="O36" s="195">
        <v>2</v>
      </c>
      <c r="AA36" s="167">
        <v>8</v>
      </c>
      <c r="AB36" s="167">
        <v>0</v>
      </c>
      <c r="AC36" s="167">
        <v>3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8</v>
      </c>
      <c r="CB36" s="202">
        <v>0</v>
      </c>
      <c r="CZ36" s="167">
        <v>0</v>
      </c>
    </row>
    <row r="37" spans="1:104" x14ac:dyDescent="0.25">
      <c r="A37" s="196">
        <v>15</v>
      </c>
      <c r="B37" s="197" t="s">
        <v>130</v>
      </c>
      <c r="C37" s="198" t="s">
        <v>131</v>
      </c>
      <c r="D37" s="199" t="s">
        <v>127</v>
      </c>
      <c r="E37" s="200">
        <v>0.80800000000000005</v>
      </c>
      <c r="F37" s="200">
        <v>0</v>
      </c>
      <c r="G37" s="201">
        <f>E37*F37</f>
        <v>0</v>
      </c>
      <c r="O37" s="195">
        <v>2</v>
      </c>
      <c r="AA37" s="167">
        <v>8</v>
      </c>
      <c r="AB37" s="167">
        <v>0</v>
      </c>
      <c r="AC37" s="167">
        <v>3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8</v>
      </c>
      <c r="CB37" s="202">
        <v>0</v>
      </c>
      <c r="CZ37" s="167">
        <v>0</v>
      </c>
    </row>
    <row r="38" spans="1:104" x14ac:dyDescent="0.25">
      <c r="A38" s="196">
        <v>16</v>
      </c>
      <c r="B38" s="197" t="s">
        <v>132</v>
      </c>
      <c r="C38" s="198" t="s">
        <v>133</v>
      </c>
      <c r="D38" s="199" t="s">
        <v>127</v>
      </c>
      <c r="E38" s="200">
        <v>24.24</v>
      </c>
      <c r="F38" s="200">
        <v>0</v>
      </c>
      <c r="G38" s="201">
        <f>E38*F38</f>
        <v>0</v>
      </c>
      <c r="O38" s="195">
        <v>2</v>
      </c>
      <c r="AA38" s="167">
        <v>8</v>
      </c>
      <c r="AB38" s="167">
        <v>0</v>
      </c>
      <c r="AC38" s="167">
        <v>3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8</v>
      </c>
      <c r="CB38" s="202">
        <v>0</v>
      </c>
      <c r="CZ38" s="167">
        <v>0</v>
      </c>
    </row>
    <row r="39" spans="1:104" x14ac:dyDescent="0.25">
      <c r="A39" s="196">
        <v>17</v>
      </c>
      <c r="B39" s="197" t="s">
        <v>134</v>
      </c>
      <c r="C39" s="198" t="s">
        <v>135</v>
      </c>
      <c r="D39" s="199" t="s">
        <v>127</v>
      </c>
      <c r="E39" s="200">
        <v>0.80800000000000005</v>
      </c>
      <c r="F39" s="200">
        <v>0</v>
      </c>
      <c r="G39" s="201">
        <f>E39*F39</f>
        <v>0</v>
      </c>
      <c r="O39" s="195">
        <v>2</v>
      </c>
      <c r="AA39" s="167">
        <v>8</v>
      </c>
      <c r="AB39" s="167">
        <v>0</v>
      </c>
      <c r="AC39" s="167">
        <v>3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8</v>
      </c>
      <c r="CB39" s="202">
        <v>0</v>
      </c>
      <c r="CZ39" s="167">
        <v>0</v>
      </c>
    </row>
    <row r="40" spans="1:104" x14ac:dyDescent="0.25">
      <c r="A40" s="196">
        <v>18</v>
      </c>
      <c r="B40" s="197" t="s">
        <v>136</v>
      </c>
      <c r="C40" s="198" t="s">
        <v>137</v>
      </c>
      <c r="D40" s="199" t="s">
        <v>127</v>
      </c>
      <c r="E40" s="200">
        <v>0.80800000000000005</v>
      </c>
      <c r="F40" s="200">
        <v>0</v>
      </c>
      <c r="G40" s="201">
        <f>E40*F40</f>
        <v>0</v>
      </c>
      <c r="O40" s="195">
        <v>2</v>
      </c>
      <c r="AA40" s="167">
        <v>8</v>
      </c>
      <c r="AB40" s="167">
        <v>0</v>
      </c>
      <c r="AC40" s="167">
        <v>3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8</v>
      </c>
      <c r="CB40" s="202">
        <v>0</v>
      </c>
      <c r="CZ40" s="167">
        <v>0</v>
      </c>
    </row>
    <row r="41" spans="1:104" x14ac:dyDescent="0.25">
      <c r="A41" s="215"/>
      <c r="B41" s="216" t="s">
        <v>75</v>
      </c>
      <c r="C41" s="217" t="str">
        <f>CONCATENATE(B34," ",C34)</f>
        <v>D96 Přesuny suti a vybouraných hmot</v>
      </c>
      <c r="D41" s="218"/>
      <c r="E41" s="219"/>
      <c r="F41" s="220"/>
      <c r="G41" s="221">
        <f>SUM(G34:G40)</f>
        <v>0</v>
      </c>
      <c r="O41" s="195">
        <v>4</v>
      </c>
      <c r="BA41" s="222">
        <f>SUM(BA34:BA40)</f>
        <v>0</v>
      </c>
      <c r="BB41" s="222">
        <f>SUM(BB34:BB40)</f>
        <v>0</v>
      </c>
      <c r="BC41" s="222">
        <f>SUM(BC34:BC40)</f>
        <v>0</v>
      </c>
      <c r="BD41" s="222">
        <f>SUM(BD34:BD40)</f>
        <v>0</v>
      </c>
      <c r="BE41" s="222">
        <f>SUM(BE34:BE40)</f>
        <v>0</v>
      </c>
    </row>
    <row r="42" spans="1:104" x14ac:dyDescent="0.25">
      <c r="E42" s="167"/>
    </row>
    <row r="43" spans="1:104" x14ac:dyDescent="0.25">
      <c r="E43" s="167"/>
    </row>
    <row r="44" spans="1:104" x14ac:dyDescent="0.25">
      <c r="E44" s="167"/>
    </row>
    <row r="45" spans="1:104" x14ac:dyDescent="0.25">
      <c r="E45" s="167"/>
    </row>
    <row r="46" spans="1:104" x14ac:dyDescent="0.25">
      <c r="E46" s="167"/>
    </row>
    <row r="47" spans="1:104" x14ac:dyDescent="0.25">
      <c r="E47" s="167"/>
    </row>
    <row r="48" spans="1:104" x14ac:dyDescent="0.25">
      <c r="E48" s="167"/>
    </row>
    <row r="49" spans="5:5" x14ac:dyDescent="0.25">
      <c r="E49" s="167"/>
    </row>
    <row r="50" spans="5:5" x14ac:dyDescent="0.25">
      <c r="E50" s="167"/>
    </row>
    <row r="51" spans="5:5" x14ac:dyDescent="0.25">
      <c r="E51" s="167"/>
    </row>
    <row r="52" spans="5:5" x14ac:dyDescent="0.25">
      <c r="E52" s="167"/>
    </row>
    <row r="53" spans="5:5" x14ac:dyDescent="0.25">
      <c r="E53" s="167"/>
    </row>
    <row r="54" spans="5:5" x14ac:dyDescent="0.25">
      <c r="E54" s="167"/>
    </row>
    <row r="55" spans="5:5" x14ac:dyDescent="0.25">
      <c r="E55" s="167"/>
    </row>
    <row r="56" spans="5:5" x14ac:dyDescent="0.25">
      <c r="E56" s="167"/>
    </row>
    <row r="57" spans="5:5" x14ac:dyDescent="0.25">
      <c r="E57" s="167"/>
    </row>
    <row r="58" spans="5:5" x14ac:dyDescent="0.25">
      <c r="E58" s="167"/>
    </row>
    <row r="59" spans="5:5" x14ac:dyDescent="0.25">
      <c r="E59" s="167"/>
    </row>
    <row r="60" spans="5:5" x14ac:dyDescent="0.25">
      <c r="E60" s="167"/>
    </row>
    <row r="61" spans="5:5" x14ac:dyDescent="0.25">
      <c r="E61" s="167"/>
    </row>
    <row r="62" spans="5:5" x14ac:dyDescent="0.25">
      <c r="E62" s="167"/>
    </row>
    <row r="63" spans="5:5" x14ac:dyDescent="0.25">
      <c r="E63" s="167"/>
    </row>
    <row r="64" spans="5:5" x14ac:dyDescent="0.25">
      <c r="E64" s="167"/>
    </row>
    <row r="65" spans="1:7" x14ac:dyDescent="0.25">
      <c r="A65" s="223"/>
      <c r="B65" s="223"/>
      <c r="C65" s="223"/>
      <c r="D65" s="223"/>
      <c r="E65" s="223"/>
      <c r="F65" s="223"/>
      <c r="G65" s="223"/>
    </row>
    <row r="66" spans="1:7" x14ac:dyDescent="0.25">
      <c r="A66" s="223"/>
      <c r="B66" s="223"/>
      <c r="C66" s="223"/>
      <c r="D66" s="223"/>
      <c r="E66" s="223"/>
      <c r="F66" s="223"/>
      <c r="G66" s="223"/>
    </row>
    <row r="67" spans="1:7" x14ac:dyDescent="0.25">
      <c r="A67" s="223"/>
      <c r="B67" s="223"/>
      <c r="C67" s="223"/>
      <c r="D67" s="223"/>
      <c r="E67" s="223"/>
      <c r="F67" s="223"/>
      <c r="G67" s="223"/>
    </row>
    <row r="68" spans="1:7" x14ac:dyDescent="0.25">
      <c r="A68" s="223"/>
      <c r="B68" s="223"/>
      <c r="C68" s="223"/>
      <c r="D68" s="223"/>
      <c r="E68" s="223"/>
      <c r="F68" s="223"/>
      <c r="G68" s="223"/>
    </row>
    <row r="69" spans="1:7" x14ac:dyDescent="0.25">
      <c r="E69" s="167"/>
    </row>
    <row r="70" spans="1:7" x14ac:dyDescent="0.25">
      <c r="E70" s="167"/>
    </row>
    <row r="71" spans="1:7" x14ac:dyDescent="0.25">
      <c r="E71" s="167"/>
    </row>
    <row r="72" spans="1:7" x14ac:dyDescent="0.25">
      <c r="E72" s="167"/>
    </row>
    <row r="73" spans="1:7" x14ac:dyDescent="0.25">
      <c r="E73" s="167"/>
    </row>
    <row r="74" spans="1:7" x14ac:dyDescent="0.25">
      <c r="E74" s="167"/>
    </row>
    <row r="75" spans="1:7" x14ac:dyDescent="0.25">
      <c r="E75" s="167"/>
    </row>
    <row r="76" spans="1:7" x14ac:dyDescent="0.25">
      <c r="E76" s="167"/>
    </row>
    <row r="77" spans="1:7" x14ac:dyDescent="0.25">
      <c r="E77" s="167"/>
    </row>
    <row r="78" spans="1:7" x14ac:dyDescent="0.25">
      <c r="E78" s="167"/>
    </row>
    <row r="79" spans="1:7" x14ac:dyDescent="0.25">
      <c r="E79" s="167"/>
    </row>
    <row r="80" spans="1:7" x14ac:dyDescent="0.25">
      <c r="E80" s="167"/>
    </row>
    <row r="81" spans="5:5" x14ac:dyDescent="0.25">
      <c r="E81" s="167"/>
    </row>
    <row r="82" spans="5:5" x14ac:dyDescent="0.25">
      <c r="E82" s="167"/>
    </row>
    <row r="83" spans="5:5" x14ac:dyDescent="0.25">
      <c r="E83" s="167"/>
    </row>
    <row r="84" spans="5:5" x14ac:dyDescent="0.25">
      <c r="E84" s="167"/>
    </row>
    <row r="85" spans="5:5" x14ac:dyDescent="0.25">
      <c r="E85" s="167"/>
    </row>
    <row r="86" spans="5:5" x14ac:dyDescent="0.25">
      <c r="E86" s="167"/>
    </row>
    <row r="87" spans="5:5" x14ac:dyDescent="0.25">
      <c r="E87" s="167"/>
    </row>
    <row r="88" spans="5:5" x14ac:dyDescent="0.25">
      <c r="E88" s="167"/>
    </row>
    <row r="89" spans="5:5" x14ac:dyDescent="0.25">
      <c r="E89" s="167"/>
    </row>
    <row r="90" spans="5:5" x14ac:dyDescent="0.25">
      <c r="E90" s="167"/>
    </row>
    <row r="91" spans="5:5" x14ac:dyDescent="0.25">
      <c r="E91" s="167"/>
    </row>
    <row r="92" spans="5:5" x14ac:dyDescent="0.25">
      <c r="E92" s="167"/>
    </row>
    <row r="93" spans="5:5" x14ac:dyDescent="0.25">
      <c r="E93" s="167"/>
    </row>
    <row r="94" spans="5:5" x14ac:dyDescent="0.25">
      <c r="E94" s="167"/>
    </row>
    <row r="95" spans="5:5" x14ac:dyDescent="0.25">
      <c r="E95" s="167"/>
    </row>
    <row r="96" spans="5:5" x14ac:dyDescent="0.25">
      <c r="E96" s="167"/>
    </row>
    <row r="97" spans="1:7" x14ac:dyDescent="0.25">
      <c r="E97" s="167"/>
    </row>
    <row r="98" spans="1:7" x14ac:dyDescent="0.25">
      <c r="E98" s="167"/>
    </row>
    <row r="99" spans="1:7" x14ac:dyDescent="0.25">
      <c r="E99" s="167"/>
    </row>
    <row r="100" spans="1:7" x14ac:dyDescent="0.25">
      <c r="A100" s="224"/>
      <c r="B100" s="224"/>
    </row>
    <row r="101" spans="1:7" x14ac:dyDescent="0.25">
      <c r="A101" s="223"/>
      <c r="B101" s="223"/>
      <c r="C101" s="226"/>
      <c r="D101" s="226"/>
      <c r="E101" s="227"/>
      <c r="F101" s="226"/>
      <c r="G101" s="228"/>
    </row>
    <row r="102" spans="1:7" x14ac:dyDescent="0.25">
      <c r="A102" s="229"/>
      <c r="B102" s="229"/>
      <c r="C102" s="223"/>
      <c r="D102" s="223"/>
      <c r="E102" s="230"/>
      <c r="F102" s="223"/>
      <c r="G102" s="223"/>
    </row>
    <row r="103" spans="1:7" x14ac:dyDescent="0.25">
      <c r="A103" s="223"/>
      <c r="B103" s="223"/>
      <c r="C103" s="223"/>
      <c r="D103" s="223"/>
      <c r="E103" s="230"/>
      <c r="F103" s="223"/>
      <c r="G103" s="223"/>
    </row>
    <row r="104" spans="1:7" x14ac:dyDescent="0.25">
      <c r="A104" s="223"/>
      <c r="B104" s="223"/>
      <c r="C104" s="223"/>
      <c r="D104" s="223"/>
      <c r="E104" s="230"/>
      <c r="F104" s="223"/>
      <c r="G104" s="223"/>
    </row>
    <row r="105" spans="1:7" x14ac:dyDescent="0.25">
      <c r="A105" s="223"/>
      <c r="B105" s="223"/>
      <c r="C105" s="223"/>
      <c r="D105" s="223"/>
      <c r="E105" s="230"/>
      <c r="F105" s="223"/>
      <c r="G105" s="223"/>
    </row>
    <row r="106" spans="1:7" x14ac:dyDescent="0.25">
      <c r="A106" s="223"/>
      <c r="B106" s="223"/>
      <c r="C106" s="223"/>
      <c r="D106" s="223"/>
      <c r="E106" s="230"/>
      <c r="F106" s="223"/>
      <c r="G106" s="223"/>
    </row>
    <row r="107" spans="1:7" x14ac:dyDescent="0.25">
      <c r="A107" s="223"/>
      <c r="B107" s="223"/>
      <c r="C107" s="223"/>
      <c r="D107" s="223"/>
      <c r="E107" s="230"/>
      <c r="F107" s="223"/>
      <c r="G107" s="223"/>
    </row>
    <row r="108" spans="1:7" x14ac:dyDescent="0.25">
      <c r="A108" s="223"/>
      <c r="B108" s="223"/>
      <c r="C108" s="223"/>
      <c r="D108" s="223"/>
      <c r="E108" s="230"/>
      <c r="F108" s="223"/>
      <c r="G108" s="223"/>
    </row>
    <row r="109" spans="1:7" x14ac:dyDescent="0.25">
      <c r="A109" s="223"/>
      <c r="B109" s="223"/>
      <c r="C109" s="223"/>
      <c r="D109" s="223"/>
      <c r="E109" s="230"/>
      <c r="F109" s="223"/>
      <c r="G109" s="223"/>
    </row>
    <row r="110" spans="1:7" x14ac:dyDescent="0.25">
      <c r="A110" s="223"/>
      <c r="B110" s="223"/>
      <c r="C110" s="223"/>
      <c r="D110" s="223"/>
      <c r="E110" s="230"/>
      <c r="F110" s="223"/>
      <c r="G110" s="223"/>
    </row>
    <row r="111" spans="1:7" x14ac:dyDescent="0.25">
      <c r="A111" s="223"/>
      <c r="B111" s="223"/>
      <c r="C111" s="223"/>
      <c r="D111" s="223"/>
      <c r="E111" s="230"/>
      <c r="F111" s="223"/>
      <c r="G111" s="223"/>
    </row>
    <row r="112" spans="1:7" x14ac:dyDescent="0.25">
      <c r="A112" s="223"/>
      <c r="B112" s="223"/>
      <c r="C112" s="223"/>
      <c r="D112" s="223"/>
      <c r="E112" s="230"/>
      <c r="F112" s="223"/>
      <c r="G112" s="223"/>
    </row>
    <row r="113" spans="1:7" x14ac:dyDescent="0.25">
      <c r="A113" s="223"/>
      <c r="B113" s="223"/>
      <c r="C113" s="223"/>
      <c r="D113" s="223"/>
      <c r="E113" s="230"/>
      <c r="F113" s="223"/>
      <c r="G113" s="223"/>
    </row>
    <row r="114" spans="1:7" x14ac:dyDescent="0.25">
      <c r="A114" s="223"/>
      <c r="B114" s="223"/>
      <c r="C114" s="223"/>
      <c r="D114" s="223"/>
      <c r="E114" s="230"/>
      <c r="F114" s="223"/>
      <c r="G114" s="223"/>
    </row>
  </sheetData>
  <mergeCells count="13">
    <mergeCell ref="C29:G29"/>
    <mergeCell ref="C18:D18"/>
    <mergeCell ref="C23:G23"/>
    <mergeCell ref="C24:D24"/>
    <mergeCell ref="C25:D25"/>
    <mergeCell ref="C26:D26"/>
    <mergeCell ref="C27:D27"/>
    <mergeCell ref="A1:G1"/>
    <mergeCell ref="A3:B3"/>
    <mergeCell ref="A4:B4"/>
    <mergeCell ref="E4:G4"/>
    <mergeCell ref="C9:D9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dcterms:created xsi:type="dcterms:W3CDTF">2016-06-14T09:20:37Z</dcterms:created>
  <dcterms:modified xsi:type="dcterms:W3CDTF">2016-06-14T09:21:26Z</dcterms:modified>
</cp:coreProperties>
</file>