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000" activeTab="1"/>
  </bookViews>
  <sheets>
    <sheet name="Titulní" sheetId="13" r:id="rId1"/>
    <sheet name="SM-7082" sheetId="9" r:id="rId2"/>
  </sheets>
  <definedNames>
    <definedName name="Akce">#REF!</definedName>
    <definedName name="CisloDok">#REF!</definedName>
    <definedName name="Datum">#REF!</definedName>
    <definedName name="Kontroloval">#REF!</definedName>
    <definedName name="Objednatel">#REF!</definedName>
    <definedName name="ObjednatelAdr">#REF!</definedName>
    <definedName name="ObjednatelMesto">#REF!</definedName>
    <definedName name="_xlnm.Print_Area" localSheetId="1">'SM-7082'!$A$1:$I$167</definedName>
    <definedName name="Obsah">#REF!</definedName>
    <definedName name="PocetA4">#REF!</definedName>
    <definedName name="Schvalil">#REF!</definedName>
    <definedName name="SPS_PLC_DQE">#REF!</definedName>
    <definedName name="Stupen">#REF!</definedName>
    <definedName name="Vypracoval">#REF!</definedName>
    <definedName name="Zakazka">#REF!</definedName>
    <definedName name="ZakazkaBKB">#REF!</definedName>
    <definedName name="_xlnm.Print_Titles" localSheetId="1">'SM-7082'!$1:$2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<sst xmlns="http://schemas.openxmlformats.org/spreadsheetml/2006/main" count="336" uniqueCount="244">
  <si>
    <t>ARCHIVNÍ ČÍSLO:</t>
  </si>
  <si>
    <t>BKB Metal, a.s.</t>
  </si>
  <si>
    <t>Hlubinská 917/20, Moravská Ostrava</t>
  </si>
  <si>
    <t>702 00 Ostrava, Česká republika</t>
  </si>
  <si>
    <t>www.bkbmetal.cz</t>
  </si>
  <si>
    <t>VÝKAZ VÝMĚR</t>
  </si>
  <si>
    <t>kg</t>
  </si>
  <si>
    <t>ORIENTAČNÍ ROZPOČET</t>
  </si>
  <si>
    <t>SPECIFIKACE MATERIÁLU</t>
  </si>
  <si>
    <t>POLOŽKOVÝ ROZPOČET</t>
  </si>
  <si>
    <t>SLEPÝ POLOŽKOVÝ ROZPOČET</t>
  </si>
  <si>
    <t>VÝPIS TRUHLÁŘSKÝCH VÝROBKŮ</t>
  </si>
  <si>
    <t>VÝPIS KLEMPÍŘSKÝCH VÝROBKŮ</t>
  </si>
  <si>
    <t>VÝPIS ZÁMEČNICKÝCH VÝROBKŮ</t>
  </si>
  <si>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INVESTOR:</t>
    </r>
  </si>
  <si>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ČÁST:</t>
    </r>
  </si>
  <si>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STUPEŇ:</t>
    </r>
  </si>
  <si>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VYPRACOVAL:</t>
    </r>
  </si>
  <si>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KONTROLOVAL:</t>
    </r>
  </si>
  <si>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DATUM:</t>
    </r>
  </si>
  <si>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POOČET STRAN:</t>
    </r>
  </si>
  <si>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ZAKÁZKA:</t>
    </r>
  </si>
  <si>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VEDOUCÍPROJEKTU:</t>
    </r>
  </si>
  <si>
    <r>
      <rPr>
        <sz val="13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PROJEKT:</t>
    </r>
  </si>
  <si>
    <t>pozice</t>
  </si>
  <si>
    <t>dod.</t>
  </si>
  <si>
    <t>popis zařízení</t>
  </si>
  <si>
    <t>m.j.</t>
  </si>
  <si>
    <t>počet</t>
  </si>
  <si>
    <t>Cena jednotková</t>
  </si>
  <si>
    <t>Cena celková</t>
  </si>
  <si>
    <t xml:space="preserve">      Hmotnost (kg)</t>
  </si>
  <si>
    <t>výrob.</t>
  </si>
  <si>
    <t>celkem</t>
  </si>
  <si>
    <t>1.1</t>
  </si>
  <si>
    <t>ks</t>
  </si>
  <si>
    <t>1.2</t>
  </si>
  <si>
    <t>1.3</t>
  </si>
  <si>
    <t>1.4</t>
  </si>
  <si>
    <t>1.5</t>
  </si>
  <si>
    <t>bm</t>
  </si>
  <si>
    <t>1.6</t>
  </si>
  <si>
    <t>kpl</t>
  </si>
  <si>
    <t>neobsazeno</t>
  </si>
  <si>
    <t>Montážní, těsnící a spojovací materiál, OK</t>
  </si>
  <si>
    <t>Pomocné ocel.konstrukce</t>
  </si>
  <si>
    <t>HZS (hodinové zúčtovací sazby)</t>
  </si>
  <si>
    <t>hod</t>
  </si>
  <si>
    <t>3.1</t>
  </si>
  <si>
    <t>4.1</t>
  </si>
  <si>
    <t>5.1</t>
  </si>
  <si>
    <t>6.1</t>
  </si>
  <si>
    <t>Dokumentace pro provádění stavby (DPS)</t>
  </si>
  <si>
    <t>ING. JAN ŠPUNDA</t>
  </si>
  <si>
    <t>ING. ONDŘEJ CICÁK</t>
  </si>
  <si>
    <t>REMAK</t>
  </si>
  <si>
    <t>Zařízení č.1 - VZT komponenty celkem (bez DPH)</t>
  </si>
  <si>
    <t>VZDUCHOTECH.POTRUBÍ ČTYŘHRANNÉ SK.I, materiál: pozinkovaný plech tl.min.0,8</t>
  </si>
  <si>
    <t>Zařízení č.1 - Potrubí čtyřhranné celkem (bez DPH)</t>
  </si>
  <si>
    <t>VZDUCHOTECH.POTRUBÍ KRUHOVÉ SK.I, materiál: pozinkovaný plech tl.min.0,8 (např.SPIRO,..)</t>
  </si>
  <si>
    <t>Zařízení č.1 - CELKEM (bez DPH)</t>
  </si>
  <si>
    <t>Měření a regulace VZT</t>
  </si>
  <si>
    <t>2.1</t>
  </si>
  <si>
    <t>Měření a regulace VZT - celkem (bez DPH)</t>
  </si>
  <si>
    <t>Těsnící, spoj.materiál</t>
  </si>
  <si>
    <t>Montážní, těsnící a spoj. materiál - celkem (bez DPH)</t>
  </si>
  <si>
    <t>Izolace</t>
  </si>
  <si>
    <t>m2</t>
  </si>
  <si>
    <t>Izolace VZT - celkem (bez DPH)</t>
  </si>
  <si>
    <t>Stavební práce</t>
  </si>
  <si>
    <t>Stavební - celkem (bez DPH)</t>
  </si>
  <si>
    <t>HZS (hodinové zúčtovací sazby) - celkem (bez DPH)</t>
  </si>
  <si>
    <t>VZDUCHOTECHNIKA - CELKEM (bez DPH)</t>
  </si>
  <si>
    <t>1.7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</si>
  <si>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</si>
  <si>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</si>
  <si>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</si>
  <si>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</si>
  <si>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</si>
  <si>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</si>
  <si>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</si>
  <si>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</si>
  <si>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</si>
  <si>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</si>
  <si>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</si>
  <si>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</si>
  <si>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</si>
  <si>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</si>
  <si>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Izolace VZT potrubí tepelná (izol. desky tl 8cm včetně Al folie) - kompletní vzt potrubí na přívodu</t>
  </si>
  <si>
    <t>4.2</t>
  </si>
  <si>
    <t>7.1</t>
  </si>
  <si>
    <t>Zařízení č.2 - Větrání přístavku haly (bez DPH)</t>
  </si>
  <si>
    <t>Zařízení č.2 - Potrubí kruhové celkem (bez DPH)</t>
  </si>
  <si>
    <t>Potrubí kruhové bez příruby, spirálně vinuté, průměru přes 200 do 300mm, vč.montáže (KR250)</t>
  </si>
  <si>
    <t>Zařízení č.2 - CELKEM (bez DPH)</t>
  </si>
  <si>
    <t>6.2</t>
  </si>
  <si>
    <t>2.16</t>
  </si>
  <si>
    <t>ING. DANIEL RYBA</t>
  </si>
  <si>
    <t>ÚMOb Ostrava JIH</t>
  </si>
  <si>
    <t>Rekonstrukce školní kuchyně ZŠ MUDr. E.Lukášové, Ostrava</t>
  </si>
  <si>
    <t>D.1.4.2 Vzduchotechnika</t>
  </si>
  <si>
    <t>21-4763</t>
  </si>
  <si>
    <t>BKB-SM-7082</t>
  </si>
  <si>
    <t>Zařízení č.1 - Vzduchotechnika kuchyně</t>
  </si>
  <si>
    <t xml:space="preserve">Protideštová žaluzie 1120x500 mm </t>
  </si>
  <si>
    <t>Vzduchotechnická pompaktní jednotka X, dodavatel: REMAK, přívod - ventilátor (8650m3/hod),ohřívač 43,35kW (voda 70/50°C),příprava na chlazení, rekuperátor glykolový okruz- ZZT 69%, filtr F7, klapka, odvod - filtr G3/ISO Coarse 50% + M5/ISO ePM 10 nad 60%, rekuperátor, ventilátor (86500m3/hod), vnitřní provedení. Zařízení ve shodě s požadavky ErP 2018, jednotky vyráběny a vyvinuty v souladu s certifikovaným systémem řízení jakosti ISO 9001:2001, výpočtový software výrobce pro návrh VZT jednotek validován nezávislou autoritou, která tyto validace provádí dlouhodobě a je schopna zajistit jejich opakovatelnost, například Eurovent Certita Certification.</t>
  </si>
  <si>
    <t>1.8</t>
  </si>
  <si>
    <t>Kulisový tlumič hluku 1550/860-1000 (tl. Ztráta do 50Pa, vložený útlum 12-15dB)</t>
  </si>
  <si>
    <t>Kulisový tlumič hluku 710/860-1200 (tl. Ztráta do 50Pa, vložený útlum 12-15dB)</t>
  </si>
  <si>
    <t>Kulisový tlumič hluku 800/800-1500 (tl. Ztráta do 50Pa, vložený útlum 12-15dB)</t>
  </si>
  <si>
    <t>1.9</t>
  </si>
  <si>
    <t>1.10</t>
  </si>
  <si>
    <t>1.11</t>
  </si>
  <si>
    <t>1.12</t>
  </si>
  <si>
    <t>1.13</t>
  </si>
  <si>
    <t>Regulační klapka ruční d355, pozink</t>
  </si>
  <si>
    <t>Regulační klapka ruční d315, pozink</t>
  </si>
  <si>
    <t>Regulační klapka ruční d280, pozink</t>
  </si>
  <si>
    <t>Regulační klapka ruční d200, pozink</t>
  </si>
  <si>
    <t>1.14</t>
  </si>
  <si>
    <t>1.15</t>
  </si>
  <si>
    <t>1.16</t>
  </si>
  <si>
    <t>Mřížka do obdélníkového potrubí nastavitelná 400x320, přívod, dvouřadá, typ regulace R2</t>
  </si>
  <si>
    <t>Mřížka do obdélníkového potrubí nastavitelná 820x425, přívod, dvouřadá, typ regulace R2</t>
  </si>
  <si>
    <t>Mřížka do kruhového potrubí nastavitelná 1025x150, odvod, jednořadá, typ regulace R1</t>
  </si>
  <si>
    <t>Mřížka do kruhového potrubí nastavitelná 825x150, odvod, jednořadá, typ regulace R1</t>
  </si>
  <si>
    <t>Mřížka do kruhového potrubí nastavitelná 425x75, přívod, dvouřadá, typ regulace R2</t>
  </si>
  <si>
    <t>Mřížka do kruhového potrubí nastavitelná 425x75, odvod, jednořadá, typ regulace R1</t>
  </si>
  <si>
    <t>1.17</t>
  </si>
  <si>
    <t>1.18</t>
  </si>
  <si>
    <t>1.19</t>
  </si>
  <si>
    <t>Montáž pozice 1.1-1.17</t>
  </si>
  <si>
    <t>1.20</t>
  </si>
  <si>
    <t>Potrubí průřezu přes 0,50 do 0,79 m2 (40%tvar), vč. montáže</t>
  </si>
  <si>
    <t>1.21</t>
  </si>
  <si>
    <t>1.22</t>
  </si>
  <si>
    <t>1.23</t>
  </si>
  <si>
    <t>Potrubí průřezu přes 0,28 do 0,5 m2 (40%tvar), vč. montáže</t>
  </si>
  <si>
    <t>Potrubí průřezu přes 0,13 do 0,28 m2 (40%tvar), vč. montáže</t>
  </si>
  <si>
    <t>Vzduchotechnické potrubí kruhové Sk. I., materiál pozinkovaný plech tl. min. 0,8 mm (např. SPIRO)</t>
  </si>
  <si>
    <t>Potrubí kruhové bez příruby, spirálně vinuté, průměru přes 100 do 200mm, vč.montáže (KR160) a montážního materiálu</t>
  </si>
  <si>
    <t>Potrubí kruhové bez příruby, spirálně vinuté, průměru přes 200 do 300mm, vč.montáže (KR280) a montážního materiálu</t>
  </si>
  <si>
    <t>Zařízení č.1 - Potrubí kruhové celkem (bez DPH)</t>
  </si>
  <si>
    <t>Potrubí kruhové bez příruby, spirálně vinuté, průměru přes 200 do 300mm, vč.montáže (KR200) a montážního materiálu</t>
  </si>
  <si>
    <t>Potrubí kruhové bez příruby, spirálně vinuté, průměru přes 300 do 400mm, vč.montáže (KR315) a montážního materiálu</t>
  </si>
  <si>
    <t>Potrubí kruhové bez příruby, spirálně vinuté, průměru přes 300 do 400mm, vč.montáže (KR355) a montážního materiálu</t>
  </si>
  <si>
    <t>Zařízení č.2 - Vzduchotechnika skladů a přípraven</t>
  </si>
  <si>
    <t xml:space="preserve">Vzduchotechnická jednotka Cake VZ1 vnitřní provedení                             přívod - ventilátor (710m3/hod), el. ohřívač (2kW), rekuperátor - ZZT 89%, filtr, klapka, odvod - filtr, rekuperátor, ventilátor (710m3/hod). Zařízení ve shodě s ErP 2018  
          </t>
  </si>
  <si>
    <t>Kulisový tlumič hluku 400/200-1000 (tl. Ztráta do 50Pa, vložený útlum 12-15dB)</t>
  </si>
  <si>
    <t>Kulisový tlumič hluku 315/200-900 (tl. Ztráta do 50Pa, vložený útlum 12-15dB)</t>
  </si>
  <si>
    <t>Tlumič hluku KR 250 mm délky 0,6 m</t>
  </si>
  <si>
    <t>Tlumič hluku KR 160 mm délky 1 m</t>
  </si>
  <si>
    <t xml:space="preserve">Protideštová žaluzie 200x200 mm </t>
  </si>
  <si>
    <t xml:space="preserve">Protideštová žaluzie KR 250 mm </t>
  </si>
  <si>
    <t>Mřížka do kruhového potrubí nastavitelná 325x75, odvod, jednořadá, typ regulace R1</t>
  </si>
  <si>
    <t>Mřížka do kruhového potrubí nastavitelná 525x75, odvod, jednořadá, typ regulace R1</t>
  </si>
  <si>
    <t>Mřížka do kruhového potrubí nastavitelná 325x75, přívod, dvouřadá, typ regulace R2</t>
  </si>
  <si>
    <t>Mřížka do kruhového potrubí nastavitelná 625x75, přívod, dvouřadá, typ regulace R2</t>
  </si>
  <si>
    <t>Mřížka do kruhového potrubí nastavitelná 825x75, přívod, dvouřadá, typ regulace R2</t>
  </si>
  <si>
    <t>1.24</t>
  </si>
  <si>
    <t>1.25</t>
  </si>
  <si>
    <t>1.26</t>
  </si>
  <si>
    <t>1.27</t>
  </si>
  <si>
    <t>1.28</t>
  </si>
  <si>
    <t>Zařízení č.2 - Potrubí čtyřhranné celkem (bez DPH)</t>
  </si>
  <si>
    <t>Potrubí průřezu přes 0,13 do 0,28 m2 (40%tvar), vč. Montáže</t>
  </si>
  <si>
    <t>Potrubí kruhové bez příruby, spirálně vinuté, průměru přes 100 do 200mm, vč.montáže (KR160)</t>
  </si>
  <si>
    <t>Ventilátor CK315C - EC, d315 mm, 1500 m3/hod</t>
  </si>
  <si>
    <t>Tlumič hluku KR 355 mm délky 0,6 m</t>
  </si>
  <si>
    <t xml:space="preserve">Protideštová žaluzie KR 355 mm </t>
  </si>
  <si>
    <t>3.2</t>
  </si>
  <si>
    <t>3.3</t>
  </si>
  <si>
    <t>3.4</t>
  </si>
  <si>
    <t>3.5</t>
  </si>
  <si>
    <t>3.6</t>
  </si>
  <si>
    <t>Zařízení č.3 - Vzduchotechnika chlazeného skladu</t>
  </si>
  <si>
    <t>Zařízení č.3 - Vzduchotechnika chlazeného skladu (bez DPH)</t>
  </si>
  <si>
    <t>3.7</t>
  </si>
  <si>
    <t>Zařízení č.3 - Potrubí kruhové celkem (bez DPH)</t>
  </si>
  <si>
    <t>Zařízení č.3 - CELKEM (bez DPH)</t>
  </si>
  <si>
    <t>Ventilátor nástěnný se zpětnou klapkou 30a 80 m3/hod kr 100 mm</t>
  </si>
  <si>
    <t xml:space="preserve">Protideštová žaluzie KR 100 mm </t>
  </si>
  <si>
    <t>Potrubí kruhové bez příruby, spirálně vinuté, průměru přes 100 do 200mm, vč.montáže (KR100) a montážního materiálu</t>
  </si>
  <si>
    <t>Montáž pozice 4.1-4.3</t>
  </si>
  <si>
    <t>4.3</t>
  </si>
  <si>
    <t>4.4</t>
  </si>
  <si>
    <t>4.5</t>
  </si>
  <si>
    <t>Zařízení č.4 - Větrání místností WC a výlevky v 1.NP</t>
  </si>
  <si>
    <t>Zařízení č.4 - Větrání místností WC a výlevky v 1.NP (bez DPH)</t>
  </si>
  <si>
    <t>5.2</t>
  </si>
  <si>
    <t>8.1</t>
  </si>
  <si>
    <t>Demontáže</t>
  </si>
  <si>
    <t>Demontáž stávající VZT a potrubí</t>
  </si>
  <si>
    <t>Demontáže - celkem (bez DPH)</t>
  </si>
  <si>
    <t>9.1</t>
  </si>
  <si>
    <t>Průraz ve stěně KR160-400 včetně finální úpravy (zapravení omítky, malba)</t>
  </si>
  <si>
    <t>Zprovoznění, zaregulování systémů</t>
  </si>
  <si>
    <t>Součinnost s dodavatelem MaR</t>
  </si>
  <si>
    <t>10.1</t>
  </si>
  <si>
    <t>10.2</t>
  </si>
  <si>
    <t>Glykolový okruh</t>
  </si>
  <si>
    <t>1.29</t>
  </si>
  <si>
    <t xml:space="preserve">Oběhové čerpadlo H=30 m, M=3,17 m³/h, U=1x230 V, P=1,2 kW
 </t>
  </si>
  <si>
    <t>1.30</t>
  </si>
  <si>
    <t>1.31</t>
  </si>
  <si>
    <t>1.32</t>
  </si>
  <si>
    <t>1.33</t>
  </si>
  <si>
    <t>1.34</t>
  </si>
  <si>
    <t>Kompenzátor pryžový</t>
  </si>
  <si>
    <t>Kulový kohout 1´´</t>
  </si>
  <si>
    <t>Vyvažovací ventil STAD 1´´</t>
  </si>
  <si>
    <t>Vypouštěcí kohout 1/2´´</t>
  </si>
  <si>
    <t>1.35</t>
  </si>
  <si>
    <t>1.36</t>
  </si>
  <si>
    <t>1.37</t>
  </si>
  <si>
    <t>Pojištovací ventil, 3 bar</t>
  </si>
  <si>
    <t>ODDĚLOVACÍ NÁDOBA OBJEM 8 l, PRO GLYKOLOVÉ SMĚSI DO 50% ,REFERENČNÍ TYP IMI TA DD 8.10</t>
  </si>
  <si>
    <t>EXPANZNÍ NÁDOBA OBJEM 12 l, PRO GLYKOLOVÉ SMĚSI DO 50% ,REFERENČNÍ TYP IMI TA SD 12.3</t>
  </si>
  <si>
    <t>Automatický odvzdušňovací ventil 1/2´´</t>
  </si>
  <si>
    <t>1.38</t>
  </si>
  <si>
    <t>Filtr 1´´</t>
  </si>
  <si>
    <t>1.39</t>
  </si>
  <si>
    <t>1.40</t>
  </si>
  <si>
    <t>1.41</t>
  </si>
  <si>
    <t>1.42</t>
  </si>
  <si>
    <t>Teploměr stojánkový</t>
  </si>
  <si>
    <t>Manometr</t>
  </si>
  <si>
    <t>Potrubí Cu 28x1,5 mm</t>
  </si>
  <si>
    <t xml:space="preserve">Etylenglykol 35% </t>
  </si>
  <si>
    <t>l</t>
  </si>
  <si>
    <t>Zařízení č.1 - glykolový okruh celkem (bez DPH)</t>
  </si>
  <si>
    <t>1.43</t>
  </si>
  <si>
    <t xml:space="preserve">Tepelná izolace, 30 mm </t>
  </si>
  <si>
    <t>Projektová dokumentace byla konzultována s výrobcem VZT jednotek a k ní náležejících MaR, firmou REMAK a.s. Toto zařízení je použito v projektu z důvodů prostorové instalace. Obecná specifikace VZT jednotek je přílohou technické zprávy.</t>
  </si>
  <si>
    <t>V případě výběru zařízení od jiného výrobce, projektant VZT požaduje, aby parametry zařízení byly stejné popř.na vyšší kvalitativní úrovni než od uváděného výrobce REMAK a.s., MultiVAC.</t>
  </si>
  <si>
    <t xml:space="preserve">kompletní MaR pro pol.č.1.1 - řídicí jednotka VCS, řízení ohřívače a chladiče, protimrazová ochrana, servopohony, snímače, glykolový okruh, vzdálený ovládač, kabeláž…. Prokabelování mezi MaR a VZT jednotkou - délka cca 10m. </t>
  </si>
  <si>
    <r>
      <t>kompletní MaR pro pol.č.2.1 - řídicí jednotka VCS, řízení ohřívače , protimrazová ochrana, servopohony, snímače, vzdálený ovládač, kabeláž…. Prokabelování mezi MaR a VZT jednotkou - délka cca 10m.</t>
    </r>
    <r>
      <rPr>
        <b/>
        <sz val="10"/>
        <rFont val="Arial CE"/>
        <family val="2"/>
      </rPr>
      <t xml:space="preserve"> </t>
    </r>
  </si>
  <si>
    <t>Regulační klapka ruční d160, pozink</t>
  </si>
  <si>
    <t>Montáž pozice 2.1-2.14</t>
  </si>
  <si>
    <t>Průraz ve stěně čtyřhraný včetně finální úpravy (zapravení omítky, malba)</t>
  </si>
  <si>
    <t xml:space="preserve">Protideštová žaluzie 1000x600 mm </t>
  </si>
  <si>
    <t>Montáž pozice 3.1-3.5</t>
  </si>
  <si>
    <t>Stěnová mřížka 800x400 mm</t>
  </si>
  <si>
    <t>Mřížka stěnová 150x150 mm, plastová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</si>
</sst>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č_-;\-* #,##0.00\ _K_č_-;_-* &quot;-&quot;??\ _K_č_-;_-@_-"/>
    <numFmt numFmtId="164" formatCode="mm/yyyy"/>
    <numFmt numFmtId="165" formatCode="0.0"/>
    <numFmt numFmtId="166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 CE"/>
      <family val="2"/>
    </font>
    <font>
      <b/>
      <sz val="10"/>
      <name val="Arial CE"/>
      <family val="2"/>
    </font>
    <font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0"/>
      <name val="Arial CE"/>
      <family val="2"/>
    </font>
    <font>
      <sz val="10"/>
      <color indexed="8"/>
      <name val="Arial CE"/>
      <family val="2"/>
    </font>
    <font>
      <i/>
      <u val="single"/>
      <sz val="10"/>
      <name val="Arial CE"/>
      <family val="2"/>
    </font>
    <font>
      <sz val="10"/>
      <color rgb="FFFF0000"/>
      <name val="Arial CE"/>
      <family val="2"/>
    </font>
    <font>
      <sz val="9"/>
      <name val="Arial CE"/>
      <family val="2"/>
    </font>
    <font>
      <i/>
      <sz val="9"/>
      <color rgb="FF0000FF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E30613"/>
      </top>
      <bottom/>
    </border>
    <border>
      <left/>
      <right/>
      <top/>
      <bottom style="thin">
        <color rgb="FFE30613"/>
      </bottom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</cellStyleXfs>
  <cellXfs count="231">
    <xf numFmtId="0" fontId="0" fillId="0" borderId="0" xfId="0"/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 vertical="top" wrapText="1" indent="1"/>
      <protection locked="0"/>
    </xf>
    <xf numFmtId="164" fontId="2" fillId="0" borderId="0" xfId="0" applyNumberFormat="1" applyFont="1" applyBorder="1" applyAlignment="1" applyProtection="1">
      <alignment horizontal="left" vertical="top" indent="1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vertical="top"/>
      <protection/>
    </xf>
    <xf numFmtId="0" fontId="4" fillId="0" borderId="1" xfId="0" applyFont="1" applyFill="1" applyBorder="1" applyAlignment="1" applyProtection="1">
      <alignment horizontal="right" vertical="top"/>
      <protection/>
    </xf>
    <xf numFmtId="0" fontId="4" fillId="0" borderId="1" xfId="0" applyFont="1" applyBorder="1" applyAlignment="1" applyProtection="1">
      <alignment horizontal="left" vertical="top" wrapText="1"/>
      <protection/>
    </xf>
    <xf numFmtId="0" fontId="4" fillId="0" borderId="1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4" fillId="0" borderId="2" xfId="0" applyFont="1" applyFill="1" applyBorder="1" applyAlignment="1" applyProtection="1">
      <alignment horizontal="right" vertical="top"/>
      <protection/>
    </xf>
    <xf numFmtId="0" fontId="4" fillId="0" borderId="2" xfId="0" applyFont="1" applyBorder="1" applyAlignment="1" applyProtection="1">
      <alignment horizontal="left" vertical="top" wrapText="1"/>
      <protection/>
    </xf>
    <xf numFmtId="0" fontId="4" fillId="0" borderId="2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17" fontId="5" fillId="0" borderId="0" xfId="0" applyNumberFormat="1" applyFont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horizontal="left" vertical="top" wrapText="1" indent="1"/>
      <protection/>
    </xf>
    <xf numFmtId="0" fontId="8" fillId="0" borderId="0" xfId="0" applyFont="1" applyFill="1" applyBorder="1" applyAlignment="1" applyProtection="1">
      <alignment horizontal="left" vertical="top" wrapText="1" indent="1"/>
      <protection/>
    </xf>
    <xf numFmtId="0" fontId="4" fillId="0" borderId="0" xfId="0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right" vertical="top" wrapText="1"/>
      <protection/>
    </xf>
    <xf numFmtId="0" fontId="11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right" vertical="top"/>
      <protection/>
    </xf>
    <xf numFmtId="0" fontId="12" fillId="0" borderId="0" xfId="0" applyFont="1" applyBorder="1" applyAlignment="1" applyProtection="1">
      <alignment horizontal="left" vertical="top" wrapText="1" indent="1"/>
      <protection locked="0"/>
    </xf>
    <xf numFmtId="0" fontId="2" fillId="0" borderId="0" xfId="0" applyNumberFormat="1" applyFont="1" applyBorder="1" applyAlignment="1" applyProtection="1">
      <alignment horizontal="left" vertical="top" indent="1"/>
      <protection locked="0"/>
    </xf>
    <xf numFmtId="0" fontId="2" fillId="0" borderId="0" xfId="0" applyFont="1" applyAlignment="1" applyProtection="1">
      <alignment horizontal="left" vertical="top" indent="1"/>
      <protection locked="0"/>
    </xf>
    <xf numFmtId="0" fontId="9" fillId="0" borderId="0" xfId="20" applyFill="1">
      <alignment/>
      <protection/>
    </xf>
    <xf numFmtId="0" fontId="9" fillId="2" borderId="0" xfId="20" applyFont="1" applyFill="1" applyBorder="1">
      <alignment/>
      <protection/>
    </xf>
    <xf numFmtId="0" fontId="9" fillId="0" borderId="0" xfId="20" applyFill="1" applyAlignment="1">
      <alignment vertical="top" wrapText="1"/>
      <protection/>
    </xf>
    <xf numFmtId="0" fontId="9" fillId="0" borderId="0" xfId="20" applyFill="1" applyAlignment="1">
      <alignment vertical="top"/>
      <protection/>
    </xf>
    <xf numFmtId="2" fontId="9" fillId="0" borderId="0" xfId="20" applyNumberFormat="1" applyFill="1">
      <alignment/>
      <protection/>
    </xf>
    <xf numFmtId="49" fontId="10" fillId="0" borderId="0" xfId="20" applyNumberFormat="1" applyFont="1" applyFill="1">
      <alignment/>
      <protection/>
    </xf>
    <xf numFmtId="49" fontId="9" fillId="0" borderId="0" xfId="20" applyNumberFormat="1" applyFill="1">
      <alignment/>
      <protection/>
    </xf>
    <xf numFmtId="43" fontId="9" fillId="0" borderId="0" xfId="20" applyNumberFormat="1" applyFill="1" applyAlignment="1">
      <alignment horizontal="right" vertical="justify"/>
      <protection/>
    </xf>
    <xf numFmtId="0" fontId="9" fillId="0" borderId="3" xfId="20" applyFont="1" applyFill="1" applyBorder="1">
      <alignment/>
      <protection/>
    </xf>
    <xf numFmtId="165" fontId="9" fillId="0" borderId="4" xfId="20" applyNumberFormat="1" applyFill="1" applyBorder="1">
      <alignment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>
      <alignment/>
      <protection/>
    </xf>
    <xf numFmtId="0" fontId="9" fillId="0" borderId="5" xfId="20" applyFont="1" applyFill="1" applyBorder="1">
      <alignment/>
      <protection/>
    </xf>
    <xf numFmtId="1" fontId="9" fillId="0" borderId="0" xfId="20" applyNumberFormat="1" applyFont="1" applyFill="1" applyAlignment="1" applyProtection="1">
      <alignment vertical="top" wrapText="1"/>
      <protection/>
    </xf>
    <xf numFmtId="0" fontId="9" fillId="0" borderId="0" xfId="20" applyFont="1" applyFill="1" applyAlignment="1">
      <alignment vertical="top"/>
      <protection/>
    </xf>
    <xf numFmtId="0" fontId="9" fillId="0" borderId="5" xfId="20" applyFill="1" applyBorder="1">
      <alignment/>
      <protection/>
    </xf>
    <xf numFmtId="0" fontId="9" fillId="2" borderId="0" xfId="20" applyFont="1" applyFill="1">
      <alignment/>
      <protection/>
    </xf>
    <xf numFmtId="0" fontId="17" fillId="0" borderId="0" xfId="20" applyFont="1" applyFill="1">
      <alignment/>
      <protection/>
    </xf>
    <xf numFmtId="0" fontId="17" fillId="0" borderId="0" xfId="20" applyFont="1" applyFill="1" applyAlignment="1">
      <alignment vertical="top"/>
      <protection/>
    </xf>
    <xf numFmtId="0" fontId="18" fillId="0" borderId="6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1" fontId="9" fillId="0" borderId="0" xfId="20" applyNumberFormat="1" applyFont="1" applyFill="1" applyAlignment="1" applyProtection="1">
      <alignment vertical="center" wrapText="1"/>
      <protection/>
    </xf>
    <xf numFmtId="0" fontId="18" fillId="0" borderId="6" xfId="0" applyFont="1" applyBorder="1" applyAlignment="1" applyProtection="1">
      <alignment horizontal="center" vertical="center" wrapText="1"/>
      <protection/>
    </xf>
    <xf numFmtId="166" fontId="18" fillId="0" borderId="6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166" fontId="18" fillId="0" borderId="0" xfId="0" applyNumberFormat="1" applyFont="1" applyBorder="1" applyAlignment="1" applyProtection="1">
      <alignment vertical="center"/>
      <protection/>
    </xf>
    <xf numFmtId="0" fontId="18" fillId="0" borderId="6" xfId="0" applyFont="1" applyBorder="1" applyAlignment="1" applyProtection="1">
      <alignment horizontal="center" vertical="top" wrapText="1"/>
      <protection/>
    </xf>
    <xf numFmtId="166" fontId="18" fillId="0" borderId="6" xfId="0" applyNumberFormat="1" applyFont="1" applyBorder="1" applyAlignment="1" applyProtection="1">
      <alignment vertical="top"/>
      <protection/>
    </xf>
    <xf numFmtId="0" fontId="18" fillId="0" borderId="7" xfId="0" applyFont="1" applyBorder="1" applyAlignment="1" applyProtection="1">
      <alignment horizontal="left" vertical="center" wrapText="1"/>
      <protection/>
    </xf>
    <xf numFmtId="0" fontId="19" fillId="0" borderId="6" xfId="0" applyFont="1" applyBorder="1" applyAlignment="1" applyProtection="1">
      <alignment horizontal="left" vertical="center" wrapText="1"/>
      <protection/>
    </xf>
    <xf numFmtId="49" fontId="10" fillId="0" borderId="8" xfId="20" applyNumberFormat="1" applyFont="1" applyFill="1" applyBorder="1" applyAlignment="1" applyProtection="1">
      <alignment horizontal="center"/>
      <protection locked="0"/>
    </xf>
    <xf numFmtId="0" fontId="10" fillId="0" borderId="8" xfId="20" applyFont="1" applyFill="1" applyBorder="1" applyProtection="1">
      <alignment/>
      <protection locked="0"/>
    </xf>
    <xf numFmtId="0" fontId="10" fillId="0" borderId="8" xfId="20" applyFont="1" applyFill="1" applyBorder="1" applyAlignment="1" applyProtection="1">
      <alignment horizontal="center"/>
      <protection locked="0"/>
    </xf>
    <xf numFmtId="2" fontId="10" fillId="0" borderId="9" xfId="20" applyNumberFormat="1" applyFont="1" applyFill="1" applyBorder="1" applyProtection="1">
      <alignment/>
      <protection locked="0"/>
    </xf>
    <xf numFmtId="165" fontId="9" fillId="0" borderId="10" xfId="20" applyNumberFormat="1" applyFill="1" applyBorder="1" applyProtection="1">
      <alignment/>
      <protection locked="0"/>
    </xf>
    <xf numFmtId="49" fontId="10" fillId="0" borderId="11" xfId="20" applyNumberFormat="1" applyFont="1" applyFill="1" applyBorder="1" applyProtection="1">
      <alignment/>
      <protection locked="0"/>
    </xf>
    <xf numFmtId="49" fontId="10" fillId="0" borderId="11" xfId="20" applyNumberFormat="1" applyFont="1" applyFill="1" applyBorder="1" applyAlignment="1" applyProtection="1">
      <alignment horizontal="center"/>
      <protection locked="0"/>
    </xf>
    <xf numFmtId="0" fontId="9" fillId="0" borderId="11" xfId="20" applyFill="1" applyBorder="1" applyProtection="1">
      <alignment/>
      <protection locked="0"/>
    </xf>
    <xf numFmtId="2" fontId="10" fillId="0" borderId="12" xfId="20" applyNumberFormat="1" applyFont="1" applyFill="1" applyBorder="1" applyAlignment="1" applyProtection="1">
      <alignment horizontal="center"/>
      <protection locked="0"/>
    </xf>
    <xf numFmtId="165" fontId="10" fillId="0" borderId="12" xfId="20" applyNumberFormat="1" applyFont="1" applyFill="1" applyBorder="1" applyAlignment="1" applyProtection="1">
      <alignment horizontal="center"/>
      <protection locked="0"/>
    </xf>
    <xf numFmtId="49" fontId="10" fillId="0" borderId="0" xfId="20" applyNumberFormat="1" applyFont="1" applyFill="1" applyBorder="1" applyProtection="1">
      <alignment/>
      <protection locked="0"/>
    </xf>
    <xf numFmtId="0" fontId="9" fillId="0" borderId="0" xfId="20" applyFill="1" applyBorder="1" applyProtection="1">
      <alignment/>
      <protection locked="0"/>
    </xf>
    <xf numFmtId="0" fontId="9" fillId="0" borderId="0" xfId="20" applyBorder="1" applyAlignment="1" applyProtection="1">
      <alignment wrapText="1"/>
      <protection locked="0"/>
    </xf>
    <xf numFmtId="2" fontId="10" fillId="0" borderId="0" xfId="20" applyNumberFormat="1" applyFont="1" applyFill="1" applyBorder="1" applyAlignment="1" applyProtection="1">
      <alignment horizontal="center"/>
      <protection locked="0"/>
    </xf>
    <xf numFmtId="165" fontId="10" fillId="0" borderId="4" xfId="20" applyNumberFormat="1" applyFont="1" applyFill="1" applyBorder="1" applyAlignment="1" applyProtection="1">
      <alignment horizontal="center"/>
      <protection locked="0"/>
    </xf>
    <xf numFmtId="49" fontId="10" fillId="2" borderId="9" xfId="20" applyNumberFormat="1" applyFont="1" applyFill="1" applyBorder="1" applyAlignment="1" applyProtection="1">
      <alignment vertical="center" wrapText="1"/>
      <protection locked="0"/>
    </xf>
    <xf numFmtId="49" fontId="9" fillId="2" borderId="5" xfId="20" applyNumberFormat="1" applyFont="1" applyFill="1" applyBorder="1" applyAlignment="1" applyProtection="1">
      <alignment vertical="center" wrapText="1"/>
      <protection locked="0"/>
    </xf>
    <xf numFmtId="49" fontId="10" fillId="0" borderId="0" xfId="20" applyNumberFormat="1" applyFont="1" applyFill="1" applyBorder="1" applyAlignment="1" applyProtection="1">
      <alignment vertical="top" wrapText="1"/>
      <protection locked="0"/>
    </xf>
    <xf numFmtId="3" fontId="9" fillId="0" borderId="0" xfId="21" applyNumberFormat="1" applyFont="1" applyFill="1" applyBorder="1" applyAlignment="1" applyProtection="1">
      <alignment horizontal="right" vertical="justify" wrapText="1"/>
      <protection locked="0"/>
    </xf>
    <xf numFmtId="3" fontId="9" fillId="0" borderId="0" xfId="20" applyNumberFormat="1" applyFill="1" applyBorder="1" applyAlignment="1" applyProtection="1">
      <alignment horizontal="right" vertical="justify" wrapText="1"/>
      <protection locked="0"/>
    </xf>
    <xf numFmtId="2" fontId="9" fillId="0" borderId="0" xfId="20" applyNumberFormat="1" applyFill="1" applyAlignment="1" applyProtection="1">
      <alignment vertical="top" wrapText="1"/>
      <protection locked="0"/>
    </xf>
    <xf numFmtId="165" fontId="9" fillId="0" borderId="4" xfId="20" applyNumberFormat="1" applyFill="1" applyBorder="1" applyAlignment="1" applyProtection="1">
      <alignment vertical="top" wrapText="1"/>
      <protection locked="0"/>
    </xf>
    <xf numFmtId="49" fontId="9" fillId="0" borderId="0" xfId="20" applyNumberFormat="1" applyFont="1" applyFill="1" applyAlignment="1" applyProtection="1">
      <alignment vertical="top" wrapText="1"/>
      <protection locked="0"/>
    </xf>
    <xf numFmtId="3" fontId="9" fillId="0" borderId="0" xfId="20" applyNumberFormat="1" applyFont="1" applyFill="1" applyBorder="1" applyAlignment="1" applyProtection="1">
      <alignment horizontal="right" vertical="justify" wrapText="1"/>
      <protection locked="0"/>
    </xf>
    <xf numFmtId="0" fontId="9" fillId="0" borderId="0" xfId="20" applyFill="1" applyBorder="1" applyAlignment="1" applyProtection="1">
      <alignment vertical="top" wrapText="1"/>
      <protection locked="0"/>
    </xf>
    <xf numFmtId="1" fontId="15" fillId="0" borderId="0" xfId="20" applyNumberFormat="1" applyFont="1" applyFill="1" applyBorder="1" applyAlignment="1" applyProtection="1">
      <alignment vertical="top" wrapText="1"/>
      <protection locked="0"/>
    </xf>
    <xf numFmtId="0" fontId="10" fillId="0" borderId="13" xfId="20" applyFont="1" applyFill="1" applyBorder="1" applyProtection="1">
      <alignment/>
      <protection locked="0"/>
    </xf>
    <xf numFmtId="0" fontId="9" fillId="0" borderId="13" xfId="20" applyFill="1" applyBorder="1" applyAlignment="1" applyProtection="1">
      <alignment vertical="top" wrapText="1"/>
      <protection locked="0"/>
    </xf>
    <xf numFmtId="1" fontId="15" fillId="0" borderId="13" xfId="20" applyNumberFormat="1" applyFont="1" applyFill="1" applyBorder="1" applyAlignment="1" applyProtection="1">
      <alignment vertical="top" wrapText="1"/>
      <protection locked="0"/>
    </xf>
    <xf numFmtId="3" fontId="9" fillId="0" borderId="13" xfId="20" applyNumberFormat="1" applyFont="1" applyFill="1" applyBorder="1" applyAlignment="1" applyProtection="1">
      <alignment horizontal="right" vertical="justify" wrapText="1"/>
      <protection locked="0"/>
    </xf>
    <xf numFmtId="3" fontId="10" fillId="0" borderId="13" xfId="20" applyNumberFormat="1" applyFont="1" applyFill="1" applyBorder="1" applyAlignment="1" applyProtection="1">
      <alignment horizontal="right" vertical="justify" wrapText="1"/>
      <protection locked="0"/>
    </xf>
    <xf numFmtId="2" fontId="9" fillId="0" borderId="13" xfId="20" applyNumberFormat="1" applyFill="1" applyBorder="1" applyAlignment="1" applyProtection="1">
      <alignment vertical="top" wrapText="1"/>
      <protection locked="0"/>
    </xf>
    <xf numFmtId="165" fontId="9" fillId="0" borderId="14" xfId="20" applyNumberFormat="1" applyFill="1" applyBorder="1" applyAlignment="1" applyProtection="1">
      <alignment vertical="top" wrapText="1"/>
      <protection locked="0"/>
    </xf>
    <xf numFmtId="0" fontId="10" fillId="0" borderId="0" xfId="20" applyFont="1" applyFill="1" applyBorder="1" applyProtection="1">
      <alignment/>
      <protection locked="0"/>
    </xf>
    <xf numFmtId="3" fontId="10" fillId="0" borderId="0" xfId="20" applyNumberFormat="1" applyFont="1" applyFill="1" applyBorder="1" applyAlignment="1" applyProtection="1">
      <alignment horizontal="right" vertical="justify" wrapText="1"/>
      <protection locked="0"/>
    </xf>
    <xf numFmtId="2" fontId="9" fillId="0" borderId="0" xfId="20" applyNumberFormat="1" applyFill="1" applyBorder="1" applyAlignment="1" applyProtection="1">
      <alignment vertical="top" wrapText="1"/>
      <protection locked="0"/>
    </xf>
    <xf numFmtId="0" fontId="16" fillId="0" borderId="0" xfId="20" applyFont="1" applyFill="1" applyBorder="1" applyAlignment="1" applyProtection="1">
      <alignment vertical="top"/>
      <protection locked="0"/>
    </xf>
    <xf numFmtId="3" fontId="9" fillId="0" borderId="0" xfId="20" applyNumberFormat="1" applyFont="1" applyFill="1" applyAlignment="1" applyProtection="1">
      <alignment horizontal="right" vertical="center" wrapText="1"/>
      <protection locked="0"/>
    </xf>
    <xf numFmtId="3" fontId="9" fillId="0" borderId="0" xfId="20" applyNumberFormat="1" applyFill="1" applyBorder="1" applyAlignment="1" applyProtection="1">
      <alignment horizontal="right" vertical="center" wrapText="1"/>
      <protection locked="0"/>
    </xf>
    <xf numFmtId="49" fontId="10" fillId="0" borderId="0" xfId="20" applyNumberFormat="1" applyFont="1" applyFill="1" applyBorder="1" applyAlignment="1" applyProtection="1">
      <alignment vertical="center" wrapText="1"/>
      <protection locked="0"/>
    </xf>
    <xf numFmtId="0" fontId="10" fillId="0" borderId="0" xfId="20" applyFont="1" applyFill="1" applyBorder="1" applyAlignment="1" applyProtection="1">
      <alignment vertical="top" wrapText="1"/>
      <protection locked="0"/>
    </xf>
    <xf numFmtId="3" fontId="9" fillId="0" borderId="0" xfId="20" applyNumberFormat="1" applyFont="1" applyFill="1" applyAlignment="1" applyProtection="1">
      <alignment horizontal="right" vertical="justify" wrapText="1"/>
      <protection locked="0"/>
    </xf>
    <xf numFmtId="49" fontId="10" fillId="0" borderId="0" xfId="20" applyNumberFormat="1" applyFont="1" applyFill="1" applyProtection="1">
      <alignment/>
      <protection locked="0"/>
    </xf>
    <xf numFmtId="49" fontId="9" fillId="0" borderId="0" xfId="20" applyNumberFormat="1" applyFill="1" applyProtection="1">
      <alignment/>
      <protection locked="0"/>
    </xf>
    <xf numFmtId="0" fontId="10" fillId="0" borderId="0" xfId="20" applyFont="1" applyFill="1" applyBorder="1" applyProtection="1">
      <alignment/>
      <protection locked="0"/>
    </xf>
    <xf numFmtId="165" fontId="9" fillId="0" borderId="0" xfId="20" applyNumberFormat="1" applyFill="1" applyBorder="1" applyAlignment="1" applyProtection="1">
      <alignment vertical="top" wrapText="1"/>
      <protection locked="0"/>
    </xf>
    <xf numFmtId="2" fontId="9" fillId="0" borderId="0" xfId="20" applyNumberFormat="1" applyFill="1" applyProtection="1">
      <alignment/>
      <protection locked="0"/>
    </xf>
    <xf numFmtId="165" fontId="9" fillId="0" borderId="0" xfId="20" applyNumberFormat="1" applyFill="1" applyBorder="1" applyProtection="1">
      <alignment/>
      <protection locked="0"/>
    </xf>
    <xf numFmtId="0" fontId="10" fillId="2" borderId="5" xfId="20" applyFont="1" applyFill="1" applyBorder="1" applyAlignment="1" applyProtection="1">
      <alignment vertical="top" wrapText="1"/>
      <protection locked="0"/>
    </xf>
    <xf numFmtId="3" fontId="10" fillId="2" borderId="5" xfId="20" applyNumberFormat="1" applyFont="1" applyFill="1" applyBorder="1" applyAlignment="1" applyProtection="1">
      <alignment vertical="top" wrapText="1"/>
      <protection locked="0"/>
    </xf>
    <xf numFmtId="0" fontId="10" fillId="2" borderId="10" xfId="20" applyFont="1" applyFill="1" applyBorder="1" applyAlignment="1" applyProtection="1">
      <alignment vertical="top" wrapText="1"/>
      <protection locked="0"/>
    </xf>
    <xf numFmtId="0" fontId="9" fillId="0" borderId="0" xfId="20" applyFill="1" applyProtection="1">
      <alignment/>
      <protection locked="0"/>
    </xf>
    <xf numFmtId="43" fontId="9" fillId="0" borderId="0" xfId="20" applyNumberFormat="1" applyFill="1" applyAlignment="1" applyProtection="1">
      <alignment horizontal="right" vertical="justify"/>
      <protection locked="0"/>
    </xf>
    <xf numFmtId="2" fontId="9" fillId="0" borderId="0" xfId="20" applyNumberFormat="1" applyFont="1" applyFill="1" applyProtection="1">
      <alignment/>
      <protection locked="0"/>
    </xf>
    <xf numFmtId="165" fontId="17" fillId="0" borderId="0" xfId="20" applyNumberFormat="1" applyFont="1" applyFill="1" applyBorder="1" applyProtection="1">
      <alignment/>
      <protection locked="0"/>
    </xf>
    <xf numFmtId="2" fontId="9" fillId="0" borderId="0" xfId="20" applyNumberFormat="1" applyFont="1" applyFill="1" applyAlignment="1" applyProtection="1">
      <alignment vertical="top" wrapText="1"/>
      <protection locked="0"/>
    </xf>
    <xf numFmtId="165" fontId="17" fillId="0" borderId="4" xfId="20" applyNumberFormat="1" applyFont="1" applyFill="1" applyBorder="1" applyAlignment="1" applyProtection="1">
      <alignment vertical="top" wrapText="1"/>
      <protection locked="0"/>
    </xf>
    <xf numFmtId="165" fontId="17" fillId="0" borderId="0" xfId="20" applyNumberFormat="1" applyFont="1" applyFill="1" applyBorder="1" applyAlignment="1" applyProtection="1">
      <alignment vertical="top" wrapText="1"/>
      <protection locked="0"/>
    </xf>
    <xf numFmtId="49" fontId="10" fillId="0" borderId="5" xfId="20" applyNumberFormat="1" applyFont="1" applyFill="1" applyBorder="1" applyAlignment="1" applyProtection="1">
      <alignment vertical="center" wrapText="1"/>
      <protection locked="0"/>
    </xf>
    <xf numFmtId="49" fontId="9" fillId="0" borderId="5" xfId="20" applyNumberFormat="1" applyFont="1" applyFill="1" applyBorder="1" applyAlignment="1" applyProtection="1">
      <alignment vertical="center" wrapText="1"/>
      <protection locked="0"/>
    </xf>
    <xf numFmtId="165" fontId="9" fillId="0" borderId="4" xfId="20" applyNumberFormat="1" applyFill="1" applyBorder="1" applyProtection="1">
      <alignment/>
      <protection locked="0"/>
    </xf>
    <xf numFmtId="49" fontId="10" fillId="0" borderId="0" xfId="20" applyNumberFormat="1" applyFont="1" applyFill="1" applyAlignment="1" applyProtection="1">
      <alignment vertical="center" wrapText="1"/>
      <protection locked="0"/>
    </xf>
    <xf numFmtId="49" fontId="9" fillId="0" borderId="0" xfId="20" applyNumberFormat="1" applyFont="1" applyFill="1" applyAlignment="1" applyProtection="1">
      <alignment vertical="center" wrapText="1"/>
      <protection locked="0"/>
    </xf>
    <xf numFmtId="3" fontId="10" fillId="0" borderId="13" xfId="20" applyNumberFormat="1" applyFont="1" applyFill="1" applyBorder="1" applyAlignment="1" applyProtection="1">
      <alignment horizontal="right" vertical="justify" wrapText="1"/>
      <protection locked="0"/>
    </xf>
    <xf numFmtId="2" fontId="9" fillId="0" borderId="13" xfId="20" applyNumberFormat="1" applyFont="1" applyFill="1" applyBorder="1" applyAlignment="1" applyProtection="1">
      <alignment vertical="center" wrapText="1"/>
      <protection locked="0"/>
    </xf>
    <xf numFmtId="2" fontId="10" fillId="0" borderId="14" xfId="20" applyNumberFormat="1" applyFont="1" applyFill="1" applyBorder="1" applyAlignment="1" applyProtection="1">
      <alignment vertical="center" wrapText="1"/>
      <protection locked="0"/>
    </xf>
    <xf numFmtId="0" fontId="10" fillId="0" borderId="0" xfId="20" applyFont="1" applyFill="1" applyBorder="1" applyAlignment="1" applyProtection="1">
      <alignment vertical="center" wrapText="1"/>
      <protection locked="0"/>
    </xf>
    <xf numFmtId="3" fontId="10" fillId="0" borderId="0" xfId="20" applyNumberFormat="1" applyFont="1" applyFill="1" applyBorder="1" applyAlignment="1" applyProtection="1">
      <alignment horizontal="right" vertical="justify" wrapText="1"/>
      <protection locked="0"/>
    </xf>
    <xf numFmtId="2" fontId="9" fillId="0" borderId="0" xfId="20" applyNumberFormat="1" applyFont="1" applyFill="1" applyBorder="1" applyAlignment="1" applyProtection="1">
      <alignment vertical="center" wrapText="1"/>
      <protection locked="0"/>
    </xf>
    <xf numFmtId="2" fontId="10" fillId="0" borderId="4" xfId="20" applyNumberFormat="1" applyFont="1" applyFill="1" applyBorder="1" applyAlignment="1" applyProtection="1">
      <alignment vertical="center" wrapText="1"/>
      <protection locked="0"/>
    </xf>
    <xf numFmtId="49" fontId="9" fillId="0" borderId="0" xfId="20" applyNumberFormat="1" applyFill="1" applyBorder="1" applyProtection="1">
      <alignment/>
      <protection locked="0"/>
    </xf>
    <xf numFmtId="43" fontId="9" fillId="0" borderId="0" xfId="20" applyNumberFormat="1" applyFill="1" applyBorder="1" applyAlignment="1" applyProtection="1">
      <alignment horizontal="right" vertical="justify"/>
      <protection locked="0"/>
    </xf>
    <xf numFmtId="2" fontId="9" fillId="0" borderId="0" xfId="20" applyNumberFormat="1" applyFill="1" applyBorder="1" applyProtection="1">
      <alignment/>
      <protection locked="0"/>
    </xf>
    <xf numFmtId="3" fontId="9" fillId="0" borderId="5" xfId="20" applyNumberFormat="1" applyFont="1" applyFill="1" applyBorder="1" applyAlignment="1" applyProtection="1">
      <alignment horizontal="right" vertical="justify" wrapText="1"/>
      <protection locked="0"/>
    </xf>
    <xf numFmtId="3" fontId="9" fillId="0" borderId="5" xfId="20" applyNumberFormat="1" applyFill="1" applyBorder="1" applyAlignment="1" applyProtection="1">
      <alignment horizontal="right" vertical="justify" wrapText="1"/>
      <protection locked="0"/>
    </xf>
    <xf numFmtId="2" fontId="9" fillId="0" borderId="5" xfId="20" applyNumberFormat="1" applyFont="1" applyFill="1" applyBorder="1" applyAlignment="1" applyProtection="1">
      <alignment vertical="center" wrapText="1"/>
      <protection locked="0"/>
    </xf>
    <xf numFmtId="165" fontId="9" fillId="0" borderId="5" xfId="20" applyNumberFormat="1" applyFont="1" applyFill="1" applyBorder="1" applyAlignment="1" applyProtection="1">
      <alignment vertical="center" wrapText="1"/>
      <protection locked="0"/>
    </xf>
    <xf numFmtId="2" fontId="9" fillId="0" borderId="0" xfId="20" applyNumberFormat="1" applyFont="1" applyFill="1" applyAlignment="1" applyProtection="1">
      <alignment vertical="center" wrapText="1"/>
      <protection locked="0"/>
    </xf>
    <xf numFmtId="165" fontId="9" fillId="0" borderId="4" xfId="20" applyNumberFormat="1" applyFont="1" applyFill="1" applyBorder="1" applyAlignment="1" applyProtection="1">
      <alignment vertical="center" wrapText="1"/>
      <protection locked="0"/>
    </xf>
    <xf numFmtId="2" fontId="10" fillId="0" borderId="13" xfId="20" applyNumberFormat="1" applyFont="1" applyFill="1" applyBorder="1" applyAlignment="1" applyProtection="1">
      <alignment vertical="center" wrapText="1"/>
      <protection locked="0"/>
    </xf>
    <xf numFmtId="2" fontId="10" fillId="0" borderId="0" xfId="20" applyNumberFormat="1" applyFont="1" applyFill="1" applyBorder="1" applyAlignment="1" applyProtection="1">
      <alignment vertical="center" wrapText="1"/>
      <protection locked="0"/>
    </xf>
    <xf numFmtId="165" fontId="9" fillId="0" borderId="10" xfId="20" applyNumberFormat="1" applyFont="1" applyFill="1" applyBorder="1" applyAlignment="1" applyProtection="1">
      <alignment vertical="center" wrapText="1"/>
      <protection locked="0"/>
    </xf>
    <xf numFmtId="165" fontId="9" fillId="0" borderId="4" xfId="20" applyNumberFormat="1" applyFont="1" applyFill="1" applyBorder="1" applyAlignment="1" applyProtection="1">
      <alignment vertical="top" wrapText="1"/>
      <protection locked="0"/>
    </xf>
    <xf numFmtId="4" fontId="18" fillId="0" borderId="6" xfId="0" applyNumberFormat="1" applyFont="1" applyBorder="1" applyAlignment="1" applyProtection="1">
      <alignment vertical="center"/>
      <protection locked="0"/>
    </xf>
    <xf numFmtId="4" fontId="18" fillId="0" borderId="0" xfId="0" applyNumberFormat="1" applyFont="1" applyBorder="1" applyAlignment="1" applyProtection="1">
      <alignment vertical="center"/>
      <protection locked="0"/>
    </xf>
    <xf numFmtId="4" fontId="18" fillId="0" borderId="6" xfId="0" applyNumberFormat="1" applyFont="1" applyBorder="1" applyAlignment="1" applyProtection="1">
      <alignment vertical="top"/>
      <protection locked="0"/>
    </xf>
    <xf numFmtId="2" fontId="9" fillId="0" borderId="5" xfId="20" applyNumberFormat="1" applyFill="1" applyBorder="1" applyAlignment="1" applyProtection="1">
      <alignment vertical="center" wrapText="1"/>
      <protection locked="0"/>
    </xf>
    <xf numFmtId="165" fontId="9" fillId="0" borderId="10" xfId="20" applyNumberFormat="1" applyFill="1" applyBorder="1" applyAlignment="1" applyProtection="1">
      <alignment vertical="center" wrapText="1"/>
      <protection locked="0"/>
    </xf>
    <xf numFmtId="3" fontId="9" fillId="0" borderId="0" xfId="20" applyNumberFormat="1" applyFill="1" applyAlignment="1" applyProtection="1">
      <alignment horizontal="right" vertical="justify" wrapText="1"/>
      <protection locked="0"/>
    </xf>
    <xf numFmtId="3" fontId="9" fillId="0" borderId="13" xfId="20" applyNumberFormat="1" applyFill="1" applyBorder="1" applyAlignment="1" applyProtection="1">
      <alignment horizontal="right" vertical="justify" wrapText="1"/>
      <protection locked="0"/>
    </xf>
    <xf numFmtId="49" fontId="10" fillId="0" borderId="0" xfId="20" applyNumberFormat="1" applyFont="1" applyFill="1" applyBorder="1" applyAlignment="1" applyProtection="1">
      <alignment vertical="top" wrapText="1"/>
      <protection/>
    </xf>
    <xf numFmtId="49" fontId="10" fillId="0" borderId="0" xfId="20" applyNumberFormat="1" applyFont="1" applyFill="1" applyBorder="1" applyProtection="1">
      <alignment/>
      <protection/>
    </xf>
    <xf numFmtId="49" fontId="10" fillId="0" borderId="0" xfId="20" applyNumberFormat="1" applyFont="1" applyFill="1" applyBorder="1" applyAlignment="1" applyProtection="1">
      <alignment horizontal="center"/>
      <protection/>
    </xf>
    <xf numFmtId="0" fontId="9" fillId="0" borderId="0" xfId="20" applyFill="1" applyBorder="1" applyProtection="1">
      <alignment/>
      <protection/>
    </xf>
    <xf numFmtId="49" fontId="9" fillId="0" borderId="0" xfId="21" applyNumberFormat="1" applyFont="1" applyFill="1" applyAlignment="1" applyProtection="1">
      <alignment vertical="top" wrapText="1"/>
      <protection/>
    </xf>
    <xf numFmtId="0" fontId="9" fillId="0" borderId="0" xfId="20" applyFill="1" applyAlignment="1" applyProtection="1">
      <alignment wrapText="1"/>
      <protection/>
    </xf>
    <xf numFmtId="0" fontId="9" fillId="0" borderId="0" xfId="21" applyFill="1" applyAlignment="1" applyProtection="1">
      <alignment vertical="top" wrapText="1"/>
      <protection/>
    </xf>
    <xf numFmtId="1" fontId="15" fillId="0" borderId="0" xfId="21" applyNumberFormat="1" applyFont="1" applyFill="1" applyAlignment="1" applyProtection="1">
      <alignment vertical="top" wrapText="1"/>
      <protection/>
    </xf>
    <xf numFmtId="49" fontId="10" fillId="0" borderId="0" xfId="20" applyNumberFormat="1" applyFont="1" applyFill="1" applyAlignment="1" applyProtection="1">
      <alignment horizontal="left"/>
      <protection/>
    </xf>
    <xf numFmtId="49" fontId="9" fillId="0" borderId="0" xfId="20" applyNumberFormat="1" applyFont="1" applyFill="1" applyAlignment="1" applyProtection="1">
      <alignment vertical="top" wrapText="1"/>
      <protection/>
    </xf>
    <xf numFmtId="0" fontId="9" fillId="0" borderId="0" xfId="20" applyFont="1" applyFill="1" applyProtection="1">
      <alignment/>
      <protection/>
    </xf>
    <xf numFmtId="0" fontId="9" fillId="0" borderId="0" xfId="20" applyFill="1" applyAlignment="1" applyProtection="1">
      <alignment vertical="top"/>
      <protection/>
    </xf>
    <xf numFmtId="0" fontId="9" fillId="0" borderId="0" xfId="20" applyFill="1" applyBorder="1" applyAlignment="1" applyProtection="1">
      <alignment vertical="top"/>
      <protection/>
    </xf>
    <xf numFmtId="49" fontId="14" fillId="0" borderId="0" xfId="20" applyNumberFormat="1" applyFont="1" applyFill="1" applyBorder="1" applyAlignment="1" applyProtection="1">
      <alignment vertical="top" wrapText="1"/>
      <protection/>
    </xf>
    <xf numFmtId="0" fontId="9" fillId="0" borderId="0" xfId="20" applyFill="1" applyBorder="1" applyAlignment="1" applyProtection="1">
      <alignment vertical="top" wrapText="1"/>
      <protection/>
    </xf>
    <xf numFmtId="1" fontId="15" fillId="0" borderId="0" xfId="20" applyNumberFormat="1" applyFont="1" applyFill="1" applyBorder="1" applyAlignment="1" applyProtection="1">
      <alignment vertical="top" wrapText="1"/>
      <protection/>
    </xf>
    <xf numFmtId="0" fontId="9" fillId="0" borderId="0" xfId="20" applyFont="1" applyFill="1" applyAlignment="1" applyProtection="1">
      <alignment wrapText="1"/>
      <protection/>
    </xf>
    <xf numFmtId="0" fontId="9" fillId="0" borderId="0" xfId="20" applyFill="1" applyAlignment="1" applyProtection="1">
      <alignment vertical="top" wrapText="1"/>
      <protection/>
    </xf>
    <xf numFmtId="1" fontId="15" fillId="0" borderId="0" xfId="20" applyNumberFormat="1" applyFont="1" applyFill="1" applyAlignment="1" applyProtection="1">
      <alignment vertical="top" wrapText="1"/>
      <protection/>
    </xf>
    <xf numFmtId="0" fontId="10" fillId="0" borderId="13" xfId="20" applyFont="1" applyFill="1" applyBorder="1" applyProtection="1">
      <alignment/>
      <protection/>
    </xf>
    <xf numFmtId="0" fontId="9" fillId="0" borderId="13" xfId="20" applyFill="1" applyBorder="1" applyAlignment="1" applyProtection="1">
      <alignment vertical="top" wrapText="1"/>
      <protection/>
    </xf>
    <xf numFmtId="1" fontId="15" fillId="0" borderId="13" xfId="20" applyNumberFormat="1" applyFont="1" applyFill="1" applyBorder="1" applyAlignment="1" applyProtection="1">
      <alignment vertical="top" wrapText="1"/>
      <protection/>
    </xf>
    <xf numFmtId="0" fontId="10" fillId="0" borderId="0" xfId="20" applyFont="1" applyFill="1" applyBorder="1" applyProtection="1">
      <alignment/>
      <protection/>
    </xf>
    <xf numFmtId="0" fontId="16" fillId="0" borderId="0" xfId="20" applyFont="1" applyFill="1" applyBorder="1" applyAlignment="1" applyProtection="1">
      <alignment vertical="top"/>
      <protection/>
    </xf>
    <xf numFmtId="0" fontId="9" fillId="0" borderId="0" xfId="20" applyFont="1" applyFill="1" applyBorder="1" applyAlignment="1" applyProtection="1">
      <alignment vertical="top" wrapText="1"/>
      <protection/>
    </xf>
    <xf numFmtId="1" fontId="9" fillId="0" borderId="0" xfId="20" applyNumberFormat="1" applyFont="1" applyFill="1" applyBorder="1" applyAlignment="1" applyProtection="1">
      <alignment vertical="top" wrapText="1"/>
      <protection/>
    </xf>
    <xf numFmtId="0" fontId="9" fillId="0" borderId="0" xfId="20" applyFont="1" applyFill="1" applyAlignment="1" applyProtection="1">
      <alignment vertical="top" wrapText="1"/>
      <protection/>
    </xf>
    <xf numFmtId="0" fontId="9" fillId="0" borderId="0" xfId="20" applyFont="1" applyFill="1" applyAlignment="1" applyProtection="1">
      <alignment vertical="center" wrapText="1"/>
      <protection/>
    </xf>
    <xf numFmtId="49" fontId="14" fillId="0" borderId="0" xfId="20" applyNumberFormat="1" applyFont="1" applyFill="1" applyAlignment="1" applyProtection="1">
      <alignment horizontal="left"/>
      <protection/>
    </xf>
    <xf numFmtId="0" fontId="14" fillId="0" borderId="0" xfId="20" applyFont="1" applyFill="1" applyProtection="1">
      <alignment/>
      <protection/>
    </xf>
    <xf numFmtId="49" fontId="9" fillId="0" borderId="0" xfId="20" applyNumberFormat="1" applyFont="1" applyFill="1" applyProtection="1">
      <alignment/>
      <protection/>
    </xf>
    <xf numFmtId="0" fontId="10" fillId="0" borderId="13" xfId="20" applyFont="1" applyFill="1" applyBorder="1" applyProtection="1">
      <alignment/>
      <protection/>
    </xf>
    <xf numFmtId="0" fontId="10" fillId="0" borderId="0" xfId="20" applyFont="1" applyFill="1" applyBorder="1" applyProtection="1">
      <alignment/>
      <protection/>
    </xf>
    <xf numFmtId="49" fontId="10" fillId="2" borderId="9" xfId="20" applyNumberFormat="1" applyFont="1" applyFill="1" applyBorder="1" applyAlignment="1" applyProtection="1">
      <alignment vertical="center" wrapText="1"/>
      <protection/>
    </xf>
    <xf numFmtId="49" fontId="9" fillId="2" borderId="5" xfId="20" applyNumberFormat="1" applyFont="1" applyFill="1" applyBorder="1" applyAlignment="1" applyProtection="1">
      <alignment vertical="center" wrapText="1"/>
      <protection/>
    </xf>
    <xf numFmtId="0" fontId="14" fillId="0" borderId="0" xfId="20" applyFont="1" applyFill="1" applyBorder="1" applyAlignment="1" applyProtection="1">
      <alignment vertical="top" wrapText="1"/>
      <protection/>
    </xf>
    <xf numFmtId="49" fontId="10" fillId="0" borderId="0" xfId="20" applyNumberFormat="1" applyFont="1" applyFill="1" applyProtection="1">
      <alignment/>
      <protection/>
    </xf>
    <xf numFmtId="49" fontId="9" fillId="0" borderId="0" xfId="20" applyNumberFormat="1" applyFill="1" applyProtection="1">
      <alignment/>
      <protection/>
    </xf>
    <xf numFmtId="0" fontId="9" fillId="0" borderId="0" xfId="20" applyFill="1" applyProtection="1">
      <alignment/>
      <protection/>
    </xf>
    <xf numFmtId="49" fontId="10" fillId="0" borderId="0" xfId="20" applyNumberFormat="1" applyFont="1" applyFill="1" applyAlignment="1" applyProtection="1">
      <alignment vertical="center" wrapText="1"/>
      <protection/>
    </xf>
    <xf numFmtId="49" fontId="9" fillId="0" borderId="0" xfId="20" applyNumberFormat="1" applyFont="1" applyFill="1" applyAlignment="1" applyProtection="1">
      <alignment vertical="center" wrapText="1"/>
      <protection/>
    </xf>
    <xf numFmtId="0" fontId="10" fillId="0" borderId="13" xfId="20" applyFont="1" applyFill="1" applyBorder="1" applyAlignment="1" applyProtection="1">
      <alignment vertical="top" wrapText="1"/>
      <protection/>
    </xf>
    <xf numFmtId="0" fontId="10" fillId="0" borderId="13" xfId="20" applyFont="1" applyFill="1" applyBorder="1" applyAlignment="1" applyProtection="1">
      <alignment vertical="center" wrapText="1"/>
      <protection/>
    </xf>
    <xf numFmtId="0" fontId="10" fillId="0" borderId="0" xfId="20" applyFont="1" applyFill="1" applyBorder="1" applyAlignment="1" applyProtection="1">
      <alignment vertical="top" wrapText="1"/>
      <protection/>
    </xf>
    <xf numFmtId="0" fontId="10" fillId="0" borderId="0" xfId="20" applyFont="1" applyFill="1" applyBorder="1" applyAlignment="1" applyProtection="1">
      <alignment vertical="center" wrapText="1"/>
      <protection/>
    </xf>
    <xf numFmtId="49" fontId="10" fillId="0" borderId="5" xfId="20" applyNumberFormat="1" applyFont="1" applyFill="1" applyBorder="1" applyAlignment="1" applyProtection="1">
      <alignment vertical="center" wrapText="1"/>
      <protection/>
    </xf>
    <xf numFmtId="49" fontId="9" fillId="0" borderId="5" xfId="20" applyNumberFormat="1" applyFont="1" applyFill="1" applyBorder="1" applyAlignment="1" applyProtection="1">
      <alignment vertical="center" wrapText="1"/>
      <protection/>
    </xf>
    <xf numFmtId="0" fontId="10" fillId="0" borderId="5" xfId="20" applyFont="1" applyFill="1" applyBorder="1" applyAlignment="1" applyProtection="1">
      <alignment vertical="center" wrapText="1"/>
      <protection/>
    </xf>
    <xf numFmtId="0" fontId="9" fillId="0" borderId="5" xfId="20" applyFont="1" applyFill="1" applyBorder="1" applyAlignment="1" applyProtection="1">
      <alignment vertical="center" wrapText="1"/>
      <protection/>
    </xf>
    <xf numFmtId="49" fontId="10" fillId="0" borderId="0" xfId="20" applyNumberFormat="1" applyFont="1" applyFill="1" applyBorder="1" applyAlignment="1" applyProtection="1">
      <alignment vertical="center" wrapText="1"/>
      <protection/>
    </xf>
    <xf numFmtId="49" fontId="9" fillId="0" borderId="0" xfId="20" applyNumberFormat="1" applyFont="1" applyFill="1" applyBorder="1" applyAlignment="1" applyProtection="1">
      <alignment vertical="center" wrapText="1"/>
      <protection/>
    </xf>
    <xf numFmtId="0" fontId="10" fillId="0" borderId="5" xfId="20" applyFont="1" applyFill="1" applyBorder="1" applyAlignment="1" applyProtection="1">
      <alignment vertical="top" wrapText="1"/>
      <protection/>
    </xf>
    <xf numFmtId="49" fontId="10" fillId="0" borderId="0" xfId="20" applyNumberFormat="1" applyFont="1" applyFill="1" applyAlignment="1" applyProtection="1">
      <alignment vertical="top" wrapText="1"/>
      <protection/>
    </xf>
    <xf numFmtId="49" fontId="9" fillId="0" borderId="5" xfId="20" applyNumberFormat="1" applyFill="1" applyBorder="1" applyAlignment="1" applyProtection="1">
      <alignment vertical="center" wrapText="1"/>
      <protection/>
    </xf>
    <xf numFmtId="0" fontId="9" fillId="0" borderId="5" xfId="20" applyFill="1" applyBorder="1" applyAlignment="1" applyProtection="1">
      <alignment vertical="center" wrapText="1"/>
      <protection/>
    </xf>
    <xf numFmtId="49" fontId="9" fillId="0" borderId="0" xfId="20" applyNumberFormat="1" applyFill="1" applyAlignment="1" applyProtection="1">
      <alignment vertical="top" wrapText="1"/>
      <protection/>
    </xf>
    <xf numFmtId="49" fontId="9" fillId="0" borderId="0" xfId="20" applyNumberFormat="1" applyFont="1" applyFill="1" applyBorder="1" applyAlignment="1" applyProtection="1">
      <alignment vertical="top" wrapText="1"/>
      <protection/>
    </xf>
    <xf numFmtId="0" fontId="14" fillId="0" borderId="0" xfId="20" applyFont="1" applyFill="1" applyBorder="1" applyProtection="1">
      <alignment/>
      <protection/>
    </xf>
    <xf numFmtId="0" fontId="9" fillId="0" borderId="0" xfId="20" applyFont="1" applyFill="1" applyBorder="1" applyProtection="1">
      <alignment/>
      <protection/>
    </xf>
    <xf numFmtId="49" fontId="9" fillId="0" borderId="0" xfId="20" applyNumberFormat="1" applyFont="1" applyFill="1" applyBorder="1" applyProtection="1">
      <alignment/>
      <protection/>
    </xf>
    <xf numFmtId="0" fontId="9" fillId="0" borderId="0" xfId="20" applyFont="1" applyFill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right" vertical="center" wrapText="1" indent="10"/>
      <protection/>
    </xf>
    <xf numFmtId="0" fontId="10" fillId="0" borderId="5" xfId="20" applyFont="1" applyFill="1" applyBorder="1" applyAlignment="1" applyProtection="1">
      <alignment horizontal="left" vertical="top" wrapText="1"/>
      <protection locked="0"/>
    </xf>
    <xf numFmtId="0" fontId="10" fillId="2" borderId="5" xfId="20" applyFont="1" applyFill="1" applyBorder="1" applyAlignment="1" applyProtection="1">
      <alignment horizontal="left" vertical="top" wrapText="1"/>
      <protection/>
    </xf>
    <xf numFmtId="0" fontId="10" fillId="0" borderId="8" xfId="20" applyFont="1" applyFill="1" applyBorder="1" applyAlignment="1" applyProtection="1">
      <alignment horizontal="center" wrapText="1"/>
      <protection locked="0"/>
    </xf>
    <xf numFmtId="0" fontId="9" fillId="0" borderId="11" xfId="20" applyBorder="1" applyAlignment="1" applyProtection="1">
      <alignment wrapText="1"/>
      <protection locked="0"/>
    </xf>
    <xf numFmtId="0" fontId="10" fillId="2" borderId="5" xfId="20" applyFont="1" applyFill="1" applyBorder="1" applyAlignment="1" applyProtection="1">
      <alignment horizontal="left" vertical="top" wrapText="1"/>
      <protection locked="0"/>
    </xf>
    <xf numFmtId="0" fontId="10" fillId="2" borderId="10" xfId="20" applyFont="1" applyFill="1" applyBorder="1" applyAlignment="1" applyProtection="1">
      <alignment horizontal="left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647700</xdr:colOff>
      <xdr:row>0</xdr:row>
      <xdr:rowOff>47625</xdr:rowOff>
    </xdr:from>
    <xdr:to>
      <xdr:col>2</xdr:col>
      <xdr:colOff>1333500</xdr:colOff>
      <xdr:row>4</xdr:row>
      <xdr:rowOff>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62525" y="47625"/>
          <a:ext cx="685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zoomScale="110" zoomScaleNormal="110" zoomScalePageLayoutView="115" workbookViewId="0" topLeftCell="A16">
      <selection activeCell="B40" sqref="B40"/>
    </sheetView>
  </sheetViews>
  <sheetFormatPr defaultColWidth="9.00390625" defaultRowHeight="15"/>
  <cols>
    <col min="1" max="1" width="14.28125" style="10" customWidth="1"/>
    <col min="2" max="2" width="50.421875" style="10" customWidth="1"/>
    <col min="3" max="3" width="20.140625" style="10" customWidth="1"/>
    <col min="4" max="16384" width="9.00390625" style="10" customWidth="1"/>
  </cols>
  <sheetData>
    <row r="1" spans="1:3" ht="14.25" customHeight="1">
      <c r="A1" s="9"/>
      <c r="B1" s="224" t="s">
        <v>1</v>
      </c>
      <c r="C1" s="224"/>
    </row>
    <row r="2" spans="1:3" ht="14.25" customHeight="1">
      <c r="A2" s="11"/>
      <c r="B2" s="224" t="s">
        <v>2</v>
      </c>
      <c r="C2" s="224"/>
    </row>
    <row r="3" spans="1:3" ht="14.25" customHeight="1">
      <c r="A3" s="11"/>
      <c r="B3" s="224" t="s">
        <v>3</v>
      </c>
      <c r="C3" s="224"/>
    </row>
    <row r="4" spans="1:3" s="13" customFormat="1" ht="14.25" customHeight="1">
      <c r="A4" s="12"/>
      <c r="B4" s="224" t="s">
        <v>4</v>
      </c>
      <c r="C4" s="224"/>
    </row>
    <row r="5" spans="1:3" ht="15.75">
      <c r="A5" s="14"/>
      <c r="B5" s="15"/>
      <c r="C5" s="16"/>
    </row>
    <row r="6" spans="1:3" ht="15">
      <c r="A6" s="14"/>
      <c r="B6" s="15"/>
      <c r="C6" s="16"/>
    </row>
    <row r="7" spans="1:3" ht="15">
      <c r="A7" s="37" t="s">
        <v>13</v>
      </c>
      <c r="B7" s="37"/>
      <c r="C7" s="37"/>
    </row>
    <row r="8" spans="1:3" ht="15">
      <c r="A8" s="37" t="s">
        <v>12</v>
      </c>
      <c r="B8" s="37"/>
      <c r="C8" s="37"/>
    </row>
    <row r="9" spans="1:3" ht="15">
      <c r="A9" s="37" t="s">
        <v>11</v>
      </c>
      <c r="B9" s="37"/>
      <c r="C9" s="37"/>
    </row>
    <row r="10" spans="1:3" ht="15">
      <c r="A10" s="37" t="s">
        <v>8</v>
      </c>
      <c r="B10" s="37"/>
      <c r="C10" s="37"/>
    </row>
    <row r="11" spans="1:3" ht="15">
      <c r="A11" s="37" t="s">
        <v>10</v>
      </c>
      <c r="B11" s="37"/>
      <c r="C11" s="37"/>
    </row>
    <row r="12" spans="1:3" ht="15">
      <c r="A12" s="37" t="s">
        <v>9</v>
      </c>
      <c r="B12" s="37"/>
      <c r="C12" s="37"/>
    </row>
    <row r="13" spans="1:3" ht="15">
      <c r="A13" s="37" t="s">
        <v>7</v>
      </c>
      <c r="B13" s="37"/>
      <c r="C13" s="37"/>
    </row>
    <row r="14" spans="1:3" ht="15">
      <c r="A14" s="37" t="s">
        <v>5</v>
      </c>
      <c r="B14" s="37"/>
      <c r="C14" s="37"/>
    </row>
    <row r="15" spans="1:3" ht="31.5">
      <c r="A15" s="223" t="s">
        <v>8</v>
      </c>
      <c r="B15" s="223"/>
      <c r="C15" s="223"/>
    </row>
    <row r="16" spans="1:3" s="6" customFormat="1" ht="15">
      <c r="A16" s="1"/>
      <c r="B16" s="1"/>
      <c r="C16" s="2"/>
    </row>
    <row r="17" spans="1:3" s="6" customFormat="1" ht="15">
      <c r="A17" s="3"/>
      <c r="B17" s="1"/>
      <c r="C17" s="2"/>
    </row>
    <row r="18" spans="1:3" s="6" customFormat="1" ht="15">
      <c r="A18" s="3"/>
      <c r="B18" s="1"/>
      <c r="C18" s="2"/>
    </row>
    <row r="19" spans="1:3" s="6" customFormat="1" ht="15">
      <c r="A19" s="3"/>
      <c r="B19" s="1"/>
      <c r="C19" s="2"/>
    </row>
    <row r="20" spans="1:3" s="6" customFormat="1" ht="15">
      <c r="A20" s="3"/>
      <c r="B20" s="1"/>
      <c r="C20" s="2"/>
    </row>
    <row r="21" spans="1:3" s="6" customFormat="1" ht="15">
      <c r="A21" s="3"/>
      <c r="B21" s="1"/>
      <c r="C21" s="2"/>
    </row>
    <row r="22" spans="1:3" s="20" customFormat="1" ht="11.25">
      <c r="A22" s="17"/>
      <c r="B22" s="18"/>
      <c r="C22" s="19"/>
    </row>
    <row r="23" spans="1:3" ht="15">
      <c r="A23" s="38" t="s">
        <v>14</v>
      </c>
      <c r="B23" s="4" t="s">
        <v>98</v>
      </c>
      <c r="C23" s="9"/>
    </row>
    <row r="24" spans="1:3" s="20" customFormat="1" ht="10.15" customHeight="1">
      <c r="A24" s="21"/>
      <c r="B24" s="22"/>
      <c r="C24" s="23"/>
    </row>
    <row r="25" spans="1:3" ht="42">
      <c r="A25" s="38" t="s">
        <v>23</v>
      </c>
      <c r="B25" s="39" t="s">
        <v>99</v>
      </c>
      <c r="C25" s="24"/>
    </row>
    <row r="26" spans="1:3" s="20" customFormat="1" ht="11.25">
      <c r="A26" s="21"/>
      <c r="B26" s="22"/>
      <c r="C26" s="25"/>
    </row>
    <row r="27" spans="1:3" ht="15">
      <c r="A27" s="38" t="s">
        <v>15</v>
      </c>
      <c r="B27" s="4" t="s">
        <v>100</v>
      </c>
      <c r="C27" s="9"/>
    </row>
    <row r="28" spans="1:3" s="20" customFormat="1" ht="11.25">
      <c r="A28" s="21"/>
      <c r="B28" s="22"/>
      <c r="C28" s="23"/>
    </row>
    <row r="29" spans="1:3" s="20" customFormat="1" ht="15">
      <c r="A29" s="38" t="s">
        <v>16</v>
      </c>
      <c r="B29" s="4" t="s">
        <v>52</v>
      </c>
      <c r="C29" s="9"/>
    </row>
    <row r="30" spans="1:3" s="20" customFormat="1" ht="11.25">
      <c r="A30" s="26"/>
      <c r="B30" s="27"/>
      <c r="C30" s="28"/>
    </row>
    <row r="31" spans="1:3" s="20" customFormat="1" ht="11.25">
      <c r="A31" s="21"/>
      <c r="B31" s="23"/>
      <c r="C31" s="23"/>
    </row>
    <row r="32" spans="1:3" ht="15">
      <c r="A32" s="36" t="s">
        <v>17</v>
      </c>
      <c r="B32" s="41" t="s">
        <v>54</v>
      </c>
      <c r="C32" s="29"/>
    </row>
    <row r="33" spans="1:3" s="20" customFormat="1" ht="15">
      <c r="A33" s="36" t="s">
        <v>18</v>
      </c>
      <c r="B33" s="41" t="s">
        <v>97</v>
      </c>
      <c r="C33" s="29"/>
    </row>
    <row r="34" spans="1:3" ht="15">
      <c r="A34" s="36" t="s">
        <v>22</v>
      </c>
      <c r="B34" s="41" t="s">
        <v>53</v>
      </c>
      <c r="C34" s="29"/>
    </row>
    <row r="35" spans="1:3" s="20" customFormat="1" ht="11.25">
      <c r="A35" s="30"/>
      <c r="B35" s="23"/>
      <c r="C35" s="31"/>
    </row>
    <row r="36" spans="1:3" ht="15">
      <c r="A36" s="36" t="s">
        <v>19</v>
      </c>
      <c r="B36" s="5">
        <v>44348</v>
      </c>
      <c r="C36" s="32"/>
    </row>
    <row r="37" spans="1:3" ht="15">
      <c r="A37" s="36" t="s">
        <v>20</v>
      </c>
      <c r="B37" s="40">
        <v>10</v>
      </c>
      <c r="C37" s="32"/>
    </row>
    <row r="38" spans="1:3" s="20" customFormat="1" ht="15">
      <c r="A38" s="36" t="s">
        <v>21</v>
      </c>
      <c r="B38" s="7" t="s">
        <v>101</v>
      </c>
      <c r="C38" s="33"/>
    </row>
    <row r="39" spans="1:3" s="20" customFormat="1" ht="11.25">
      <c r="A39" s="30"/>
      <c r="B39" s="34"/>
      <c r="C39" s="35" t="s">
        <v>0</v>
      </c>
    </row>
    <row r="40" spans="1:3" ht="21">
      <c r="A40" s="36"/>
      <c r="B40" s="36"/>
      <c r="C40" s="8" t="s">
        <v>102</v>
      </c>
    </row>
  </sheetData>
  <sheetProtection sheet="1" objects="1" scenarios="1" insertRows="0" deleteRows="0"/>
  <mergeCells count="5">
    <mergeCell ref="A15:C15"/>
    <mergeCell ref="B1:C1"/>
    <mergeCell ref="B2:C2"/>
    <mergeCell ref="B3:C3"/>
    <mergeCell ref="B4:C4"/>
  </mergeCells>
  <dataValidations count="1">
    <dataValidation errorStyle="warning" type="list" allowBlank="1" showInputMessage="1" showErrorMessage="1" sqref="A15:C15">
      <formula1>$A$7:$A$14</formula1>
    </dataValidation>
  </dataValidations>
  <printOptions/>
  <pageMargins left="0.984251968503937" right="0.5905511811023623" top="0.4724409448818898" bottom="0.984251968503937" header="0.5118110236220472" footer="0.5118110236220472"/>
  <pageSetup horizontalDpi="600" verticalDpi="600" orientation="portrait" paperSize="9" r:id="rId2"/>
  <headerFooter>
    <oddFooter>&amp;C&amp;12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7"/>
  <sheetViews>
    <sheetView tabSelected="1" workbookViewId="0" topLeftCell="A103">
      <selection activeCell="E160" sqref="E160"/>
    </sheetView>
  </sheetViews>
  <sheetFormatPr defaultColWidth="0" defaultRowHeight="15"/>
  <cols>
    <col min="1" max="1" width="8.7109375" style="47" customWidth="1"/>
    <col min="2" max="2" width="9.7109375" style="48" customWidth="1"/>
    <col min="3" max="3" width="48.8515625" style="42" customWidth="1"/>
    <col min="4" max="4" width="5.7109375" style="42" customWidth="1"/>
    <col min="5" max="5" width="7.7109375" style="42" customWidth="1"/>
    <col min="6" max="7" width="12.7109375" style="49" customWidth="1"/>
    <col min="8" max="8" width="8.7109375" style="46" customWidth="1"/>
    <col min="9" max="9" width="10.7109375" style="51" customWidth="1"/>
    <col min="10" max="16384" width="0" style="42" hidden="1" customWidth="1"/>
  </cols>
  <sheetData>
    <row r="1" spans="1:9" ht="15">
      <c r="A1" s="72" t="s">
        <v>24</v>
      </c>
      <c r="B1" s="72" t="s">
        <v>25</v>
      </c>
      <c r="C1" s="73" t="s">
        <v>26</v>
      </c>
      <c r="D1" s="74" t="s">
        <v>27</v>
      </c>
      <c r="E1" s="74" t="s">
        <v>28</v>
      </c>
      <c r="F1" s="227" t="s">
        <v>29</v>
      </c>
      <c r="G1" s="227" t="s">
        <v>30</v>
      </c>
      <c r="H1" s="75" t="s">
        <v>31</v>
      </c>
      <c r="I1" s="76"/>
    </row>
    <row r="2" spans="1:9" ht="15">
      <c r="A2" s="77"/>
      <c r="B2" s="78" t="s">
        <v>32</v>
      </c>
      <c r="C2" s="79"/>
      <c r="D2" s="79"/>
      <c r="E2" s="79"/>
      <c r="F2" s="228"/>
      <c r="G2" s="228"/>
      <c r="H2" s="80" t="s">
        <v>27</v>
      </c>
      <c r="I2" s="81" t="s">
        <v>33</v>
      </c>
    </row>
    <row r="3" spans="1:9" ht="60">
      <c r="A3" s="163"/>
      <c r="B3" s="164"/>
      <c r="C3" s="71" t="s">
        <v>233</v>
      </c>
      <c r="D3" s="165"/>
      <c r="E3" s="165"/>
      <c r="F3" s="84"/>
      <c r="G3" s="84"/>
      <c r="H3" s="85"/>
      <c r="I3" s="86"/>
    </row>
    <row r="4" spans="1:9" ht="48">
      <c r="A4" s="163"/>
      <c r="B4" s="164"/>
      <c r="C4" s="71" t="s">
        <v>234</v>
      </c>
      <c r="D4" s="165"/>
      <c r="E4" s="165"/>
      <c r="F4" s="84"/>
      <c r="G4" s="84"/>
      <c r="H4" s="85"/>
      <c r="I4" s="86"/>
    </row>
    <row r="5" spans="1:9" s="43" customFormat="1" ht="12.75" customHeight="1">
      <c r="A5" s="87"/>
      <c r="B5" s="88"/>
      <c r="C5" s="229" t="s">
        <v>103</v>
      </c>
      <c r="D5" s="229"/>
      <c r="E5" s="229"/>
      <c r="F5" s="229"/>
      <c r="G5" s="229"/>
      <c r="H5" s="229"/>
      <c r="I5" s="230"/>
    </row>
    <row r="6" spans="1:9" s="44" customFormat="1" ht="168" customHeight="1">
      <c r="A6" s="162" t="s">
        <v>34</v>
      </c>
      <c r="B6" s="166" t="s">
        <v>55</v>
      </c>
      <c r="C6" s="167" t="s">
        <v>105</v>
      </c>
      <c r="D6" s="168" t="s">
        <v>35</v>
      </c>
      <c r="E6" s="169">
        <v>1</v>
      </c>
      <c r="F6" s="90">
        <v>0</v>
      </c>
      <c r="G6" s="91">
        <f>E6*F6</f>
        <v>0</v>
      </c>
      <c r="H6" s="92"/>
      <c r="I6" s="93"/>
    </row>
    <row r="7" spans="1:9" s="45" customFormat="1" ht="15">
      <c r="A7" s="170" t="s">
        <v>36</v>
      </c>
      <c r="B7" s="171"/>
      <c r="C7" s="172" t="s">
        <v>240</v>
      </c>
      <c r="D7" s="173" t="s">
        <v>35</v>
      </c>
      <c r="E7" s="173">
        <v>1</v>
      </c>
      <c r="F7" s="95">
        <v>0</v>
      </c>
      <c r="G7" s="91">
        <f>E7*F7</f>
        <v>0</v>
      </c>
      <c r="H7" s="92"/>
      <c r="I7" s="93"/>
    </row>
    <row r="8" spans="1:9" s="45" customFormat="1" ht="15">
      <c r="A8" s="162" t="s">
        <v>37</v>
      </c>
      <c r="B8" s="171"/>
      <c r="C8" s="172" t="s">
        <v>104</v>
      </c>
      <c r="D8" s="173" t="s">
        <v>35</v>
      </c>
      <c r="E8" s="173">
        <v>1</v>
      </c>
      <c r="F8" s="95">
        <v>0</v>
      </c>
      <c r="G8" s="91">
        <f aca="true" t="shared" si="0" ref="G8:G22">E8*F8</f>
        <v>0</v>
      </c>
      <c r="H8" s="92"/>
      <c r="I8" s="93"/>
    </row>
    <row r="9" spans="1:9" s="45" customFormat="1" ht="24">
      <c r="A9" s="162" t="s">
        <v>38</v>
      </c>
      <c r="B9" s="171"/>
      <c r="C9" s="70" t="s">
        <v>107</v>
      </c>
      <c r="D9" s="173" t="s">
        <v>42</v>
      </c>
      <c r="E9" s="173">
        <v>1</v>
      </c>
      <c r="F9" s="95">
        <v>0</v>
      </c>
      <c r="G9" s="91">
        <f t="shared" si="0"/>
        <v>0</v>
      </c>
      <c r="H9" s="92"/>
      <c r="I9" s="93"/>
    </row>
    <row r="10" spans="1:9" s="45" customFormat="1" ht="24">
      <c r="A10" s="162" t="s">
        <v>39</v>
      </c>
      <c r="B10" s="171"/>
      <c r="C10" s="62" t="s">
        <v>108</v>
      </c>
      <c r="D10" s="174" t="s">
        <v>42</v>
      </c>
      <c r="E10" s="174">
        <v>1</v>
      </c>
      <c r="F10" s="95">
        <v>0</v>
      </c>
      <c r="G10" s="91">
        <f t="shared" si="0"/>
        <v>0</v>
      </c>
      <c r="H10" s="92"/>
      <c r="I10" s="93"/>
    </row>
    <row r="11" spans="1:9" s="45" customFormat="1" ht="24">
      <c r="A11" s="162" t="s">
        <v>41</v>
      </c>
      <c r="B11" s="171"/>
      <c r="C11" s="62" t="s">
        <v>109</v>
      </c>
      <c r="D11" s="174" t="s">
        <v>42</v>
      </c>
      <c r="E11" s="174">
        <v>2</v>
      </c>
      <c r="F11" s="95">
        <v>0</v>
      </c>
      <c r="G11" s="91">
        <f t="shared" si="0"/>
        <v>0</v>
      </c>
      <c r="H11" s="92"/>
      <c r="I11" s="93"/>
    </row>
    <row r="12" spans="1:9" s="45" customFormat="1" ht="15">
      <c r="A12" s="162" t="s">
        <v>73</v>
      </c>
      <c r="B12" s="171"/>
      <c r="C12" s="62" t="s">
        <v>115</v>
      </c>
      <c r="D12" s="174" t="s">
        <v>35</v>
      </c>
      <c r="E12" s="174">
        <v>3</v>
      </c>
      <c r="F12" s="95">
        <v>0</v>
      </c>
      <c r="G12" s="91">
        <f t="shared" si="0"/>
        <v>0</v>
      </c>
      <c r="H12" s="92"/>
      <c r="I12" s="93"/>
    </row>
    <row r="13" spans="1:9" s="45" customFormat="1" ht="15">
      <c r="A13" s="162" t="s">
        <v>106</v>
      </c>
      <c r="B13" s="171"/>
      <c r="C13" s="62" t="s">
        <v>116</v>
      </c>
      <c r="D13" s="174" t="s">
        <v>35</v>
      </c>
      <c r="E13" s="174">
        <v>1</v>
      </c>
      <c r="F13" s="95">
        <v>0</v>
      </c>
      <c r="G13" s="91">
        <f t="shared" si="0"/>
        <v>0</v>
      </c>
      <c r="H13" s="92"/>
      <c r="I13" s="93"/>
    </row>
    <row r="14" spans="1:9" s="45" customFormat="1" ht="15">
      <c r="A14" s="162" t="s">
        <v>110</v>
      </c>
      <c r="B14" s="171"/>
      <c r="C14" s="62" t="s">
        <v>117</v>
      </c>
      <c r="D14" s="174" t="s">
        <v>35</v>
      </c>
      <c r="E14" s="174">
        <v>2</v>
      </c>
      <c r="F14" s="95">
        <v>0</v>
      </c>
      <c r="G14" s="91">
        <f t="shared" si="0"/>
        <v>0</v>
      </c>
      <c r="H14" s="92"/>
      <c r="I14" s="93"/>
    </row>
    <row r="15" spans="1:9" s="45" customFormat="1" ht="15">
      <c r="A15" s="162" t="s">
        <v>111</v>
      </c>
      <c r="B15" s="171"/>
      <c r="C15" s="62" t="s">
        <v>118</v>
      </c>
      <c r="D15" s="174" t="s">
        <v>35</v>
      </c>
      <c r="E15" s="174">
        <v>2</v>
      </c>
      <c r="F15" s="95">
        <v>0</v>
      </c>
      <c r="G15" s="91">
        <f t="shared" si="0"/>
        <v>0</v>
      </c>
      <c r="H15" s="92"/>
      <c r="I15" s="93"/>
    </row>
    <row r="16" spans="1:9" s="45" customFormat="1" ht="15">
      <c r="A16" s="175" t="s">
        <v>112</v>
      </c>
      <c r="B16" s="171"/>
      <c r="C16" s="62" t="s">
        <v>237</v>
      </c>
      <c r="D16" s="174" t="s">
        <v>35</v>
      </c>
      <c r="E16" s="174">
        <v>2</v>
      </c>
      <c r="F16" s="95">
        <v>0</v>
      </c>
      <c r="G16" s="91">
        <f aca="true" t="shared" si="1" ref="G16">E16*F16</f>
        <v>0</v>
      </c>
      <c r="H16" s="92"/>
      <c r="I16" s="93"/>
    </row>
    <row r="17" spans="1:9" s="45" customFormat="1" ht="24">
      <c r="A17" s="162" t="s">
        <v>113</v>
      </c>
      <c r="B17" s="171"/>
      <c r="C17" s="62" t="s">
        <v>122</v>
      </c>
      <c r="D17" s="174" t="s">
        <v>35</v>
      </c>
      <c r="E17" s="174">
        <v>5</v>
      </c>
      <c r="F17" s="95">
        <v>0</v>
      </c>
      <c r="G17" s="91">
        <f t="shared" si="0"/>
        <v>0</v>
      </c>
      <c r="H17" s="92"/>
      <c r="I17" s="93"/>
    </row>
    <row r="18" spans="1:9" s="45" customFormat="1" ht="24">
      <c r="A18" s="162" t="s">
        <v>114</v>
      </c>
      <c r="B18" s="171"/>
      <c r="C18" s="62" t="s">
        <v>123</v>
      </c>
      <c r="D18" s="174" t="s">
        <v>35</v>
      </c>
      <c r="E18" s="174">
        <v>10</v>
      </c>
      <c r="F18" s="95">
        <v>0</v>
      </c>
      <c r="G18" s="91">
        <f t="shared" si="0"/>
        <v>0</v>
      </c>
      <c r="H18" s="92"/>
      <c r="I18" s="93"/>
    </row>
    <row r="19" spans="1:9" s="45" customFormat="1" ht="24">
      <c r="A19" s="162" t="s">
        <v>119</v>
      </c>
      <c r="B19" s="171"/>
      <c r="C19" s="62" t="s">
        <v>124</v>
      </c>
      <c r="D19" s="174" t="s">
        <v>35</v>
      </c>
      <c r="E19" s="174">
        <v>3</v>
      </c>
      <c r="F19" s="95">
        <v>0</v>
      </c>
      <c r="G19" s="91">
        <f t="shared" si="0"/>
        <v>0</v>
      </c>
      <c r="H19" s="92"/>
      <c r="I19" s="93"/>
    </row>
    <row r="20" spans="1:9" s="45" customFormat="1" ht="24">
      <c r="A20" s="162" t="s">
        <v>120</v>
      </c>
      <c r="B20" s="171"/>
      <c r="C20" s="62" t="s">
        <v>125</v>
      </c>
      <c r="D20" s="174" t="s">
        <v>35</v>
      </c>
      <c r="E20" s="174">
        <v>2</v>
      </c>
      <c r="F20" s="95">
        <v>0</v>
      </c>
      <c r="G20" s="91">
        <f t="shared" si="0"/>
        <v>0</v>
      </c>
      <c r="H20" s="92"/>
      <c r="I20" s="93"/>
    </row>
    <row r="21" spans="1:9" s="45" customFormat="1" ht="24">
      <c r="A21" s="162" t="s">
        <v>121</v>
      </c>
      <c r="B21" s="171"/>
      <c r="C21" s="62" t="s">
        <v>127</v>
      </c>
      <c r="D21" s="174" t="s">
        <v>35</v>
      </c>
      <c r="E21" s="174">
        <v>1</v>
      </c>
      <c r="F21" s="95">
        <v>0</v>
      </c>
      <c r="G21" s="91">
        <f t="shared" si="0"/>
        <v>0</v>
      </c>
      <c r="H21" s="92"/>
      <c r="I21" s="93"/>
    </row>
    <row r="22" spans="1:9" s="45" customFormat="1" ht="24">
      <c r="A22" s="162" t="s">
        <v>128</v>
      </c>
      <c r="B22" s="171"/>
      <c r="C22" s="62" t="s">
        <v>126</v>
      </c>
      <c r="D22" s="174" t="s">
        <v>35</v>
      </c>
      <c r="E22" s="174">
        <v>1</v>
      </c>
      <c r="F22" s="95">
        <v>0</v>
      </c>
      <c r="G22" s="91">
        <f t="shared" si="0"/>
        <v>0</v>
      </c>
      <c r="H22" s="92"/>
      <c r="I22" s="93"/>
    </row>
    <row r="23" spans="1:9" s="45" customFormat="1" ht="15">
      <c r="A23" s="162" t="s">
        <v>129</v>
      </c>
      <c r="B23" s="171"/>
      <c r="C23" s="62" t="s">
        <v>243</v>
      </c>
      <c r="D23" s="176" t="s">
        <v>35</v>
      </c>
      <c r="E23" s="177">
        <v>4</v>
      </c>
      <c r="F23" s="95">
        <v>0</v>
      </c>
      <c r="G23" s="91">
        <v>0</v>
      </c>
      <c r="H23" s="92"/>
      <c r="I23" s="93"/>
    </row>
    <row r="24" spans="1:9" s="44" customFormat="1" ht="15">
      <c r="A24" s="162" t="s">
        <v>130</v>
      </c>
      <c r="B24" s="171"/>
      <c r="C24" s="178" t="s">
        <v>131</v>
      </c>
      <c r="D24" s="179" t="s">
        <v>42</v>
      </c>
      <c r="E24" s="180">
        <v>1</v>
      </c>
      <c r="F24" s="95">
        <f>SUM(G6:G23)*0.15</f>
        <v>0</v>
      </c>
      <c r="G24" s="91">
        <f>E24*F24</f>
        <v>0</v>
      </c>
      <c r="H24" s="92"/>
      <c r="I24" s="93"/>
    </row>
    <row r="25" spans="1:9" s="44" customFormat="1" ht="15">
      <c r="A25" s="162"/>
      <c r="B25" s="171"/>
      <c r="C25" s="178"/>
      <c r="D25" s="179"/>
      <c r="E25" s="180"/>
      <c r="F25" s="95"/>
      <c r="G25" s="91"/>
      <c r="H25" s="92"/>
      <c r="I25" s="93"/>
    </row>
    <row r="26" spans="1:9" s="45" customFormat="1" ht="15">
      <c r="A26" s="162"/>
      <c r="B26" s="171"/>
      <c r="C26" s="181" t="s">
        <v>56</v>
      </c>
      <c r="D26" s="182"/>
      <c r="E26" s="183"/>
      <c r="F26" s="101"/>
      <c r="G26" s="102">
        <f>SUM(G6:G25)</f>
        <v>0</v>
      </c>
      <c r="H26" s="103"/>
      <c r="I26" s="104"/>
    </row>
    <row r="27" spans="1:9" s="45" customFormat="1" ht="15">
      <c r="A27" s="162"/>
      <c r="B27" s="171"/>
      <c r="C27" s="184"/>
      <c r="D27" s="176"/>
      <c r="E27" s="177"/>
      <c r="F27" s="95"/>
      <c r="G27" s="106"/>
      <c r="H27" s="107"/>
      <c r="I27" s="93"/>
    </row>
    <row r="28" spans="1:9" s="45" customFormat="1" ht="15">
      <c r="A28" s="162"/>
      <c r="B28" s="171"/>
      <c r="C28" s="184"/>
      <c r="D28" s="176"/>
      <c r="E28" s="177"/>
      <c r="F28" s="95"/>
      <c r="G28" s="106"/>
      <c r="H28" s="107"/>
      <c r="I28" s="93"/>
    </row>
    <row r="29" spans="1:9" s="45" customFormat="1" ht="15">
      <c r="A29" s="162"/>
      <c r="B29" s="171"/>
      <c r="C29" s="185" t="s">
        <v>57</v>
      </c>
      <c r="D29" s="186"/>
      <c r="E29" s="187"/>
      <c r="F29" s="95"/>
      <c r="G29" s="91"/>
      <c r="H29" s="92"/>
      <c r="I29" s="93"/>
    </row>
    <row r="30" spans="1:9" s="45" customFormat="1" ht="25.5">
      <c r="A30" s="162" t="s">
        <v>132</v>
      </c>
      <c r="B30" s="171"/>
      <c r="C30" s="188" t="s">
        <v>133</v>
      </c>
      <c r="D30" s="189" t="s">
        <v>40</v>
      </c>
      <c r="E30" s="63">
        <v>8</v>
      </c>
      <c r="F30" s="109">
        <v>0</v>
      </c>
      <c r="G30" s="110">
        <f>E30*F30</f>
        <v>0</v>
      </c>
      <c r="H30" s="92"/>
      <c r="I30" s="93"/>
    </row>
    <row r="31" spans="1:9" s="45" customFormat="1" ht="25.5">
      <c r="A31" s="162" t="s">
        <v>134</v>
      </c>
      <c r="B31" s="171"/>
      <c r="C31" s="188" t="s">
        <v>137</v>
      </c>
      <c r="D31" s="189" t="s">
        <v>40</v>
      </c>
      <c r="E31" s="63">
        <v>30</v>
      </c>
      <c r="F31" s="95">
        <v>0</v>
      </c>
      <c r="G31" s="110">
        <f aca="true" t="shared" si="2" ref="G31:G32">E31*F31</f>
        <v>0</v>
      </c>
      <c r="H31" s="92"/>
      <c r="I31" s="93"/>
    </row>
    <row r="32" spans="1:9" s="45" customFormat="1" ht="25.5">
      <c r="A32" s="162" t="s">
        <v>135</v>
      </c>
      <c r="B32" s="171"/>
      <c r="C32" s="188" t="s">
        <v>138</v>
      </c>
      <c r="D32" s="189" t="s">
        <v>40</v>
      </c>
      <c r="E32" s="63">
        <v>12</v>
      </c>
      <c r="F32" s="95">
        <v>0</v>
      </c>
      <c r="G32" s="110">
        <f t="shared" si="2"/>
        <v>0</v>
      </c>
      <c r="H32" s="92"/>
      <c r="I32" s="93"/>
    </row>
    <row r="33" spans="1:9" s="45" customFormat="1" ht="15">
      <c r="A33" s="190" t="s">
        <v>136</v>
      </c>
      <c r="B33" s="171"/>
      <c r="C33" s="191" t="s">
        <v>43</v>
      </c>
      <c r="D33" s="176"/>
      <c r="E33" s="180"/>
      <c r="F33" s="95"/>
      <c r="G33" s="91"/>
      <c r="H33" s="92"/>
      <c r="I33" s="93"/>
    </row>
    <row r="34" spans="1:9" s="45" customFormat="1" ht="15">
      <c r="A34" s="162"/>
      <c r="B34" s="171"/>
      <c r="C34" s="181" t="s">
        <v>58</v>
      </c>
      <c r="D34" s="182"/>
      <c r="E34" s="183"/>
      <c r="F34" s="101"/>
      <c r="G34" s="102">
        <f>SUM(G30:G33)</f>
        <v>0</v>
      </c>
      <c r="H34" s="103"/>
      <c r="I34" s="104"/>
    </row>
    <row r="35" spans="1:9" s="45" customFormat="1" ht="15">
      <c r="A35" s="89"/>
      <c r="B35" s="94"/>
      <c r="C35" s="105"/>
      <c r="D35" s="96"/>
      <c r="E35" s="97"/>
      <c r="F35" s="95"/>
      <c r="G35" s="106"/>
      <c r="H35" s="107"/>
      <c r="I35" s="93"/>
    </row>
    <row r="36" spans="1:9" s="45" customFormat="1" ht="15">
      <c r="A36" s="111"/>
      <c r="B36" s="111"/>
      <c r="C36" s="108" t="s">
        <v>139</v>
      </c>
      <c r="D36" s="112"/>
      <c r="E36" s="112"/>
      <c r="F36" s="95"/>
      <c r="G36" s="106"/>
      <c r="H36" s="107"/>
      <c r="I36" s="93"/>
    </row>
    <row r="37" spans="1:9" s="45" customFormat="1" ht="38.25">
      <c r="A37" s="214" t="s">
        <v>159</v>
      </c>
      <c r="B37" s="171"/>
      <c r="C37" s="188" t="s">
        <v>140</v>
      </c>
      <c r="D37" s="189" t="s">
        <v>40</v>
      </c>
      <c r="E37" s="55">
        <v>7</v>
      </c>
      <c r="F37" s="113">
        <v>0</v>
      </c>
      <c r="G37" s="95">
        <f>E37*F37</f>
        <v>0</v>
      </c>
      <c r="H37" s="107"/>
      <c r="I37" s="93"/>
    </row>
    <row r="38" spans="1:9" s="45" customFormat="1" ht="38.25">
      <c r="A38" s="214" t="s">
        <v>160</v>
      </c>
      <c r="B38" s="171"/>
      <c r="C38" s="188" t="s">
        <v>143</v>
      </c>
      <c r="D38" s="189" t="s">
        <v>40</v>
      </c>
      <c r="E38" s="55">
        <v>1</v>
      </c>
      <c r="F38" s="113">
        <v>0</v>
      </c>
      <c r="G38" s="95">
        <f aca="true" t="shared" si="3" ref="G38:G41">E38*F38</f>
        <v>0</v>
      </c>
      <c r="H38" s="107"/>
      <c r="I38" s="93"/>
    </row>
    <row r="39" spans="1:9" s="45" customFormat="1" ht="38.25">
      <c r="A39" s="214" t="s">
        <v>161</v>
      </c>
      <c r="B39" s="171"/>
      <c r="C39" s="188" t="s">
        <v>141</v>
      </c>
      <c r="D39" s="189" t="s">
        <v>40</v>
      </c>
      <c r="E39" s="55">
        <v>3</v>
      </c>
      <c r="F39" s="113">
        <v>0</v>
      </c>
      <c r="G39" s="95">
        <f t="shared" si="3"/>
        <v>0</v>
      </c>
      <c r="H39" s="107"/>
      <c r="I39" s="93"/>
    </row>
    <row r="40" spans="1:9" s="45" customFormat="1" ht="38.25">
      <c r="A40" s="214" t="s">
        <v>162</v>
      </c>
      <c r="B40" s="171"/>
      <c r="C40" s="188" t="s">
        <v>144</v>
      </c>
      <c r="D40" s="189" t="s">
        <v>40</v>
      </c>
      <c r="E40" s="55">
        <v>4</v>
      </c>
      <c r="F40" s="113">
        <v>0</v>
      </c>
      <c r="G40" s="95">
        <f t="shared" si="3"/>
        <v>0</v>
      </c>
      <c r="H40" s="107"/>
      <c r="I40" s="93"/>
    </row>
    <row r="41" spans="1:9" s="45" customFormat="1" ht="38.25">
      <c r="A41" s="214" t="s">
        <v>163</v>
      </c>
      <c r="B41" s="171"/>
      <c r="C41" s="188" t="s">
        <v>145</v>
      </c>
      <c r="D41" s="189" t="s">
        <v>40</v>
      </c>
      <c r="E41" s="55">
        <v>6</v>
      </c>
      <c r="F41" s="113">
        <v>0</v>
      </c>
      <c r="G41" s="95">
        <f t="shared" si="3"/>
        <v>0</v>
      </c>
      <c r="H41" s="107"/>
      <c r="I41" s="93"/>
    </row>
    <row r="42" spans="1:9" ht="15">
      <c r="A42" s="198"/>
      <c r="B42" s="199"/>
      <c r="C42" s="193" t="s">
        <v>142</v>
      </c>
      <c r="D42" s="182"/>
      <c r="E42" s="183"/>
      <c r="F42" s="101"/>
      <c r="G42" s="102">
        <f>SUM(G37:G40)</f>
        <v>0</v>
      </c>
      <c r="H42" s="103"/>
      <c r="I42" s="104"/>
    </row>
    <row r="43" spans="1:9" ht="15">
      <c r="A43" s="114"/>
      <c r="B43" s="115"/>
      <c r="C43" s="116"/>
      <c r="D43" s="96"/>
      <c r="E43" s="97"/>
      <c r="F43" s="95"/>
      <c r="G43" s="106"/>
      <c r="H43" s="107"/>
      <c r="I43" s="117"/>
    </row>
    <row r="44" spans="1:9" ht="15">
      <c r="A44" s="198"/>
      <c r="B44" s="199"/>
      <c r="C44" s="185" t="s">
        <v>200</v>
      </c>
      <c r="D44" s="205"/>
      <c r="E44" s="205"/>
      <c r="F44" s="95"/>
      <c r="G44" s="106"/>
      <c r="H44" s="107"/>
      <c r="I44" s="117"/>
    </row>
    <row r="45" spans="1:9" ht="36">
      <c r="A45" s="198" t="s">
        <v>201</v>
      </c>
      <c r="B45" s="199"/>
      <c r="C45" s="62" t="s">
        <v>202</v>
      </c>
      <c r="D45" s="174" t="s">
        <v>35</v>
      </c>
      <c r="E45" s="174">
        <v>1</v>
      </c>
      <c r="F45" s="95">
        <v>0</v>
      </c>
      <c r="G45" s="91">
        <f aca="true" t="shared" si="4" ref="G45:G59">E45*F45</f>
        <v>0</v>
      </c>
      <c r="H45" s="107"/>
      <c r="I45" s="117"/>
    </row>
    <row r="46" spans="1:9" ht="15">
      <c r="A46" s="198" t="s">
        <v>203</v>
      </c>
      <c r="B46" s="199"/>
      <c r="C46" s="62" t="s">
        <v>208</v>
      </c>
      <c r="D46" s="174" t="s">
        <v>35</v>
      </c>
      <c r="E46" s="174">
        <v>6</v>
      </c>
      <c r="F46" s="95">
        <v>0</v>
      </c>
      <c r="G46" s="91">
        <f t="shared" si="4"/>
        <v>0</v>
      </c>
      <c r="H46" s="107"/>
      <c r="I46" s="117"/>
    </row>
    <row r="47" spans="1:9" ht="15">
      <c r="A47" s="198" t="s">
        <v>204</v>
      </c>
      <c r="B47" s="199"/>
      <c r="C47" s="62" t="s">
        <v>209</v>
      </c>
      <c r="D47" s="174" t="s">
        <v>35</v>
      </c>
      <c r="E47" s="174">
        <v>3</v>
      </c>
      <c r="F47" s="95">
        <v>0</v>
      </c>
      <c r="G47" s="91">
        <f t="shared" si="4"/>
        <v>0</v>
      </c>
      <c r="H47" s="107"/>
      <c r="I47" s="117"/>
    </row>
    <row r="48" spans="1:9" ht="15">
      <c r="A48" s="198" t="s">
        <v>205</v>
      </c>
      <c r="B48" s="199"/>
      <c r="C48" s="62" t="s">
        <v>210</v>
      </c>
      <c r="D48" s="174" t="s">
        <v>35</v>
      </c>
      <c r="E48" s="174">
        <v>1</v>
      </c>
      <c r="F48" s="95">
        <v>0</v>
      </c>
      <c r="G48" s="91">
        <f t="shared" si="4"/>
        <v>0</v>
      </c>
      <c r="H48" s="107"/>
      <c r="I48" s="117"/>
    </row>
    <row r="49" spans="1:9" ht="15">
      <c r="A49" s="198" t="s">
        <v>206</v>
      </c>
      <c r="B49" s="199"/>
      <c r="C49" s="62" t="s">
        <v>211</v>
      </c>
      <c r="D49" s="174" t="s">
        <v>35</v>
      </c>
      <c r="E49" s="174">
        <v>4</v>
      </c>
      <c r="F49" s="95">
        <v>0</v>
      </c>
      <c r="G49" s="91">
        <f t="shared" si="4"/>
        <v>0</v>
      </c>
      <c r="H49" s="107"/>
      <c r="I49" s="117"/>
    </row>
    <row r="50" spans="1:9" ht="15">
      <c r="A50" s="198" t="s">
        <v>207</v>
      </c>
      <c r="B50" s="199"/>
      <c r="C50" s="62" t="s">
        <v>215</v>
      </c>
      <c r="D50" s="62" t="s">
        <v>35</v>
      </c>
      <c r="E50" s="174">
        <v>1</v>
      </c>
      <c r="F50" s="95">
        <v>0</v>
      </c>
      <c r="G50" s="91">
        <f t="shared" si="4"/>
        <v>0</v>
      </c>
      <c r="H50" s="107"/>
      <c r="I50" s="117"/>
    </row>
    <row r="51" spans="1:9" ht="24">
      <c r="A51" s="198" t="s">
        <v>212</v>
      </c>
      <c r="B51" s="199"/>
      <c r="C51" s="62" t="s">
        <v>216</v>
      </c>
      <c r="D51" s="62" t="s">
        <v>42</v>
      </c>
      <c r="E51" s="174">
        <v>1</v>
      </c>
      <c r="F51" s="95">
        <v>0</v>
      </c>
      <c r="G51" s="91">
        <f t="shared" si="4"/>
        <v>0</v>
      </c>
      <c r="H51" s="107"/>
      <c r="I51" s="117"/>
    </row>
    <row r="52" spans="1:9" ht="24">
      <c r="A52" s="198" t="s">
        <v>213</v>
      </c>
      <c r="B52" s="199"/>
      <c r="C52" s="62" t="s">
        <v>217</v>
      </c>
      <c r="D52" s="62" t="s">
        <v>42</v>
      </c>
      <c r="E52" s="174">
        <v>2</v>
      </c>
      <c r="F52" s="95">
        <v>0</v>
      </c>
      <c r="G52" s="91">
        <f t="shared" si="4"/>
        <v>0</v>
      </c>
      <c r="H52" s="107"/>
      <c r="I52" s="117"/>
    </row>
    <row r="53" spans="1:9" ht="15">
      <c r="A53" s="198" t="s">
        <v>214</v>
      </c>
      <c r="B53" s="199"/>
      <c r="C53" s="62" t="s">
        <v>218</v>
      </c>
      <c r="D53" s="62" t="s">
        <v>35</v>
      </c>
      <c r="E53" s="174">
        <v>1</v>
      </c>
      <c r="F53" s="95">
        <v>0</v>
      </c>
      <c r="G53" s="91">
        <f t="shared" si="4"/>
        <v>0</v>
      </c>
      <c r="H53" s="107"/>
      <c r="I53" s="117"/>
    </row>
    <row r="54" spans="1:9" ht="15">
      <c r="A54" s="198" t="s">
        <v>219</v>
      </c>
      <c r="B54" s="199"/>
      <c r="C54" s="62" t="s">
        <v>220</v>
      </c>
      <c r="D54" s="62" t="s">
        <v>35</v>
      </c>
      <c r="E54" s="174">
        <v>1</v>
      </c>
      <c r="F54" s="95">
        <v>0</v>
      </c>
      <c r="G54" s="91">
        <f t="shared" si="4"/>
        <v>0</v>
      </c>
      <c r="H54" s="107"/>
      <c r="I54" s="117"/>
    </row>
    <row r="55" spans="1:9" ht="15">
      <c r="A55" s="198" t="s">
        <v>221</v>
      </c>
      <c r="B55" s="199"/>
      <c r="C55" s="62" t="s">
        <v>225</v>
      </c>
      <c r="D55" s="62" t="s">
        <v>35</v>
      </c>
      <c r="E55" s="174">
        <v>2</v>
      </c>
      <c r="F55" s="95">
        <v>0</v>
      </c>
      <c r="G55" s="91">
        <f t="shared" si="4"/>
        <v>0</v>
      </c>
      <c r="H55" s="107"/>
      <c r="I55" s="117"/>
    </row>
    <row r="56" spans="1:9" ht="15">
      <c r="A56" s="198" t="s">
        <v>222</v>
      </c>
      <c r="B56" s="199"/>
      <c r="C56" s="62" t="s">
        <v>226</v>
      </c>
      <c r="D56" s="62" t="s">
        <v>35</v>
      </c>
      <c r="E56" s="174">
        <v>1</v>
      </c>
      <c r="F56" s="95">
        <v>0</v>
      </c>
      <c r="G56" s="91">
        <f t="shared" si="4"/>
        <v>0</v>
      </c>
      <c r="H56" s="107"/>
      <c r="I56" s="117"/>
    </row>
    <row r="57" spans="1:9" ht="15">
      <c r="A57" s="198" t="s">
        <v>223</v>
      </c>
      <c r="B57" s="199"/>
      <c r="C57" s="62" t="s">
        <v>227</v>
      </c>
      <c r="D57" s="62" t="s">
        <v>40</v>
      </c>
      <c r="E57" s="174">
        <v>8</v>
      </c>
      <c r="F57" s="95">
        <v>0</v>
      </c>
      <c r="G57" s="91">
        <f t="shared" si="4"/>
        <v>0</v>
      </c>
      <c r="H57" s="107"/>
      <c r="I57" s="117"/>
    </row>
    <row r="58" spans="1:9" ht="15">
      <c r="A58" s="198" t="s">
        <v>224</v>
      </c>
      <c r="B58" s="199"/>
      <c r="C58" s="62" t="s">
        <v>228</v>
      </c>
      <c r="D58" s="62" t="s">
        <v>229</v>
      </c>
      <c r="E58" s="174">
        <v>150</v>
      </c>
      <c r="F58" s="95">
        <v>0</v>
      </c>
      <c r="G58" s="91">
        <f t="shared" si="4"/>
        <v>0</v>
      </c>
      <c r="H58" s="107"/>
      <c r="I58" s="117"/>
    </row>
    <row r="59" spans="1:9" ht="15">
      <c r="A59" s="198" t="s">
        <v>231</v>
      </c>
      <c r="B59" s="199"/>
      <c r="C59" s="62" t="s">
        <v>232</v>
      </c>
      <c r="D59" s="62" t="s">
        <v>42</v>
      </c>
      <c r="E59" s="174">
        <v>1</v>
      </c>
      <c r="F59" s="95">
        <v>0</v>
      </c>
      <c r="G59" s="91">
        <f t="shared" si="4"/>
        <v>0</v>
      </c>
      <c r="H59" s="107"/>
      <c r="I59" s="117"/>
    </row>
    <row r="60" spans="1:9" ht="15">
      <c r="A60" s="198"/>
      <c r="B60" s="199"/>
      <c r="C60" s="62"/>
      <c r="D60" s="62"/>
      <c r="E60" s="174"/>
      <c r="F60" s="95"/>
      <c r="G60" s="91"/>
      <c r="H60" s="107"/>
      <c r="I60" s="117"/>
    </row>
    <row r="61" spans="1:9" ht="15">
      <c r="A61" s="198"/>
      <c r="B61" s="199"/>
      <c r="C61" s="181" t="s">
        <v>230</v>
      </c>
      <c r="D61" s="182"/>
      <c r="E61" s="183"/>
      <c r="F61" s="101"/>
      <c r="G61" s="102">
        <f>SUM(G45:G60)</f>
        <v>0</v>
      </c>
      <c r="H61" s="103"/>
      <c r="I61" s="104"/>
    </row>
    <row r="62" spans="1:9" ht="15">
      <c r="A62" s="198"/>
      <c r="B62" s="199"/>
      <c r="C62" s="62"/>
      <c r="D62" s="62"/>
      <c r="E62" s="174"/>
      <c r="F62" s="95"/>
      <c r="G62" s="91"/>
      <c r="H62" s="107"/>
      <c r="I62" s="117"/>
    </row>
    <row r="63" spans="1:9" ht="15">
      <c r="A63" s="198"/>
      <c r="B63" s="199"/>
      <c r="C63" s="62"/>
      <c r="D63" s="62"/>
      <c r="E63" s="174"/>
      <c r="F63" s="95"/>
      <c r="G63" s="91"/>
      <c r="H63" s="118"/>
      <c r="I63" s="119"/>
    </row>
    <row r="64" spans="1:9" s="43" customFormat="1" ht="12.75" customHeight="1">
      <c r="A64" s="195"/>
      <c r="B64" s="196"/>
      <c r="C64" s="226" t="s">
        <v>60</v>
      </c>
      <c r="D64" s="226"/>
      <c r="E64" s="226"/>
      <c r="F64" s="120"/>
      <c r="G64" s="121">
        <f>G34+G26+G42+G61</f>
        <v>0</v>
      </c>
      <c r="H64" s="120"/>
      <c r="I64" s="122"/>
    </row>
    <row r="65" spans="1:9" ht="15">
      <c r="A65" s="114"/>
      <c r="B65" s="115"/>
      <c r="C65" s="123"/>
      <c r="D65" s="123"/>
      <c r="E65" s="123"/>
      <c r="F65" s="124"/>
      <c r="G65" s="124"/>
      <c r="H65" s="118"/>
      <c r="I65" s="119"/>
    </row>
    <row r="66" spans="1:9" s="43" customFormat="1" ht="12.75" customHeight="1">
      <c r="A66" s="87"/>
      <c r="B66" s="88"/>
      <c r="C66" s="229" t="s">
        <v>146</v>
      </c>
      <c r="D66" s="229"/>
      <c r="E66" s="229"/>
      <c r="F66" s="229"/>
      <c r="G66" s="229"/>
      <c r="H66" s="229"/>
      <c r="I66" s="230"/>
    </row>
    <row r="67" spans="1:9" s="59" customFormat="1" ht="58.5" customHeight="1">
      <c r="A67" s="162" t="s">
        <v>62</v>
      </c>
      <c r="B67" s="171" t="s">
        <v>55</v>
      </c>
      <c r="C67" s="188" t="s">
        <v>147</v>
      </c>
      <c r="D67" s="186" t="s">
        <v>35</v>
      </c>
      <c r="E67" s="187">
        <v>1</v>
      </c>
      <c r="F67" s="95">
        <v>0</v>
      </c>
      <c r="G67" s="95">
        <f aca="true" t="shared" si="5" ref="G67:G69">E67*F67</f>
        <v>0</v>
      </c>
      <c r="H67" s="125"/>
      <c r="I67" s="126"/>
    </row>
    <row r="68" spans="1:9" s="59" customFormat="1" ht="15">
      <c r="A68" s="175" t="s">
        <v>74</v>
      </c>
      <c r="B68" s="218"/>
      <c r="C68" s="219" t="s">
        <v>43</v>
      </c>
      <c r="D68" s="186"/>
      <c r="E68" s="187"/>
      <c r="F68" s="95"/>
      <c r="G68" s="95"/>
      <c r="H68" s="125"/>
      <c r="I68" s="126"/>
    </row>
    <row r="69" spans="1:9" s="60" customFormat="1" ht="24">
      <c r="A69" s="162" t="s">
        <v>75</v>
      </c>
      <c r="B69" s="218"/>
      <c r="C69" s="62" t="s">
        <v>148</v>
      </c>
      <c r="D69" s="174" t="s">
        <v>42</v>
      </c>
      <c r="E69" s="174">
        <v>1</v>
      </c>
      <c r="F69" s="95">
        <v>0</v>
      </c>
      <c r="G69" s="95">
        <f t="shared" si="5"/>
        <v>0</v>
      </c>
      <c r="H69" s="127"/>
      <c r="I69" s="128"/>
    </row>
    <row r="70" spans="1:9" s="59" customFormat="1" ht="24">
      <c r="A70" s="162" t="s">
        <v>76</v>
      </c>
      <c r="B70" s="218"/>
      <c r="C70" s="62" t="s">
        <v>149</v>
      </c>
      <c r="D70" s="174" t="s">
        <v>42</v>
      </c>
      <c r="E70" s="174">
        <v>1</v>
      </c>
      <c r="F70" s="95">
        <v>0</v>
      </c>
      <c r="G70" s="95">
        <f aca="true" t="shared" si="6" ref="G70:G71">E70*F70</f>
        <v>0</v>
      </c>
      <c r="H70" s="125"/>
      <c r="I70" s="126"/>
    </row>
    <row r="71" spans="1:9" s="59" customFormat="1" ht="15">
      <c r="A71" s="162" t="s">
        <v>77</v>
      </c>
      <c r="B71" s="218"/>
      <c r="C71" s="186" t="s">
        <v>150</v>
      </c>
      <c r="D71" s="186" t="s">
        <v>35</v>
      </c>
      <c r="E71" s="187">
        <v>1</v>
      </c>
      <c r="F71" s="95">
        <v>0</v>
      </c>
      <c r="G71" s="95">
        <f t="shared" si="6"/>
        <v>0</v>
      </c>
      <c r="H71" s="125"/>
      <c r="I71" s="126"/>
    </row>
    <row r="72" spans="1:9" s="59" customFormat="1" ht="15">
      <c r="A72" s="162" t="s">
        <v>78</v>
      </c>
      <c r="B72" s="218"/>
      <c r="C72" s="186" t="s">
        <v>151</v>
      </c>
      <c r="D72" s="186" t="s">
        <v>35</v>
      </c>
      <c r="E72" s="187">
        <v>2</v>
      </c>
      <c r="F72" s="95">
        <v>0</v>
      </c>
      <c r="G72" s="95">
        <f>E72*F72</f>
        <v>0</v>
      </c>
      <c r="H72" s="125"/>
      <c r="I72" s="126"/>
    </row>
    <row r="73" spans="1:9" s="59" customFormat="1" ht="15">
      <c r="A73" s="162" t="s">
        <v>79</v>
      </c>
      <c r="B73" s="218"/>
      <c r="C73" s="220" t="s">
        <v>152</v>
      </c>
      <c r="D73" s="186" t="s">
        <v>35</v>
      </c>
      <c r="E73" s="187">
        <v>1</v>
      </c>
      <c r="F73" s="95">
        <v>0</v>
      </c>
      <c r="G73" s="95">
        <f>E73*F73</f>
        <v>0</v>
      </c>
      <c r="H73" s="125"/>
      <c r="I73" s="126"/>
    </row>
    <row r="74" spans="1:9" s="59" customFormat="1" ht="15">
      <c r="A74" s="162" t="s">
        <v>80</v>
      </c>
      <c r="B74" s="218"/>
      <c r="C74" s="220" t="s">
        <v>153</v>
      </c>
      <c r="D74" s="186" t="s">
        <v>35</v>
      </c>
      <c r="E74" s="187">
        <v>1</v>
      </c>
      <c r="F74" s="95">
        <v>0</v>
      </c>
      <c r="G74" s="95">
        <f aca="true" t="shared" si="7" ref="G74:G79">E74*F74</f>
        <v>0</v>
      </c>
      <c r="H74" s="125"/>
      <c r="I74" s="126"/>
    </row>
    <row r="75" spans="1:9" s="59" customFormat="1" ht="24">
      <c r="A75" s="162" t="s">
        <v>81</v>
      </c>
      <c r="B75" s="218"/>
      <c r="C75" s="62" t="s">
        <v>154</v>
      </c>
      <c r="D75" s="174" t="s">
        <v>35</v>
      </c>
      <c r="E75" s="174">
        <v>4</v>
      </c>
      <c r="F75" s="95">
        <v>0</v>
      </c>
      <c r="G75" s="95">
        <f t="shared" si="7"/>
        <v>0</v>
      </c>
      <c r="H75" s="125"/>
      <c r="I75" s="126"/>
    </row>
    <row r="76" spans="1:9" s="59" customFormat="1" ht="24">
      <c r="A76" s="162" t="s">
        <v>82</v>
      </c>
      <c r="B76" s="218"/>
      <c r="C76" s="62" t="s">
        <v>155</v>
      </c>
      <c r="D76" s="174" t="s">
        <v>35</v>
      </c>
      <c r="E76" s="174">
        <v>3</v>
      </c>
      <c r="F76" s="95">
        <v>0</v>
      </c>
      <c r="G76" s="95">
        <f t="shared" si="7"/>
        <v>0</v>
      </c>
      <c r="H76" s="125"/>
      <c r="I76" s="126"/>
    </row>
    <row r="77" spans="1:9" s="59" customFormat="1" ht="24">
      <c r="A77" s="162" t="s">
        <v>83</v>
      </c>
      <c r="B77" s="218"/>
      <c r="C77" s="62" t="s">
        <v>156</v>
      </c>
      <c r="D77" s="174" t="s">
        <v>35</v>
      </c>
      <c r="E77" s="174">
        <v>3</v>
      </c>
      <c r="F77" s="95">
        <v>0</v>
      </c>
      <c r="G77" s="95">
        <f t="shared" si="7"/>
        <v>0</v>
      </c>
      <c r="H77" s="125"/>
      <c r="I77" s="126"/>
    </row>
    <row r="78" spans="1:9" s="59" customFormat="1" ht="24">
      <c r="A78" s="162" t="s">
        <v>84</v>
      </c>
      <c r="B78" s="218"/>
      <c r="C78" s="62" t="s">
        <v>157</v>
      </c>
      <c r="D78" s="174" t="s">
        <v>35</v>
      </c>
      <c r="E78" s="174">
        <v>1</v>
      </c>
      <c r="F78" s="95">
        <v>0</v>
      </c>
      <c r="G78" s="95">
        <f t="shared" si="7"/>
        <v>0</v>
      </c>
      <c r="H78" s="125"/>
      <c r="I78" s="126"/>
    </row>
    <row r="79" spans="1:9" s="59" customFormat="1" ht="24">
      <c r="A79" s="162" t="s">
        <v>85</v>
      </c>
      <c r="B79" s="218"/>
      <c r="C79" s="62" t="s">
        <v>158</v>
      </c>
      <c r="D79" s="174" t="s">
        <v>35</v>
      </c>
      <c r="E79" s="187">
        <v>1</v>
      </c>
      <c r="F79" s="95">
        <v>0</v>
      </c>
      <c r="G79" s="95">
        <f t="shared" si="7"/>
        <v>0</v>
      </c>
      <c r="H79" s="125"/>
      <c r="I79" s="126"/>
    </row>
    <row r="80" spans="1:9" s="59" customFormat="1" ht="15">
      <c r="A80" s="162" t="s">
        <v>86</v>
      </c>
      <c r="B80" s="221"/>
      <c r="C80" s="62" t="s">
        <v>237</v>
      </c>
      <c r="D80" s="174" t="s">
        <v>35</v>
      </c>
      <c r="E80" s="174">
        <v>8</v>
      </c>
      <c r="F80" s="95">
        <v>0</v>
      </c>
      <c r="G80" s="95">
        <f>E80*F80</f>
        <v>0</v>
      </c>
      <c r="H80" s="125"/>
      <c r="I80" s="126"/>
    </row>
    <row r="81" spans="1:9" s="59" customFormat="1" ht="15">
      <c r="A81" s="162" t="s">
        <v>87</v>
      </c>
      <c r="B81" s="221"/>
      <c r="C81" s="222" t="s">
        <v>238</v>
      </c>
      <c r="D81" s="176" t="s">
        <v>42</v>
      </c>
      <c r="E81" s="177">
        <v>1</v>
      </c>
      <c r="F81" s="95">
        <f>SUM(G67:G80)*0.15</f>
        <v>0</v>
      </c>
      <c r="G81" s="95">
        <f>E81*F81</f>
        <v>0</v>
      </c>
      <c r="H81" s="125"/>
      <c r="I81" s="126"/>
    </row>
    <row r="82" spans="1:9" s="60" customFormat="1" ht="15">
      <c r="A82" s="162"/>
      <c r="B82" s="171"/>
      <c r="C82" s="172"/>
      <c r="D82" s="186"/>
      <c r="E82" s="55"/>
      <c r="F82" s="95"/>
      <c r="G82" s="95"/>
      <c r="H82" s="127"/>
      <c r="I82" s="129"/>
    </row>
    <row r="83" spans="1:9" s="45" customFormat="1" ht="15">
      <c r="A83" s="162"/>
      <c r="B83" s="171"/>
      <c r="C83" s="193" t="s">
        <v>91</v>
      </c>
      <c r="D83" s="182"/>
      <c r="E83" s="183"/>
      <c r="F83" s="101"/>
      <c r="G83" s="102">
        <f>SUM(G67:G82)</f>
        <v>0</v>
      </c>
      <c r="H83" s="103"/>
      <c r="I83" s="104"/>
    </row>
    <row r="84" spans="1:9" s="45" customFormat="1" ht="15">
      <c r="A84" s="89"/>
      <c r="B84" s="94"/>
      <c r="C84" s="116"/>
      <c r="D84" s="96"/>
      <c r="E84" s="97"/>
      <c r="F84" s="95"/>
      <c r="G84" s="106"/>
      <c r="H84" s="107"/>
      <c r="I84" s="117"/>
    </row>
    <row r="85" spans="1:9" s="45" customFormat="1" ht="15">
      <c r="A85" s="162"/>
      <c r="B85" s="171"/>
      <c r="C85" s="185" t="s">
        <v>57</v>
      </c>
      <c r="D85" s="186"/>
      <c r="E85" s="187"/>
      <c r="F85" s="95"/>
      <c r="G85" s="91"/>
      <c r="H85" s="92"/>
      <c r="I85" s="93"/>
    </row>
    <row r="86" spans="1:9" s="45" customFormat="1" ht="25.5">
      <c r="A86" s="162" t="s">
        <v>132</v>
      </c>
      <c r="B86" s="171"/>
      <c r="C86" s="188" t="s">
        <v>165</v>
      </c>
      <c r="D86" s="189" t="s">
        <v>40</v>
      </c>
      <c r="E86" s="63">
        <v>8</v>
      </c>
      <c r="F86" s="109">
        <v>0</v>
      </c>
      <c r="G86" s="110">
        <f>E86*F86</f>
        <v>0</v>
      </c>
      <c r="H86" s="92"/>
      <c r="I86" s="93"/>
    </row>
    <row r="87" spans="1:9" s="45" customFormat="1" ht="15">
      <c r="A87" s="190" t="s">
        <v>136</v>
      </c>
      <c r="B87" s="171"/>
      <c r="C87" s="191" t="s">
        <v>43</v>
      </c>
      <c r="D87" s="176"/>
      <c r="E87" s="180"/>
      <c r="F87" s="95"/>
      <c r="G87" s="91"/>
      <c r="H87" s="92"/>
      <c r="I87" s="93"/>
    </row>
    <row r="88" spans="1:9" s="45" customFormat="1" ht="15">
      <c r="A88" s="162"/>
      <c r="B88" s="171"/>
      <c r="C88" s="193" t="s">
        <v>164</v>
      </c>
      <c r="D88" s="182"/>
      <c r="E88" s="183"/>
      <c r="F88" s="101"/>
      <c r="G88" s="102">
        <f>SUM(G84:G87)</f>
        <v>0</v>
      </c>
      <c r="H88" s="103"/>
      <c r="I88" s="104"/>
    </row>
    <row r="89" spans="1:9" s="45" customFormat="1" ht="15">
      <c r="A89" s="162"/>
      <c r="B89" s="171"/>
      <c r="C89" s="194"/>
      <c r="D89" s="176"/>
      <c r="E89" s="177"/>
      <c r="F89" s="95"/>
      <c r="G89" s="106"/>
      <c r="H89" s="107"/>
      <c r="I89" s="117"/>
    </row>
    <row r="90" spans="1:9" s="45" customFormat="1" ht="15">
      <c r="A90" s="162"/>
      <c r="B90" s="171"/>
      <c r="C90" s="185" t="s">
        <v>59</v>
      </c>
      <c r="D90" s="186"/>
      <c r="E90" s="187"/>
      <c r="F90" s="95"/>
      <c r="G90" s="91"/>
      <c r="H90" s="107"/>
      <c r="I90" s="117"/>
    </row>
    <row r="91" spans="1:9" s="45" customFormat="1" ht="25.5">
      <c r="A91" s="162" t="s">
        <v>82</v>
      </c>
      <c r="B91" s="171"/>
      <c r="C91" s="179" t="s">
        <v>166</v>
      </c>
      <c r="D91" s="179" t="s">
        <v>40</v>
      </c>
      <c r="E91" s="180">
        <v>57</v>
      </c>
      <c r="F91" s="95">
        <v>0</v>
      </c>
      <c r="G91" s="91">
        <f aca="true" t="shared" si="8" ref="G91:G92">E91*F91</f>
        <v>0</v>
      </c>
      <c r="H91" s="107"/>
      <c r="I91" s="117"/>
    </row>
    <row r="92" spans="1:9" s="45" customFormat="1" ht="25.5">
      <c r="A92" s="162" t="s">
        <v>83</v>
      </c>
      <c r="B92" s="171"/>
      <c r="C92" s="179" t="s">
        <v>93</v>
      </c>
      <c r="D92" s="179" t="s">
        <v>40</v>
      </c>
      <c r="E92" s="180">
        <v>4</v>
      </c>
      <c r="F92" s="95">
        <v>0</v>
      </c>
      <c r="G92" s="91">
        <f t="shared" si="8"/>
        <v>0</v>
      </c>
      <c r="H92" s="107"/>
      <c r="I92" s="117"/>
    </row>
    <row r="93" spans="1:9" s="45" customFormat="1" ht="15">
      <c r="A93" s="190" t="s">
        <v>96</v>
      </c>
      <c r="B93" s="171"/>
      <c r="C93" s="191" t="s">
        <v>43</v>
      </c>
      <c r="D93" s="176"/>
      <c r="E93" s="180"/>
      <c r="F93" s="95"/>
      <c r="G93" s="91"/>
      <c r="H93" s="107"/>
      <c r="I93" s="117"/>
    </row>
    <row r="94" spans="1:9" s="45" customFormat="1" ht="15">
      <c r="A94" s="162"/>
      <c r="B94" s="171"/>
      <c r="C94" s="179"/>
      <c r="D94" s="179"/>
      <c r="E94" s="180"/>
      <c r="F94" s="95"/>
      <c r="G94" s="91"/>
      <c r="H94" s="107"/>
      <c r="I94" s="117"/>
    </row>
    <row r="95" spans="1:9" ht="15">
      <c r="A95" s="162"/>
      <c r="B95" s="171"/>
      <c r="C95" s="193" t="s">
        <v>92</v>
      </c>
      <c r="D95" s="182"/>
      <c r="E95" s="183"/>
      <c r="F95" s="101"/>
      <c r="G95" s="102">
        <f>SUM(G89:G92)</f>
        <v>0</v>
      </c>
      <c r="H95" s="118"/>
      <c r="I95" s="119"/>
    </row>
    <row r="96" spans="1:9" s="43" customFormat="1" ht="12.75" customHeight="1">
      <c r="A96" s="87"/>
      <c r="B96" s="88"/>
      <c r="C96" s="229" t="s">
        <v>94</v>
      </c>
      <c r="D96" s="229"/>
      <c r="E96" s="229"/>
      <c r="F96" s="120"/>
      <c r="G96" s="121">
        <f>G95+G83+G88</f>
        <v>0</v>
      </c>
      <c r="H96" s="120"/>
      <c r="I96" s="122"/>
    </row>
    <row r="97" spans="1:9" ht="15">
      <c r="A97" s="89"/>
      <c r="B97" s="94"/>
      <c r="C97" s="105"/>
      <c r="D97" s="96"/>
      <c r="E97" s="97"/>
      <c r="F97" s="95"/>
      <c r="G97" s="106"/>
      <c r="H97" s="118"/>
      <c r="I97" s="119"/>
    </row>
    <row r="98" spans="1:9" s="43" customFormat="1" ht="12.75" customHeight="1">
      <c r="A98" s="87"/>
      <c r="B98" s="88"/>
      <c r="C98" s="229" t="s">
        <v>175</v>
      </c>
      <c r="D98" s="229"/>
      <c r="E98" s="229"/>
      <c r="F98" s="229"/>
      <c r="G98" s="229"/>
      <c r="H98" s="229"/>
      <c r="I98" s="230"/>
    </row>
    <row r="99" spans="1:9" s="43" customFormat="1" ht="12.75" customHeight="1">
      <c r="A99" s="89"/>
      <c r="B99" s="89"/>
      <c r="C99" s="89"/>
      <c r="D99" s="89"/>
      <c r="E99" s="89"/>
      <c r="F99" s="89"/>
      <c r="G99" s="89"/>
      <c r="H99" s="89"/>
      <c r="I99" s="89"/>
    </row>
    <row r="100" spans="1:9" s="43" customFormat="1" ht="12.75" customHeight="1">
      <c r="A100" s="162" t="s">
        <v>48</v>
      </c>
      <c r="B100" s="162"/>
      <c r="C100" s="61" t="s">
        <v>167</v>
      </c>
      <c r="D100" s="173" t="s">
        <v>35</v>
      </c>
      <c r="E100" s="173">
        <v>2</v>
      </c>
      <c r="F100" s="95">
        <v>0</v>
      </c>
      <c r="G100" s="95">
        <f aca="true" t="shared" si="9" ref="G100">E100*F100</f>
        <v>0</v>
      </c>
      <c r="H100" s="89"/>
      <c r="I100" s="89"/>
    </row>
    <row r="101" spans="1:9" s="43" customFormat="1" ht="12.75" customHeight="1">
      <c r="A101" s="162" t="s">
        <v>170</v>
      </c>
      <c r="B101" s="162"/>
      <c r="C101" s="186" t="s">
        <v>168</v>
      </c>
      <c r="D101" s="173" t="s">
        <v>35</v>
      </c>
      <c r="E101" s="173">
        <v>2</v>
      </c>
      <c r="F101" s="95">
        <v>0</v>
      </c>
      <c r="G101" s="95">
        <f aca="true" t="shared" si="10" ref="G101:G104">E101*F101</f>
        <v>0</v>
      </c>
      <c r="H101" s="89"/>
      <c r="I101" s="89"/>
    </row>
    <row r="102" spans="1:9" s="43" customFormat="1" ht="12.75" customHeight="1">
      <c r="A102" s="162" t="s">
        <v>171</v>
      </c>
      <c r="B102" s="162"/>
      <c r="C102" s="172" t="s">
        <v>169</v>
      </c>
      <c r="D102" s="173" t="s">
        <v>35</v>
      </c>
      <c r="E102" s="173">
        <v>2</v>
      </c>
      <c r="F102" s="95">
        <v>0</v>
      </c>
      <c r="G102" s="95">
        <f t="shared" si="10"/>
        <v>0</v>
      </c>
      <c r="H102" s="89"/>
      <c r="I102" s="89"/>
    </row>
    <row r="103" spans="1:9" s="43" customFormat="1" ht="26.25" customHeight="1">
      <c r="A103" s="162" t="s">
        <v>172</v>
      </c>
      <c r="B103" s="162"/>
      <c r="C103" s="61" t="s">
        <v>125</v>
      </c>
      <c r="D103" s="173" t="s">
        <v>35</v>
      </c>
      <c r="E103" s="173">
        <v>6</v>
      </c>
      <c r="F103" s="95">
        <v>0</v>
      </c>
      <c r="G103" s="95">
        <f t="shared" si="10"/>
        <v>0</v>
      </c>
      <c r="H103" s="89"/>
      <c r="I103" s="89"/>
    </row>
    <row r="104" spans="1:9" s="43" customFormat="1" ht="12.75" customHeight="1">
      <c r="A104" s="162" t="s">
        <v>173</v>
      </c>
      <c r="B104" s="192"/>
      <c r="C104" s="186" t="s">
        <v>242</v>
      </c>
      <c r="D104" s="188" t="s">
        <v>35</v>
      </c>
      <c r="E104" s="55">
        <v>2</v>
      </c>
      <c r="F104" s="95">
        <v>0</v>
      </c>
      <c r="G104" s="95">
        <f t="shared" si="10"/>
        <v>0</v>
      </c>
      <c r="H104" s="89"/>
      <c r="I104" s="89"/>
    </row>
    <row r="105" spans="1:9" s="43" customFormat="1" ht="12.75" customHeight="1">
      <c r="A105" s="162" t="s">
        <v>174</v>
      </c>
      <c r="B105" s="192"/>
      <c r="C105" s="178" t="s">
        <v>241</v>
      </c>
      <c r="D105" s="179" t="s">
        <v>42</v>
      </c>
      <c r="E105" s="180">
        <v>1</v>
      </c>
      <c r="F105" s="95">
        <f>SUM(G100:G103)*0.15</f>
        <v>0</v>
      </c>
      <c r="G105" s="95">
        <f>E105*F105</f>
        <v>0</v>
      </c>
      <c r="H105" s="89"/>
      <c r="I105" s="89"/>
    </row>
    <row r="106" spans="1:9" s="43" customFormat="1" ht="12.75" customHeight="1">
      <c r="A106" s="162"/>
      <c r="B106" s="192"/>
      <c r="C106" s="178"/>
      <c r="D106" s="179"/>
      <c r="E106" s="180"/>
      <c r="F106" s="95"/>
      <c r="G106" s="95"/>
      <c r="H106" s="89"/>
      <c r="I106" s="89"/>
    </row>
    <row r="107" spans="1:9" s="43" customFormat="1" ht="12.75" customHeight="1">
      <c r="A107" s="162"/>
      <c r="B107" s="192"/>
      <c r="C107" s="193" t="s">
        <v>176</v>
      </c>
      <c r="D107" s="182"/>
      <c r="E107" s="183"/>
      <c r="F107" s="101"/>
      <c r="G107" s="102">
        <f>SUM(G100:G106)</f>
        <v>0</v>
      </c>
      <c r="H107" s="89"/>
      <c r="I107" s="89"/>
    </row>
    <row r="108" spans="1:9" s="43" customFormat="1" ht="12.75" customHeight="1">
      <c r="A108" s="162"/>
      <c r="B108" s="162"/>
      <c r="C108" s="162"/>
      <c r="D108" s="162"/>
      <c r="E108" s="162"/>
      <c r="F108" s="89"/>
      <c r="G108" s="89"/>
      <c r="H108" s="89"/>
      <c r="I108" s="89"/>
    </row>
    <row r="109" spans="1:9" s="43" customFormat="1" ht="12.75" customHeight="1">
      <c r="A109" s="162"/>
      <c r="B109" s="162"/>
      <c r="C109" s="185" t="s">
        <v>59</v>
      </c>
      <c r="D109" s="186"/>
      <c r="E109" s="187"/>
      <c r="F109" s="95"/>
      <c r="G109" s="91"/>
      <c r="H109" s="89"/>
      <c r="I109" s="89"/>
    </row>
    <row r="110" spans="1:9" s="43" customFormat="1" ht="29.25" customHeight="1">
      <c r="A110" s="162" t="s">
        <v>177</v>
      </c>
      <c r="B110" s="162"/>
      <c r="C110" s="188" t="s">
        <v>145</v>
      </c>
      <c r="D110" s="189" t="s">
        <v>40</v>
      </c>
      <c r="E110" s="55">
        <v>14</v>
      </c>
      <c r="F110" s="113">
        <v>0</v>
      </c>
      <c r="G110" s="95">
        <f aca="true" t="shared" si="11" ref="G110">E110*F110</f>
        <v>0</v>
      </c>
      <c r="H110" s="89"/>
      <c r="I110" s="89"/>
    </row>
    <row r="111" spans="1:9" s="43" customFormat="1" ht="16.5" customHeight="1">
      <c r="A111" s="162"/>
      <c r="B111" s="162"/>
      <c r="C111" s="193" t="s">
        <v>178</v>
      </c>
      <c r="D111" s="182"/>
      <c r="E111" s="183"/>
      <c r="F111" s="101"/>
      <c r="G111" s="102">
        <f>SUM(G106:G109)</f>
        <v>0</v>
      </c>
      <c r="H111" s="103"/>
      <c r="I111" s="104"/>
    </row>
    <row r="112" spans="1:9" s="43" customFormat="1" ht="16.5" customHeight="1">
      <c r="A112" s="162"/>
      <c r="B112" s="162"/>
      <c r="C112" s="194"/>
      <c r="D112" s="176"/>
      <c r="E112" s="177"/>
      <c r="F112" s="95"/>
      <c r="G112" s="106"/>
      <c r="H112" s="107"/>
      <c r="I112" s="117"/>
    </row>
    <row r="113" spans="1:9" s="43" customFormat="1" ht="14.25" customHeight="1">
      <c r="A113" s="195"/>
      <c r="B113" s="196"/>
      <c r="C113" s="226" t="s">
        <v>179</v>
      </c>
      <c r="D113" s="226"/>
      <c r="E113" s="226"/>
      <c r="F113" s="120"/>
      <c r="G113" s="121">
        <f>G111+G107</f>
        <v>0</v>
      </c>
      <c r="H113" s="120"/>
      <c r="I113" s="122"/>
    </row>
    <row r="114" spans="1:9" s="43" customFormat="1" ht="16.5" customHeight="1">
      <c r="A114" s="89"/>
      <c r="B114" s="89"/>
      <c r="C114" s="116"/>
      <c r="D114" s="96"/>
      <c r="E114" s="97"/>
      <c r="F114" s="95"/>
      <c r="G114" s="106"/>
      <c r="H114" s="107"/>
      <c r="I114" s="117"/>
    </row>
    <row r="115" spans="1:9" s="43" customFormat="1" ht="13.5" customHeight="1">
      <c r="A115" s="87"/>
      <c r="B115" s="88"/>
      <c r="C115" s="229" t="s">
        <v>187</v>
      </c>
      <c r="D115" s="229"/>
      <c r="E115" s="229"/>
      <c r="F115" s="229"/>
      <c r="G115" s="229"/>
      <c r="H115" s="229"/>
      <c r="I115" s="230"/>
    </row>
    <row r="116" spans="1:9" s="43" customFormat="1" ht="16.5" customHeight="1">
      <c r="A116" s="89"/>
      <c r="B116" s="89"/>
      <c r="C116" s="116"/>
      <c r="D116" s="96"/>
      <c r="E116" s="97"/>
      <c r="F116" s="95"/>
      <c r="G116" s="106"/>
      <c r="H116" s="107"/>
      <c r="I116" s="117"/>
    </row>
    <row r="117" spans="1:9" ht="24">
      <c r="A117" s="162" t="s">
        <v>49</v>
      </c>
      <c r="B117" s="162"/>
      <c r="C117" s="61" t="s">
        <v>180</v>
      </c>
      <c r="D117" s="173" t="s">
        <v>35</v>
      </c>
      <c r="E117" s="173">
        <v>2</v>
      </c>
      <c r="F117" s="95">
        <v>0</v>
      </c>
      <c r="G117" s="95">
        <f aca="true" t="shared" si="12" ref="G117:G118">E117*F117</f>
        <v>0</v>
      </c>
      <c r="H117" s="118"/>
      <c r="I117" s="119"/>
    </row>
    <row r="118" spans="1:9" ht="15">
      <c r="A118" s="162" t="s">
        <v>89</v>
      </c>
      <c r="B118" s="171"/>
      <c r="C118" s="172" t="s">
        <v>181</v>
      </c>
      <c r="D118" s="176" t="s">
        <v>35</v>
      </c>
      <c r="E118" s="177">
        <v>2</v>
      </c>
      <c r="F118" s="95">
        <v>0</v>
      </c>
      <c r="G118" s="95">
        <f t="shared" si="12"/>
        <v>0</v>
      </c>
      <c r="H118" s="118"/>
      <c r="I118" s="119"/>
    </row>
    <row r="119" spans="1:9" ht="38.25">
      <c r="A119" s="162" t="s">
        <v>184</v>
      </c>
      <c r="B119" s="171"/>
      <c r="C119" s="188" t="s">
        <v>182</v>
      </c>
      <c r="D119" s="189" t="s">
        <v>40</v>
      </c>
      <c r="E119" s="55">
        <v>1</v>
      </c>
      <c r="F119" s="113">
        <v>0</v>
      </c>
      <c r="G119" s="95">
        <f>E119*F119</f>
        <v>0</v>
      </c>
      <c r="H119" s="118"/>
      <c r="I119" s="119"/>
    </row>
    <row r="120" spans="1:9" ht="15">
      <c r="A120" s="175" t="s">
        <v>185</v>
      </c>
      <c r="B120" s="192"/>
      <c r="C120" s="197" t="s">
        <v>43</v>
      </c>
      <c r="D120" s="188"/>
      <c r="E120" s="55"/>
      <c r="F120" s="95"/>
      <c r="G120" s="95"/>
      <c r="H120" s="118"/>
      <c r="I120" s="119"/>
    </row>
    <row r="121" spans="1:9" ht="15">
      <c r="A121" s="162" t="s">
        <v>186</v>
      </c>
      <c r="B121" s="192"/>
      <c r="C121" s="178" t="s">
        <v>183</v>
      </c>
      <c r="D121" s="179" t="s">
        <v>42</v>
      </c>
      <c r="E121" s="180">
        <v>1</v>
      </c>
      <c r="F121" s="95">
        <f>SUM(G116:G119)*0.15</f>
        <v>0</v>
      </c>
      <c r="G121" s="95">
        <f>E121*F121</f>
        <v>0</v>
      </c>
      <c r="H121" s="118"/>
      <c r="I121" s="119"/>
    </row>
    <row r="122" spans="1:9" ht="15">
      <c r="A122" s="162"/>
      <c r="B122" s="171"/>
      <c r="C122" s="184"/>
      <c r="D122" s="176"/>
      <c r="E122" s="177"/>
      <c r="F122" s="95"/>
      <c r="G122" s="106"/>
      <c r="H122" s="118"/>
      <c r="I122" s="119"/>
    </row>
    <row r="123" spans="1:9" ht="15">
      <c r="A123" s="162"/>
      <c r="B123" s="171"/>
      <c r="C123" s="193" t="s">
        <v>188</v>
      </c>
      <c r="D123" s="182"/>
      <c r="E123" s="183"/>
      <c r="F123" s="101"/>
      <c r="G123" s="102">
        <f>SUM(G117:G122)</f>
        <v>0</v>
      </c>
      <c r="H123" s="118"/>
      <c r="I123" s="119"/>
    </row>
    <row r="124" spans="1:9" ht="15">
      <c r="A124" s="162"/>
      <c r="B124" s="171"/>
      <c r="C124" s="184"/>
      <c r="D124" s="176"/>
      <c r="E124" s="177"/>
      <c r="F124" s="95"/>
      <c r="G124" s="106"/>
      <c r="H124" s="118"/>
      <c r="I124" s="119"/>
    </row>
    <row r="125" spans="1:9" ht="15">
      <c r="A125" s="89"/>
      <c r="B125" s="94"/>
      <c r="C125" s="98"/>
      <c r="D125" s="99"/>
      <c r="E125" s="100"/>
      <c r="F125" s="101"/>
      <c r="G125" s="102"/>
      <c r="H125" s="118"/>
      <c r="I125" s="119"/>
    </row>
    <row r="126" spans="1:9" s="50" customFormat="1" ht="12.75" customHeight="1">
      <c r="A126" s="130"/>
      <c r="B126" s="131"/>
      <c r="C126" s="225" t="s">
        <v>61</v>
      </c>
      <c r="D126" s="225"/>
      <c r="E126" s="225"/>
      <c r="F126" s="225"/>
      <c r="G126" s="225"/>
      <c r="H126" s="225"/>
      <c r="I126" s="225"/>
    </row>
    <row r="127" spans="1:9" s="45" customFormat="1" ht="51.75" customHeight="1">
      <c r="A127" s="162" t="s">
        <v>50</v>
      </c>
      <c r="B127" s="171" t="s">
        <v>55</v>
      </c>
      <c r="C127" s="188" t="s">
        <v>235</v>
      </c>
      <c r="D127" s="179" t="s">
        <v>42</v>
      </c>
      <c r="E127" s="180">
        <v>1</v>
      </c>
      <c r="F127" s="95">
        <v>0</v>
      </c>
      <c r="G127" s="91">
        <f aca="true" t="shared" si="13" ref="G127">E127*F127</f>
        <v>0</v>
      </c>
      <c r="H127" s="92"/>
      <c r="I127" s="93"/>
    </row>
    <row r="128" spans="1:9" s="45" customFormat="1" ht="53.25" customHeight="1">
      <c r="A128" s="162" t="s">
        <v>189</v>
      </c>
      <c r="B128" s="171" t="s">
        <v>55</v>
      </c>
      <c r="C128" s="188" t="s">
        <v>236</v>
      </c>
      <c r="D128" s="179" t="s">
        <v>42</v>
      </c>
      <c r="E128" s="180">
        <v>1</v>
      </c>
      <c r="F128" s="95">
        <v>0</v>
      </c>
      <c r="G128" s="91">
        <f aca="true" t="shared" si="14" ref="G128">E128*F128</f>
        <v>0</v>
      </c>
      <c r="H128" s="92"/>
      <c r="I128" s="93"/>
    </row>
    <row r="129" spans="1:9" ht="15">
      <c r="A129" s="198"/>
      <c r="B129" s="199"/>
      <c r="C129" s="200"/>
      <c r="D129" s="200"/>
      <c r="E129" s="200"/>
      <c r="F129" s="95"/>
      <c r="G129" s="124"/>
      <c r="H129" s="118"/>
      <c r="I129" s="132"/>
    </row>
    <row r="130" spans="1:9" ht="15">
      <c r="A130" s="201"/>
      <c r="B130" s="202"/>
      <c r="C130" s="203" t="s">
        <v>63</v>
      </c>
      <c r="D130" s="204"/>
      <c r="E130" s="204"/>
      <c r="F130" s="135"/>
      <c r="G130" s="135">
        <f>SUM(G127:G129)</f>
        <v>0</v>
      </c>
      <c r="H130" s="136"/>
      <c r="I130" s="137"/>
    </row>
    <row r="131" spans="1:9" ht="15">
      <c r="A131" s="201"/>
      <c r="B131" s="202"/>
      <c r="C131" s="205"/>
      <c r="D131" s="206"/>
      <c r="E131" s="206"/>
      <c r="F131" s="139"/>
      <c r="G131" s="139"/>
      <c r="H131" s="140"/>
      <c r="I131" s="141"/>
    </row>
    <row r="132" spans="1:9" ht="15">
      <c r="A132" s="133"/>
      <c r="B132" s="134"/>
      <c r="C132" s="112"/>
      <c r="D132" s="138"/>
      <c r="E132" s="138"/>
      <c r="F132" s="139"/>
      <c r="G132" s="139"/>
      <c r="H132" s="140"/>
      <c r="I132" s="141"/>
    </row>
    <row r="133" spans="1:9" ht="15">
      <c r="A133" s="82"/>
      <c r="B133" s="142"/>
      <c r="C133" s="83"/>
      <c r="D133" s="83"/>
      <c r="E133" s="83"/>
      <c r="F133" s="143"/>
      <c r="G133" s="91"/>
      <c r="H133" s="144"/>
      <c r="I133" s="132"/>
    </row>
    <row r="134" spans="1:9" s="52" customFormat="1" ht="15">
      <c r="A134" s="207"/>
      <c r="B134" s="208"/>
      <c r="C134" s="209" t="s">
        <v>44</v>
      </c>
      <c r="D134" s="210"/>
      <c r="E134" s="210"/>
      <c r="F134" s="145"/>
      <c r="G134" s="146"/>
      <c r="H134" s="147"/>
      <c r="I134" s="148"/>
    </row>
    <row r="135" spans="1:9" s="53" customFormat="1" ht="15">
      <c r="A135" s="201" t="s">
        <v>51</v>
      </c>
      <c r="B135" s="171"/>
      <c r="C135" s="189" t="s">
        <v>45</v>
      </c>
      <c r="D135" s="189" t="s">
        <v>6</v>
      </c>
      <c r="E135" s="189">
        <v>160</v>
      </c>
      <c r="F135" s="113">
        <v>0</v>
      </c>
      <c r="G135" s="91">
        <f>E135*F135</f>
        <v>0</v>
      </c>
      <c r="H135" s="149"/>
      <c r="I135" s="150"/>
    </row>
    <row r="136" spans="1:9" s="53" customFormat="1" ht="15">
      <c r="A136" s="201" t="s">
        <v>95</v>
      </c>
      <c r="B136" s="171"/>
      <c r="C136" s="189" t="s">
        <v>64</v>
      </c>
      <c r="D136" s="189" t="s">
        <v>6</v>
      </c>
      <c r="E136" s="189">
        <v>50</v>
      </c>
      <c r="F136" s="113">
        <v>0</v>
      </c>
      <c r="G136" s="91">
        <f>E136*F136</f>
        <v>0</v>
      </c>
      <c r="H136" s="149"/>
      <c r="I136" s="150"/>
    </row>
    <row r="137" spans="1:9" s="53" customFormat="1" ht="15">
      <c r="A137" s="201"/>
      <c r="B137" s="171"/>
      <c r="C137" s="189"/>
      <c r="D137" s="189"/>
      <c r="E137" s="189"/>
      <c r="F137" s="113"/>
      <c r="G137" s="91"/>
      <c r="H137" s="149"/>
      <c r="I137" s="150"/>
    </row>
    <row r="138" spans="1:9" s="52" customFormat="1" ht="12.75" customHeight="1">
      <c r="A138" s="211"/>
      <c r="B138" s="212"/>
      <c r="C138" s="204" t="s">
        <v>65</v>
      </c>
      <c r="D138" s="204"/>
      <c r="E138" s="204"/>
      <c r="F138" s="135"/>
      <c r="G138" s="135">
        <f>SUM(G135:G136)</f>
        <v>0</v>
      </c>
      <c r="H138" s="151"/>
      <c r="I138" s="137"/>
    </row>
    <row r="139" spans="1:9" s="52" customFormat="1" ht="12.75" customHeight="1">
      <c r="A139" s="211"/>
      <c r="B139" s="212"/>
      <c r="C139" s="206"/>
      <c r="D139" s="206"/>
      <c r="E139" s="206"/>
      <c r="F139" s="139"/>
      <c r="G139" s="139"/>
      <c r="H139" s="152"/>
      <c r="I139" s="141"/>
    </row>
    <row r="140" spans="1:9" s="52" customFormat="1" ht="15">
      <c r="A140" s="211"/>
      <c r="B140" s="212"/>
      <c r="C140" s="206"/>
      <c r="D140" s="206"/>
      <c r="E140" s="206"/>
      <c r="F140" s="139"/>
      <c r="G140" s="139"/>
      <c r="H140" s="152"/>
      <c r="I140" s="141"/>
    </row>
    <row r="141" spans="1:9" s="54" customFormat="1" ht="15">
      <c r="A141" s="207"/>
      <c r="B141" s="208"/>
      <c r="C141" s="213" t="s">
        <v>66</v>
      </c>
      <c r="D141" s="210"/>
      <c r="E141" s="210"/>
      <c r="F141" s="145"/>
      <c r="G141" s="146"/>
      <c r="H141" s="147"/>
      <c r="I141" s="153"/>
    </row>
    <row r="142" spans="1:9" s="56" customFormat="1" ht="25.5">
      <c r="A142" s="214" t="s">
        <v>90</v>
      </c>
      <c r="B142" s="171"/>
      <c r="C142" s="188" t="s">
        <v>88</v>
      </c>
      <c r="D142" s="188" t="s">
        <v>67</v>
      </c>
      <c r="E142" s="55">
        <v>126</v>
      </c>
      <c r="F142" s="113">
        <v>0</v>
      </c>
      <c r="G142" s="91">
        <f>E142*F142</f>
        <v>0</v>
      </c>
      <c r="H142" s="127"/>
      <c r="I142" s="154"/>
    </row>
    <row r="143" spans="1:9" s="56" customFormat="1" ht="15">
      <c r="A143" s="214"/>
      <c r="B143" s="171"/>
      <c r="C143" s="188"/>
      <c r="D143" s="188"/>
      <c r="E143" s="55"/>
      <c r="F143" s="113"/>
      <c r="G143" s="91"/>
      <c r="H143" s="127"/>
      <c r="I143" s="154"/>
    </row>
    <row r="144" spans="1:9" s="53" customFormat="1" ht="15">
      <c r="A144" s="201"/>
      <c r="B144" s="202"/>
      <c r="C144" s="203" t="s">
        <v>68</v>
      </c>
      <c r="D144" s="204"/>
      <c r="E144" s="204"/>
      <c r="F144" s="135"/>
      <c r="G144" s="135">
        <f>SUM(G142:G142)</f>
        <v>0</v>
      </c>
      <c r="H144" s="136"/>
      <c r="I144" s="137"/>
    </row>
    <row r="145" spans="1:9" s="53" customFormat="1" ht="15">
      <c r="A145" s="201"/>
      <c r="B145" s="202"/>
      <c r="C145" s="205"/>
      <c r="D145" s="206"/>
      <c r="E145" s="206"/>
      <c r="F145" s="139"/>
      <c r="G145" s="139"/>
      <c r="H145" s="140"/>
      <c r="I145" s="152"/>
    </row>
    <row r="146" spans="1:9" s="53" customFormat="1" ht="15">
      <c r="A146" s="207"/>
      <c r="B146" s="207"/>
      <c r="C146" s="213" t="s">
        <v>191</v>
      </c>
      <c r="D146" s="213"/>
      <c r="E146" s="213"/>
      <c r="F146" s="145"/>
      <c r="G146" s="146"/>
      <c r="H146" s="147"/>
      <c r="I146" s="153"/>
    </row>
    <row r="147" spans="1:9" s="53" customFormat="1" ht="15">
      <c r="A147" s="214" t="s">
        <v>190</v>
      </c>
      <c r="B147" s="171"/>
      <c r="C147" s="61" t="s">
        <v>192</v>
      </c>
      <c r="D147" s="64" t="s">
        <v>42</v>
      </c>
      <c r="E147" s="65">
        <v>1</v>
      </c>
      <c r="F147" s="155">
        <v>0</v>
      </c>
      <c r="G147" s="110">
        <f>E147*F147</f>
        <v>0</v>
      </c>
      <c r="H147" s="127"/>
      <c r="I147" s="154"/>
    </row>
    <row r="148" spans="1:9" s="53" customFormat="1" ht="15">
      <c r="A148" s="214"/>
      <c r="B148" s="171"/>
      <c r="C148" s="62"/>
      <c r="D148" s="66"/>
      <c r="E148" s="67"/>
      <c r="F148" s="156"/>
      <c r="G148" s="110"/>
      <c r="H148" s="127"/>
      <c r="I148" s="154"/>
    </row>
    <row r="149" spans="1:9" s="53" customFormat="1" ht="15">
      <c r="A149" s="214"/>
      <c r="B149" s="171"/>
      <c r="C149" s="203" t="s">
        <v>193</v>
      </c>
      <c r="D149" s="204"/>
      <c r="E149" s="204"/>
      <c r="F149" s="135"/>
      <c r="G149" s="135">
        <f>SUM(G147:G147)</f>
        <v>0</v>
      </c>
      <c r="H149" s="136"/>
      <c r="I149" s="137"/>
    </row>
    <row r="150" spans="1:9" s="53" customFormat="1" ht="15">
      <c r="A150" s="214"/>
      <c r="B150" s="171"/>
      <c r="C150" s="62"/>
      <c r="D150" s="66"/>
      <c r="E150" s="67"/>
      <c r="F150" s="156"/>
      <c r="G150" s="110"/>
      <c r="H150" s="127"/>
      <c r="I150" s="154"/>
    </row>
    <row r="151" spans="1:9" s="54" customFormat="1" ht="15">
      <c r="A151" s="207"/>
      <c r="B151" s="208"/>
      <c r="C151" s="213" t="s">
        <v>69</v>
      </c>
      <c r="D151" s="210"/>
      <c r="E151" s="210"/>
      <c r="F151" s="145"/>
      <c r="G151" s="146"/>
      <c r="H151" s="147"/>
      <c r="I151" s="153"/>
    </row>
    <row r="152" spans="1:9" s="56" customFormat="1" ht="24">
      <c r="A152" s="214" t="s">
        <v>194</v>
      </c>
      <c r="B152" s="171"/>
      <c r="C152" s="61" t="s">
        <v>195</v>
      </c>
      <c r="D152" s="68" t="s">
        <v>42</v>
      </c>
      <c r="E152" s="69">
        <v>12</v>
      </c>
      <c r="F152" s="157">
        <v>0</v>
      </c>
      <c r="G152" s="91">
        <f>E152*F152</f>
        <v>0</v>
      </c>
      <c r="H152" s="127"/>
      <c r="I152" s="154"/>
    </row>
    <row r="153" spans="1:9" s="56" customFormat="1" ht="24">
      <c r="A153" s="214" t="s">
        <v>194</v>
      </c>
      <c r="B153" s="171"/>
      <c r="C153" s="61" t="s">
        <v>239</v>
      </c>
      <c r="D153" s="68" t="s">
        <v>42</v>
      </c>
      <c r="E153" s="69">
        <v>3</v>
      </c>
      <c r="F153" s="157">
        <v>0</v>
      </c>
      <c r="G153" s="91">
        <f>E153*F153</f>
        <v>0</v>
      </c>
      <c r="H153" s="127"/>
      <c r="I153" s="154"/>
    </row>
    <row r="154" spans="1:9" s="53" customFormat="1" ht="15">
      <c r="A154" s="201"/>
      <c r="B154" s="202"/>
      <c r="C154" s="203" t="s">
        <v>70</v>
      </c>
      <c r="D154" s="204"/>
      <c r="E154" s="204"/>
      <c r="F154" s="135"/>
      <c r="G154" s="135">
        <f>SUM(G152:G152)</f>
        <v>0</v>
      </c>
      <c r="H154" s="136"/>
      <c r="I154" s="137"/>
    </row>
    <row r="155" spans="1:9" s="53" customFormat="1" ht="15">
      <c r="A155" s="133"/>
      <c r="B155" s="134"/>
      <c r="C155" s="112"/>
      <c r="D155" s="138"/>
      <c r="E155" s="138"/>
      <c r="F155" s="139"/>
      <c r="G155" s="139"/>
      <c r="H155" s="140"/>
      <c r="I155" s="152"/>
    </row>
    <row r="156" spans="1:9" s="53" customFormat="1" ht="15">
      <c r="A156" s="133"/>
      <c r="B156" s="134"/>
      <c r="C156" s="112"/>
      <c r="D156" s="138"/>
      <c r="E156" s="138"/>
      <c r="F156" s="139"/>
      <c r="G156" s="139"/>
      <c r="H156" s="140"/>
      <c r="I156" s="152"/>
    </row>
    <row r="157" spans="1:9" s="53" customFormat="1" ht="15">
      <c r="A157" s="133"/>
      <c r="B157" s="134"/>
      <c r="C157" s="112"/>
      <c r="D157" s="138"/>
      <c r="E157" s="138"/>
      <c r="F157" s="139"/>
      <c r="G157" s="139"/>
      <c r="H157" s="140"/>
      <c r="I157" s="152"/>
    </row>
    <row r="158" spans="1:9" s="57" customFormat="1" ht="15">
      <c r="A158" s="207"/>
      <c r="B158" s="215"/>
      <c r="C158" s="209" t="s">
        <v>46</v>
      </c>
      <c r="D158" s="216"/>
      <c r="E158" s="216"/>
      <c r="F158" s="146"/>
      <c r="G158" s="146"/>
      <c r="H158" s="158"/>
      <c r="I158" s="159"/>
    </row>
    <row r="159" spans="1:9" s="45" customFormat="1" ht="27.75" customHeight="1">
      <c r="A159" s="214" t="s">
        <v>198</v>
      </c>
      <c r="B159" s="171"/>
      <c r="C159" s="61" t="s">
        <v>196</v>
      </c>
      <c r="D159" s="64" t="s">
        <v>47</v>
      </c>
      <c r="E159" s="65">
        <v>20</v>
      </c>
      <c r="F159" s="155">
        <v>0</v>
      </c>
      <c r="G159" s="110">
        <f>E159*F159</f>
        <v>0</v>
      </c>
      <c r="H159" s="92"/>
      <c r="I159" s="93"/>
    </row>
    <row r="160" spans="1:9" s="45" customFormat="1" ht="15">
      <c r="A160" s="214" t="s">
        <v>199</v>
      </c>
      <c r="B160" s="171"/>
      <c r="C160" s="61" t="s">
        <v>197</v>
      </c>
      <c r="D160" s="64" t="s">
        <v>47</v>
      </c>
      <c r="E160" s="65">
        <v>16</v>
      </c>
      <c r="F160" s="155">
        <v>0</v>
      </c>
      <c r="G160" s="110">
        <f>E160*F160</f>
        <v>0</v>
      </c>
      <c r="H160" s="92"/>
      <c r="I160" s="93"/>
    </row>
    <row r="161" spans="1:9" s="45" customFormat="1" ht="15">
      <c r="A161" s="214"/>
      <c r="B161" s="217"/>
      <c r="C161" s="179"/>
      <c r="D161" s="179"/>
      <c r="E161" s="179"/>
      <c r="F161" s="160"/>
      <c r="G161" s="91"/>
      <c r="H161" s="92"/>
      <c r="I161" s="93"/>
    </row>
    <row r="162" spans="1:9" s="45" customFormat="1" ht="15">
      <c r="A162" s="214"/>
      <c r="B162" s="217"/>
      <c r="C162" s="204" t="s">
        <v>71</v>
      </c>
      <c r="D162" s="182"/>
      <c r="E162" s="182"/>
      <c r="F162" s="161"/>
      <c r="G162" s="135">
        <f>SUM(G159:G160)</f>
        <v>0</v>
      </c>
      <c r="H162" s="103"/>
      <c r="I162" s="104"/>
    </row>
    <row r="163" spans="1:9" ht="15">
      <c r="A163" s="198"/>
      <c r="B163" s="199"/>
      <c r="C163" s="200"/>
      <c r="D163" s="200"/>
      <c r="E163" s="200"/>
      <c r="F163" s="124"/>
      <c r="G163" s="124"/>
      <c r="H163" s="118"/>
      <c r="I163" s="132"/>
    </row>
    <row r="164" spans="1:9" ht="15">
      <c r="A164" s="198"/>
      <c r="B164" s="199"/>
      <c r="C164" s="200"/>
      <c r="D164" s="200"/>
      <c r="E164" s="200"/>
      <c r="F164" s="124"/>
      <c r="G164" s="124"/>
      <c r="H164" s="118"/>
      <c r="I164" s="132"/>
    </row>
    <row r="165" spans="1:9" ht="15">
      <c r="A165" s="198"/>
      <c r="B165" s="199"/>
      <c r="C165" s="200"/>
      <c r="D165" s="200"/>
      <c r="E165" s="200"/>
      <c r="F165" s="124"/>
      <c r="G165" s="124"/>
      <c r="H165" s="118"/>
      <c r="I165" s="132"/>
    </row>
    <row r="166" spans="1:9" s="58" customFormat="1" ht="12.75" customHeight="1">
      <c r="A166" s="195"/>
      <c r="B166" s="196"/>
      <c r="C166" s="226" t="s">
        <v>72</v>
      </c>
      <c r="D166" s="226"/>
      <c r="E166" s="226"/>
      <c r="F166" s="120"/>
      <c r="G166" s="121">
        <f>G64+G130+G138+G144+G154+G162+G96+G149</f>
        <v>0</v>
      </c>
      <c r="H166" s="120"/>
      <c r="I166" s="122"/>
    </row>
    <row r="167" spans="1:9" ht="15">
      <c r="A167" s="114"/>
      <c r="B167" s="115"/>
      <c r="C167" s="123"/>
      <c r="D167" s="123"/>
      <c r="E167" s="123"/>
      <c r="F167" s="124"/>
      <c r="G167" s="124"/>
      <c r="H167" s="118"/>
      <c r="I167" s="132"/>
    </row>
    <row r="168" spans="1:9" ht="15">
      <c r="A168" s="114"/>
      <c r="B168" s="115"/>
      <c r="C168" s="123"/>
      <c r="D168" s="123"/>
      <c r="E168" s="123"/>
      <c r="F168" s="124"/>
      <c r="G168" s="124"/>
      <c r="H168" s="118"/>
      <c r="I168" s="132"/>
    </row>
    <row r="169" spans="1:9" ht="15">
      <c r="A169" s="114"/>
      <c r="B169" s="115"/>
      <c r="C169" s="123"/>
      <c r="D169" s="123"/>
      <c r="E169" s="123"/>
      <c r="F169" s="124"/>
      <c r="G169" s="124"/>
      <c r="H169" s="118"/>
      <c r="I169" s="132"/>
    </row>
    <row r="170" spans="1:9" ht="15">
      <c r="A170" s="114"/>
      <c r="B170" s="115"/>
      <c r="C170" s="123"/>
      <c r="D170" s="123"/>
      <c r="E170" s="123"/>
      <c r="F170" s="124"/>
      <c r="G170" s="124"/>
      <c r="H170" s="118"/>
      <c r="I170" s="132"/>
    </row>
    <row r="171" spans="1:9" ht="15">
      <c r="A171" s="114"/>
      <c r="B171" s="115"/>
      <c r="C171" s="123"/>
      <c r="D171" s="123"/>
      <c r="E171" s="123"/>
      <c r="F171" s="124"/>
      <c r="G171" s="124"/>
      <c r="H171" s="118"/>
      <c r="I171" s="132"/>
    </row>
    <row r="172" spans="1:9" ht="15">
      <c r="A172" s="114"/>
      <c r="B172" s="115"/>
      <c r="C172" s="123"/>
      <c r="D172" s="123"/>
      <c r="E172" s="123"/>
      <c r="F172" s="124"/>
      <c r="G172" s="124"/>
      <c r="H172" s="118"/>
      <c r="I172" s="132"/>
    </row>
    <row r="173" spans="1:9" ht="15">
      <c r="A173" s="114"/>
      <c r="B173" s="115"/>
      <c r="C173" s="123"/>
      <c r="D173" s="123"/>
      <c r="E173" s="123"/>
      <c r="F173" s="124"/>
      <c r="G173" s="124"/>
      <c r="H173" s="118"/>
      <c r="I173" s="132"/>
    </row>
    <row r="174" spans="1:9" ht="15">
      <c r="A174" s="114"/>
      <c r="B174" s="115"/>
      <c r="C174" s="123"/>
      <c r="D174" s="123"/>
      <c r="E174" s="123"/>
      <c r="F174" s="124"/>
      <c r="G174" s="124"/>
      <c r="H174" s="118"/>
      <c r="I174" s="132"/>
    </row>
    <row r="175" spans="1:9" ht="15">
      <c r="A175" s="114"/>
      <c r="B175" s="115"/>
      <c r="C175" s="123"/>
      <c r="D175" s="123"/>
      <c r="E175" s="123"/>
      <c r="F175" s="124"/>
      <c r="G175" s="124"/>
      <c r="H175" s="118"/>
      <c r="I175" s="132"/>
    </row>
    <row r="176" spans="1:9" ht="15">
      <c r="A176" s="114"/>
      <c r="B176" s="115"/>
      <c r="C176" s="123"/>
      <c r="D176" s="123"/>
      <c r="E176" s="123"/>
      <c r="F176" s="124"/>
      <c r="G176" s="124"/>
      <c r="H176" s="118"/>
      <c r="I176" s="132"/>
    </row>
    <row r="177" spans="1:9" ht="15">
      <c r="A177" s="114"/>
      <c r="B177" s="115"/>
      <c r="C177" s="123"/>
      <c r="D177" s="123"/>
      <c r="E177" s="123"/>
      <c r="F177" s="124"/>
      <c r="G177" s="124"/>
      <c r="H177" s="118"/>
      <c r="I177" s="132"/>
    </row>
    <row r="178" spans="1:9" ht="15">
      <c r="A178" s="114"/>
      <c r="B178" s="115"/>
      <c r="C178" s="123"/>
      <c r="D178" s="123"/>
      <c r="E178" s="123"/>
      <c r="F178" s="124"/>
      <c r="G178" s="124"/>
      <c r="H178" s="118"/>
      <c r="I178" s="132"/>
    </row>
    <row r="179" spans="1:9" ht="15">
      <c r="A179" s="114"/>
      <c r="B179" s="115"/>
      <c r="C179" s="123"/>
      <c r="D179" s="123"/>
      <c r="E179" s="123"/>
      <c r="F179" s="124"/>
      <c r="G179" s="124"/>
      <c r="H179" s="118"/>
      <c r="I179" s="132"/>
    </row>
    <row r="180" spans="1:9" ht="15">
      <c r="A180" s="114"/>
      <c r="B180" s="115"/>
      <c r="C180" s="123"/>
      <c r="D180" s="123"/>
      <c r="E180" s="123"/>
      <c r="F180" s="124"/>
      <c r="G180" s="124"/>
      <c r="H180" s="118"/>
      <c r="I180" s="132"/>
    </row>
    <row r="181" spans="1:9" ht="15">
      <c r="A181" s="114"/>
      <c r="B181" s="115"/>
      <c r="C181" s="123"/>
      <c r="D181" s="123"/>
      <c r="E181" s="123"/>
      <c r="F181" s="124"/>
      <c r="G181" s="124"/>
      <c r="H181" s="118"/>
      <c r="I181" s="132"/>
    </row>
    <row r="182" spans="1:9" ht="15">
      <c r="A182" s="114"/>
      <c r="B182" s="115"/>
      <c r="C182" s="123"/>
      <c r="D182" s="123"/>
      <c r="E182" s="123"/>
      <c r="F182" s="124"/>
      <c r="G182" s="124"/>
      <c r="H182" s="118"/>
      <c r="I182" s="132"/>
    </row>
    <row r="183" spans="1:9" ht="15">
      <c r="A183" s="114"/>
      <c r="B183" s="115"/>
      <c r="C183" s="123"/>
      <c r="D183" s="123"/>
      <c r="E183" s="123"/>
      <c r="F183" s="124"/>
      <c r="G183" s="124"/>
      <c r="H183" s="118"/>
      <c r="I183" s="132"/>
    </row>
    <row r="184" spans="1:9" ht="15">
      <c r="A184" s="114"/>
      <c r="B184" s="115"/>
      <c r="C184" s="123"/>
      <c r="D184" s="123"/>
      <c r="E184" s="123"/>
      <c r="F184" s="124"/>
      <c r="G184" s="124"/>
      <c r="H184" s="118"/>
      <c r="I184" s="132"/>
    </row>
    <row r="185" spans="1:9" ht="15">
      <c r="A185" s="114"/>
      <c r="B185" s="115"/>
      <c r="C185" s="123"/>
      <c r="D185" s="123"/>
      <c r="E185" s="123"/>
      <c r="F185" s="124"/>
      <c r="G185" s="124"/>
      <c r="H185" s="118"/>
      <c r="I185" s="132"/>
    </row>
    <row r="186" spans="1:9" ht="15">
      <c r="A186" s="114"/>
      <c r="B186" s="115"/>
      <c r="C186" s="123"/>
      <c r="D186" s="123"/>
      <c r="E186" s="123"/>
      <c r="F186" s="124"/>
      <c r="G186" s="124"/>
      <c r="H186" s="118"/>
      <c r="I186" s="132"/>
    </row>
    <row r="187" spans="1:9" ht="15">
      <c r="A187" s="114"/>
      <c r="B187" s="115"/>
      <c r="C187" s="123"/>
      <c r="D187" s="123"/>
      <c r="E187" s="123"/>
      <c r="F187" s="124"/>
      <c r="G187" s="124"/>
      <c r="H187" s="118"/>
      <c r="I187" s="132"/>
    </row>
  </sheetData>
  <sheetProtection algorithmName="SHA-512" hashValue="AVziOlZ+I5/MhBasT2en1hS/TegqUpGoI/Rilp4Ny92FzOFYt03M1IjS0GrQkPmSSyMggy4KiuEv40yNfPD2/g==" saltValue="YjCh88dq9AfV5Uq3ekFCbg==" spinCount="100000" sheet="1" objects="1" scenarios="1"/>
  <mergeCells count="11">
    <mergeCell ref="C126:I126"/>
    <mergeCell ref="C166:E166"/>
    <mergeCell ref="F1:F2"/>
    <mergeCell ref="G1:G2"/>
    <mergeCell ref="C5:I5"/>
    <mergeCell ref="C64:E64"/>
    <mergeCell ref="C66:I66"/>
    <mergeCell ref="C96:E96"/>
    <mergeCell ref="C98:I98"/>
    <mergeCell ref="C113:E113"/>
    <mergeCell ref="C115:I115"/>
  </mergeCells>
  <printOptions/>
  <pageMargins left="0.984251968503937" right="0.5905511811023623" top="1.3779527559055118" bottom="0.984251968503937" header="0.5118110236220472" footer="0.5118110236220472"/>
  <pageSetup fitToHeight="0" fitToWidth="1" horizontalDpi="600" verticalDpi="600" orientation="landscape" paperSize="9" r:id="rId2"/>
  <headerFooter>
    <oddHeader>&amp;R&amp;12&amp;G</oddHeader>
    <oddFooter>&amp;L&amp;12 21-4763&amp;C&amp;12&amp;G
&amp;P / &amp;N&amp;R&amp;12
 BKB-SM-7082</oddFooter>
  </headerFooter>
  <rowBreaks count="8" manualBreakCount="8">
    <brk id="34" max="16383" man="1"/>
    <brk id="42" max="16383" man="1"/>
    <brk id="64" max="16383" man="1"/>
    <brk id="83" max="16383" man="1"/>
    <brk id="96" max="16383" man="1"/>
    <brk id="113" max="16383" man="1"/>
    <brk id="132" max="16383" man="1"/>
    <brk id="156" max="16383" man="1"/>
  </rowBreaks>
  <ignoredErrors>
    <ignoredError sqref="A133:XFD134 A82:XFD82 A126:XFD126 A83:B83 D83:F83 H95:XFD95 A129:XFD129 B127 G127:XFD127 D127:E127 A131:XFD132 A130:F130 H130:XFD130 H83:XFD83" twoDigitTextYear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Ryba</dc:creator>
  <cp:keywords/>
  <dc:description/>
  <cp:lastModifiedBy>Kišová Jana Ing.</cp:lastModifiedBy>
  <cp:lastPrinted>2022-01-03T10:37:54Z</cp:lastPrinted>
  <dcterms:created xsi:type="dcterms:W3CDTF">2015-06-05T18:19:34Z</dcterms:created>
  <dcterms:modified xsi:type="dcterms:W3CDTF">2022-02-10T09:43:20Z</dcterms:modified>
  <cp:category/>
  <cp:version/>
  <cp:contentType/>
  <cp:contentStatus/>
</cp:coreProperties>
</file>