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\AKCE_2022\BYT 8 ABRAMOVOVA 10\DOKUMENTACE_BYT Č.8, ABRAMOVOVA 10\D1.4.01_VYTÁPĚNÍ\PDF\"/>
    </mc:Choice>
  </mc:AlternateContent>
  <xr:revisionPtr revIDLastSave="0" documentId="13_ncr:1_{77A6F964-A1D5-4DC9-975F-2A87EC0B3C1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e" sheetId="2" r:id="rId1"/>
    <sheet name="Položky" sheetId="3" r:id="rId2"/>
  </sheets>
  <definedNames>
    <definedName name="cisloobjektu">#REF!</definedName>
    <definedName name="cislostavby">#REF!</definedName>
    <definedName name="Datum">#REF!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#REF!</definedName>
    <definedName name="MJ">#REF!</definedName>
    <definedName name="Mont">Rekapitulace!$H$15</definedName>
    <definedName name="Montaz0">Položky!#REF!</definedName>
    <definedName name="NazevDilu">Rekapitulace!$B$6</definedName>
    <definedName name="nazevobjektu">#REF!</definedName>
    <definedName name="nazevstavby">#REF!</definedName>
    <definedName name="_xlnm.Print_Titles" localSheetId="1">Položky!$1:$6</definedName>
    <definedName name="_xlnm.Print_Titles" localSheetId="0">Rekapitulace!$1:$6</definedName>
    <definedName name="Objednatel">#REF!</definedName>
    <definedName name="_xlnm.Print_Area" localSheetId="1">Položky!$A$1:$G$43</definedName>
    <definedName name="_xlnm.Print_Area" localSheetId="0">Rekapitulace!$A$1:$I$29</definedName>
    <definedName name="PocetMJ">#REF!</definedName>
    <definedName name="Poznamka">#REF!</definedName>
    <definedName name="Projektant">#REF!</definedName>
    <definedName name="PSV">Rekapitulace!$F$15</definedName>
    <definedName name="PSV0">Položky!#REF!</definedName>
    <definedName name="SazbaDPH1">#REF!</definedName>
    <definedName name="SazbaDPH2">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1" hidden="1">0</definedName>
    <definedName name="solver_num" localSheetId="1" hidden="1">0</definedName>
    <definedName name="solver_opt" localSheetId="1" hidden="1">Položky!#REF!</definedName>
    <definedName name="solver_typ" localSheetId="1" hidden="1">1</definedName>
    <definedName name="solver_val" localSheetId="1" hidden="1">0</definedName>
    <definedName name="Typ">Položky!#REF!</definedName>
    <definedName name="VRN">Rekapitulace!$H$28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#REF!</definedName>
    <definedName name="Zaklad22">#REF!</definedName>
    <definedName name="Zaklad5">#REF!</definedName>
    <definedName name="Zhotovit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3" l="1"/>
  <c r="G38" i="3"/>
  <c r="G39" i="3"/>
  <c r="G40" i="3"/>
  <c r="G52" i="3"/>
  <c r="G48" i="3"/>
  <c r="G54" i="3"/>
  <c r="G10" i="3"/>
  <c r="G9" i="3"/>
  <c r="G8" i="3"/>
  <c r="G60" i="3"/>
  <c r="G11" i="3" l="1"/>
  <c r="D23" i="2" s="1"/>
  <c r="G55" i="3"/>
  <c r="G20" i="3"/>
  <c r="G15" i="3"/>
  <c r="G16" i="3"/>
  <c r="G53" i="3" l="1"/>
  <c r="G51" i="3"/>
  <c r="G50" i="3"/>
  <c r="G49" i="3"/>
  <c r="G21" i="3"/>
  <c r="G19" i="3"/>
  <c r="G18" i="3"/>
  <c r="G17" i="3"/>
  <c r="G14" i="3" l="1"/>
  <c r="G13" i="3"/>
  <c r="G22" i="3" s="1"/>
  <c r="G23" i="3" l="1"/>
  <c r="G24" i="3" s="1"/>
  <c r="D15" i="2" s="1"/>
  <c r="G47" i="3"/>
  <c r="G46" i="3"/>
  <c r="G45" i="3"/>
  <c r="G61" i="3"/>
  <c r="G36" i="3"/>
  <c r="G29" i="3"/>
  <c r="G30" i="3"/>
  <c r="G27" i="3"/>
  <c r="G28" i="3"/>
  <c r="G56" i="3" l="1"/>
  <c r="G57" i="3"/>
  <c r="G62" i="3"/>
  <c r="D19" i="2" s="1"/>
  <c r="BE42" i="3"/>
  <c r="BD42" i="3"/>
  <c r="BC42" i="3"/>
  <c r="BA42" i="3"/>
  <c r="BE35" i="3"/>
  <c r="BD35" i="3"/>
  <c r="BC35" i="3"/>
  <c r="BA35" i="3"/>
  <c r="G35" i="3"/>
  <c r="G41" i="3" s="1"/>
  <c r="C43" i="3"/>
  <c r="BE26" i="3"/>
  <c r="BE33" i="3" s="1"/>
  <c r="BD26" i="3"/>
  <c r="BD33" i="3" s="1"/>
  <c r="BC26" i="3"/>
  <c r="BC33" i="3" s="1"/>
  <c r="BA26" i="3"/>
  <c r="BA33" i="3" s="1"/>
  <c r="G26" i="3"/>
  <c r="G31" i="3" s="1"/>
  <c r="C33" i="3"/>
  <c r="E4" i="3"/>
  <c r="G58" i="3" l="1"/>
  <c r="D18" i="2" s="1"/>
  <c r="G42" i="3"/>
  <c r="G43" i="3" s="1"/>
  <c r="D17" i="2" s="1"/>
  <c r="G32" i="3"/>
  <c r="G33" i="3" s="1"/>
  <c r="D16" i="2" s="1"/>
  <c r="BB35" i="3"/>
  <c r="BD43" i="3"/>
  <c r="BB26" i="3"/>
  <c r="BB33" i="3" s="1"/>
  <c r="BA43" i="3"/>
  <c r="BC43" i="3"/>
  <c r="BE43" i="3"/>
  <c r="D21" i="2" l="1"/>
  <c r="BB42" i="3"/>
  <c r="BB43" i="3" s="1"/>
  <c r="D27" i="2" l="1"/>
</calcChain>
</file>

<file path=xl/sharedStrings.xml><?xml version="1.0" encoding="utf-8"?>
<sst xmlns="http://schemas.openxmlformats.org/spreadsheetml/2006/main" count="189" uniqueCount="130">
  <si>
    <t>Vypracoval</t>
  </si>
  <si>
    <t>Stavba :</t>
  </si>
  <si>
    <t>Objekt :</t>
  </si>
  <si>
    <t>PSV</t>
  </si>
  <si>
    <t>%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</si>
  <si>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</si>
  <si>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</si>
  <si>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</si>
  <si>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</si>
  <si>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</si>
  <si>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</si>
  <si>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</si>
  <si>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</si>
  <si>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</si>
  <si>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</si>
  <si>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m</t>
  </si>
  <si>
    <t>733</t>
  </si>
  <si>
    <t>Rozvod potrubí</t>
  </si>
  <si>
    <t>735</t>
  </si>
  <si>
    <t>Otopná tělesa</t>
  </si>
  <si>
    <t>kus</t>
  </si>
  <si>
    <t xml:space="preserve">Zkouška těsnosti potrubí Cu -D 35 </t>
  </si>
  <si>
    <t>733291101</t>
  </si>
  <si>
    <t>733224222</t>
  </si>
  <si>
    <t>Příplatek za provedení přípojky otopného tělesa</t>
  </si>
  <si>
    <t>734</t>
  </si>
  <si>
    <t>Armatury</t>
  </si>
  <si>
    <t>734 Armatury</t>
  </si>
  <si>
    <t>783</t>
  </si>
  <si>
    <t>Nátěry</t>
  </si>
  <si>
    <t>783 Nátěry</t>
  </si>
  <si>
    <t>734209113</t>
  </si>
  <si>
    <t>731</t>
  </si>
  <si>
    <t>ks</t>
  </si>
  <si>
    <t xml:space="preserve">Termostatická hlavice </t>
  </si>
  <si>
    <t>Topná zkouška</t>
  </si>
  <si>
    <t>hod</t>
  </si>
  <si>
    <t>734221682</t>
  </si>
  <si>
    <t>734242413</t>
  </si>
  <si>
    <t>Ventil zpětný DN 20</t>
  </si>
  <si>
    <t>Kohouty plnící a vypouštěcí DN 15</t>
  </si>
  <si>
    <t>Filtry závitové DN 20</t>
  </si>
  <si>
    <t>Kohouty kulové DN 20</t>
  </si>
  <si>
    <t>Dodávka a montáž potrubí z měděných trubek D 15 mm, včetně spojovacích fitingů a pomocného materiálu</t>
  </si>
  <si>
    <t xml:space="preserve">Dodávka a montáž potrubí z měděných trubek D 22 mm, včetně spojovacích fitingů a pomocného materiálu </t>
  </si>
  <si>
    <t xml:space="preserve">Střešní koncovka </t>
  </si>
  <si>
    <t>733223301</t>
  </si>
  <si>
    <t>733223302</t>
  </si>
  <si>
    <t>733223303</t>
  </si>
  <si>
    <t>734291123</t>
  </si>
  <si>
    <t>Dodávka kotle - plynový závěsný kondenzační - tepelný výkon pro vytápění 2,4 - 16 kW, s průtokovým ohřevem vody - teplený výkon pro ohřev TUV 24 kW (např. Baxi Luna Platinum + 24)</t>
  </si>
  <si>
    <t xml:space="preserve">Spuštění otopného systému oprávněným revizním technikem </t>
  </si>
  <si>
    <t>R03</t>
  </si>
  <si>
    <t>731244493</t>
  </si>
  <si>
    <t>Montáž kotle plynového závěsného, kondenzačního o výkonu 28 kW</t>
  </si>
  <si>
    <t>R04</t>
  </si>
  <si>
    <t>R05</t>
  </si>
  <si>
    <t>R06</t>
  </si>
  <si>
    <t>R07</t>
  </si>
  <si>
    <t>R10</t>
  </si>
  <si>
    <t>Revize odtahu spalin</t>
  </si>
  <si>
    <t>R11</t>
  </si>
  <si>
    <t>R12</t>
  </si>
  <si>
    <t>R13</t>
  </si>
  <si>
    <t>Stavební výpomoce</t>
  </si>
  <si>
    <t>783614551</t>
  </si>
  <si>
    <t>Základní jednonásobný syntetický nátěr potrubí DN do 50 mm</t>
  </si>
  <si>
    <t>Krycí dvojnásobný syntetický nátěr potrubí DN do 50 mm</t>
  </si>
  <si>
    <t>Vytvoření prostupů přes 0,02 do 0,05 m2 ve zdech cihelných nosných i nenosných</t>
  </si>
  <si>
    <t>Vysekání rýh pro montáž trubek a kabelů v cihelných zdech hl přes 5 do 7 cm a š přes 7 do 10 cm</t>
  </si>
  <si>
    <t>Vyspravení celoplošné cementovou maltou vnitřních stěn</t>
  </si>
  <si>
    <t>m2</t>
  </si>
  <si>
    <t>Zdroj tepla</t>
  </si>
  <si>
    <t>731810332</t>
  </si>
  <si>
    <t>soubor</t>
  </si>
  <si>
    <t>731810342</t>
  </si>
  <si>
    <t>součet</t>
  </si>
  <si>
    <t>Dodávka a montáž - regulátor prostorový s týdenním režimem</t>
  </si>
  <si>
    <t xml:space="preserve">Dodávka a montáž potrubí z měděných trubek D 18 mm, včetně spojovacích fitingů a pomocného materiálu </t>
  </si>
  <si>
    <t>Montáž armatur se dvěma závity DN 15</t>
  </si>
  <si>
    <t>734261417</t>
  </si>
  <si>
    <t>Šroubení regulační radiátorové rohové G 1/2 s vypouštěním</t>
  </si>
  <si>
    <t>734211120</t>
  </si>
  <si>
    <t>Ventil závitový odvzdušňovací G 1/2 PN 14 do 120°C automatický</t>
  </si>
  <si>
    <t>722232044</t>
  </si>
  <si>
    <t>Ventil zpětný DN 15</t>
  </si>
  <si>
    <t>Kohouty kulové DN 15</t>
  </si>
  <si>
    <t>Doplňovací armatura VH06</t>
  </si>
  <si>
    <t>734242412</t>
  </si>
  <si>
    <t>722234264</t>
  </si>
  <si>
    <t>722232043</t>
  </si>
  <si>
    <t>731 Zdroj tepla</t>
  </si>
  <si>
    <t xml:space="preserve">RENOVACE VOLNÉHO BYTU Č. 8 V DOMĚ, NA UL. ABRAMOVOVA 10/1588, OSTRAVA - ZÁBŘEH </t>
  </si>
  <si>
    <t>REKAPITULACE CELKOVÁ</t>
  </si>
  <si>
    <t>Popis</t>
  </si>
  <si>
    <t>1.</t>
  </si>
  <si>
    <t>2.</t>
  </si>
  <si>
    <t>3.</t>
  </si>
  <si>
    <t>4.</t>
  </si>
  <si>
    <t>Cena bez DPH</t>
  </si>
  <si>
    <t>Ing. Dana Peikertová</t>
  </si>
  <si>
    <t>Datum</t>
  </si>
  <si>
    <t>D.1.4-1   Vytápění</t>
  </si>
  <si>
    <t>Vytápění</t>
  </si>
  <si>
    <t>800-731</t>
  </si>
  <si>
    <t>Potrubí</t>
  </si>
  <si>
    <t>Nucený odtah spalin soustředným potrubím pro kondenzační kotel svislý 60/110 mm přes šikmou střechu</t>
  </si>
  <si>
    <t>Prodloužení soustředného potrubí pro kondenzační kotel průměru 60/110 mm</t>
  </si>
  <si>
    <t>Přesun hmot procentní pro kotelny v objektech v do 12 m</t>
  </si>
  <si>
    <t>998731202</t>
  </si>
  <si>
    <t>800-783</t>
  </si>
  <si>
    <t>5.</t>
  </si>
  <si>
    <t>998733202</t>
  </si>
  <si>
    <t>Přesun hmot procentní pro rozvody potrubí v objektech v do 12 m</t>
  </si>
  <si>
    <t>Otopné těleso provedení ventil kompakt 22 vk (vkl) 600/1100 - výšky 600 mm a délky 1100 mm</t>
  </si>
  <si>
    <t>Otopné těleso provedení ventil kompakt 22 vk (vkl) 900/600 - výšky 900 mm a délky 600 mm</t>
  </si>
  <si>
    <t>R02</t>
  </si>
  <si>
    <t>612111111 R01</t>
  </si>
  <si>
    <t>Otopné těleso provedení ventil kompakt 33 vk (vkl) 600/1100 - výšky 600 mm a délky 1100 mm</t>
  </si>
  <si>
    <t>Otopné těleso provedení ventil kompakt 33 vk (vkl) 900/800 - výšky 900 mm a délky 800 mm</t>
  </si>
  <si>
    <t>735159210</t>
  </si>
  <si>
    <t>Montáž otopných těles panelových dvojitých délky do 1140 mm</t>
  </si>
  <si>
    <t>735159310</t>
  </si>
  <si>
    <t>Montáž otopných těles panelových trojitých délky do 1140 mm</t>
  </si>
  <si>
    <t>998735202</t>
  </si>
  <si>
    <t xml:space="preserve">Přesun hmot procentní pro otopná tělesa v objektech v do 12 m	</t>
  </si>
  <si>
    <t>998734202</t>
  </si>
  <si>
    <t>Přesun hmot procentní pro armatury v objektech v do 12 m</t>
  </si>
  <si>
    <t>VÝKAZ VÝMĚR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</si>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</sst>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0.0"/>
    <numFmt numFmtId="165" formatCode="#,##0.00\ &quot;Kč&quot;"/>
  </numFmts>
  <fonts count="3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sz val="10"/>
      <color indexed="9"/>
      <name val="Arial CE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</fonts>
  <fills count="2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6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5" borderId="0" applyNumberFormat="0" applyBorder="0" applyAlignment="0" applyProtection="0"/>
    <xf numFmtId="0" fontId="18" fillId="7" borderId="0" applyNumberFormat="0" applyBorder="0" applyAlignment="0" applyProtection="0"/>
    <xf numFmtId="0" fontId="18" fillId="4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7" borderId="0" applyNumberFormat="0" applyBorder="0" applyAlignment="0" applyProtection="0"/>
    <xf numFmtId="0" fontId="18" fillId="5" borderId="0" applyNumberFormat="0" applyBorder="0" applyAlignment="0" applyProtection="0"/>
    <xf numFmtId="0" fontId="19" fillId="7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9" borderId="0" applyNumberFormat="0" applyBorder="0" applyAlignment="0" applyProtection="0"/>
    <xf numFmtId="0" fontId="19" fillId="7" borderId="0" applyNumberFormat="0" applyBorder="0" applyAlignment="0" applyProtection="0"/>
    <xf numFmtId="0" fontId="19" fillId="4" borderId="0" applyNumberFormat="0" applyBorder="0" applyAlignment="0" applyProtection="0"/>
    <xf numFmtId="0" fontId="20" fillId="0" borderId="29" applyNumberFormat="0" applyFill="0" applyAlignment="0" applyProtection="0"/>
    <xf numFmtId="0" fontId="21" fillId="12" borderId="0" applyNumberFormat="0" applyBorder="0" applyAlignment="0" applyProtection="0"/>
    <xf numFmtId="0" fontId="22" fillId="13" borderId="30" applyNumberFormat="0" applyAlignment="0" applyProtection="0"/>
    <xf numFmtId="0" fontId="23" fillId="0" borderId="31" applyNumberFormat="0" applyFill="0" applyAlignment="0" applyProtection="0"/>
    <xf numFmtId="0" fontId="24" fillId="0" borderId="32" applyNumberFormat="0" applyFill="0" applyAlignment="0" applyProtection="0"/>
    <xf numFmtId="0" fontId="25" fillId="0" borderId="33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8" borderId="0" applyNumberFormat="0" applyBorder="0" applyAlignment="0" applyProtection="0"/>
    <xf numFmtId="0" fontId="1" fillId="5" borderId="34" applyNumberFormat="0" applyFont="0" applyAlignment="0" applyProtection="0"/>
    <xf numFmtId="0" fontId="28" fillId="0" borderId="35" applyNumberFormat="0" applyFill="0" applyAlignment="0" applyProtection="0"/>
    <xf numFmtId="0" fontId="29" fillId="7" borderId="0" applyNumberFormat="0" applyBorder="0" applyAlignment="0" applyProtection="0"/>
    <xf numFmtId="0" fontId="28" fillId="0" borderId="0" applyNumberFormat="0" applyFill="0" applyBorder="0" applyAlignment="0" applyProtection="0"/>
    <xf numFmtId="0" fontId="30" fillId="8" borderId="36" applyNumberFormat="0" applyAlignment="0" applyProtection="0"/>
    <xf numFmtId="0" fontId="31" fillId="14" borderId="36" applyNumberFormat="0" applyAlignment="0" applyProtection="0"/>
    <xf numFmtId="0" fontId="32" fillId="14" borderId="37" applyNumberFormat="0" applyAlignment="0" applyProtection="0"/>
    <xf numFmtId="0" fontId="33" fillId="0" borderId="0" applyNumberFormat="0" applyFill="0" applyBorder="0" applyAlignment="0" applyProtection="0"/>
    <xf numFmtId="0" fontId="19" fillId="15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</cellStyleXfs>
  <cellXfs count="187">
    <xf numFmtId="0" fontId="0" fillId="0" borderId="0" xfId="0"/>
    <xf numFmtId="0" fontId="0" fillId="0" borderId="13" xfId="0" applyBorder="1"/>
    <xf numFmtId="0" fontId="6" fillId="0" borderId="18" xfId="1" applyBorder="1"/>
    <xf numFmtId="0" fontId="6" fillId="0" borderId="23" xfId="1" applyBorder="1"/>
    <xf numFmtId="0" fontId="4" fillId="0" borderId="0" xfId="0" applyFont="1"/>
    <xf numFmtId="0" fontId="6" fillId="0" borderId="0" xfId="1"/>
    <xf numFmtId="0" fontId="9" fillId="0" borderId="0" xfId="1" applyFont="1" applyAlignment="1">
      <alignment horizontal="centerContinuous"/>
    </xf>
    <xf numFmtId="0" fontId="10" fillId="0" borderId="0" xfId="1" applyFont="1" applyAlignment="1">
      <alignment horizontal="centerContinuous"/>
    </xf>
    <xf numFmtId="0" fontId="10" fillId="0" borderId="0" xfId="1" applyFont="1" applyAlignment="1">
      <alignment horizontal="right"/>
    </xf>
    <xf numFmtId="0" fontId="7" fillId="0" borderId="19" xfId="1" applyFont="1" applyBorder="1" applyAlignment="1">
      <alignment horizontal="right"/>
    </xf>
    <xf numFmtId="0" fontId="6" fillId="0" borderId="20" xfId="1" applyBorder="1"/>
    <xf numFmtId="0" fontId="7" fillId="0" borderId="0" xfId="1" applyFont="1"/>
    <xf numFmtId="0" fontId="6" fillId="0" borderId="0" xfId="1" applyFont="1"/>
    <xf numFmtId="0" fontId="6" fillId="0" borderId="0" xfId="1" applyAlignment="1">
      <alignment horizontal="right"/>
    </xf>
    <xf numFmtId="0" fontId="6" fillId="0" borderId="0" xfId="1" applyAlignment="1"/>
    <xf numFmtId="49" fontId="11" fillId="2" borderId="6" xfId="1" applyNumberFormat="1" applyFont="1" applyFill="1" applyBorder="1"/>
    <xf numFmtId="0" fontId="11" fillId="2" borderId="4" xfId="1" applyFont="1" applyFill="1" applyBorder="1" applyAlignment="1">
      <alignment horizontal="center"/>
    </xf>
    <xf numFmtId="0" fontId="11" fillId="2" borderId="4" xfId="1" applyNumberFormat="1" applyFont="1" applyFill="1" applyBorder="1" applyAlignment="1">
      <alignment horizontal="center"/>
    </xf>
    <xf numFmtId="0" fontId="11" fillId="2" borderId="6" xfId="1" applyFont="1" applyFill="1" applyBorder="1" applyAlignment="1">
      <alignment horizontal="center"/>
    </xf>
    <xf numFmtId="0" fontId="4" fillId="0" borderId="26" xfId="1" applyFont="1" applyBorder="1" applyAlignment="1">
      <alignment horizontal="center"/>
    </xf>
    <xf numFmtId="49" fontId="4" fillId="0" borderId="26" xfId="1" applyNumberFormat="1" applyFont="1" applyBorder="1" applyAlignment="1">
      <alignment horizontal="left"/>
    </xf>
    <xf numFmtId="0" fontId="4" fillId="0" borderId="9" xfId="1" applyFont="1" applyBorder="1"/>
    <xf numFmtId="0" fontId="6" fillId="0" borderId="5" xfId="1" applyBorder="1" applyAlignment="1">
      <alignment horizontal="center"/>
    </xf>
    <xf numFmtId="0" fontId="6" fillId="0" borderId="5" xfId="1" applyNumberFormat="1" applyBorder="1" applyAlignment="1">
      <alignment horizontal="right"/>
    </xf>
    <xf numFmtId="0" fontId="6" fillId="0" borderId="4" xfId="1" applyNumberFormat="1" applyBorder="1"/>
    <xf numFmtId="0" fontId="6" fillId="0" borderId="0" xfId="1" applyNumberFormat="1"/>
    <xf numFmtId="0" fontId="12" fillId="0" borderId="0" xfId="1" applyFont="1"/>
    <xf numFmtId="0" fontId="14" fillId="0" borderId="0" xfId="1" applyFont="1"/>
    <xf numFmtId="49" fontId="15" fillId="2" borderId="6" xfId="1" applyNumberFormat="1" applyFont="1" applyFill="1" applyBorder="1" applyAlignment="1">
      <alignment horizontal="left"/>
    </xf>
    <xf numFmtId="0" fontId="15" fillId="2" borderId="9" xfId="1" applyFont="1" applyFill="1" applyBorder="1"/>
    <xf numFmtId="0" fontId="6" fillId="2" borderId="5" xfId="1" applyFill="1" applyBorder="1" applyAlignment="1">
      <alignment horizontal="center"/>
    </xf>
    <xf numFmtId="4" fontId="6" fillId="2" borderId="5" xfId="1" applyNumberFormat="1" applyFill="1" applyBorder="1" applyAlignment="1">
      <alignment horizontal="right"/>
    </xf>
    <xf numFmtId="4" fontId="4" fillId="2" borderId="6" xfId="1" applyNumberFormat="1" applyFont="1" applyFill="1" applyBorder="1"/>
    <xf numFmtId="3" fontId="6" fillId="0" borderId="0" xfId="1" applyNumberFormat="1"/>
    <xf numFmtId="0" fontId="6" fillId="0" borderId="0" xfId="1" applyBorder="1"/>
    <xf numFmtId="0" fontId="16" fillId="0" borderId="0" xfId="1" applyFont="1" applyAlignment="1"/>
    <xf numFmtId="0" fontId="17" fillId="0" borderId="0" xfId="1" applyFont="1" applyBorder="1"/>
    <xf numFmtId="3" fontId="17" fillId="0" borderId="0" xfId="1" applyNumberFormat="1" applyFont="1" applyBorder="1" applyAlignment="1">
      <alignment horizontal="right"/>
    </xf>
    <xf numFmtId="4" fontId="17" fillId="0" borderId="0" xfId="1" applyNumberFormat="1" applyFont="1" applyBorder="1"/>
    <xf numFmtId="0" fontId="16" fillId="0" borderId="0" xfId="1" applyFont="1" applyBorder="1" applyAlignment="1"/>
    <xf numFmtId="0" fontId="6" fillId="0" borderId="0" xfId="1" applyBorder="1" applyAlignment="1">
      <alignment horizontal="right"/>
    </xf>
    <xf numFmtId="49" fontId="15" fillId="19" borderId="6" xfId="1" applyNumberFormat="1" applyFont="1" applyFill="1" applyBorder="1" applyAlignment="1">
      <alignment horizontal="left"/>
    </xf>
    <xf numFmtId="0" fontId="6" fillId="0" borderId="0" xfId="1"/>
    <xf numFmtId="0" fontId="12" fillId="0" borderId="0" xfId="1" applyFont="1"/>
    <xf numFmtId="0" fontId="14" fillId="0" borderId="0" xfId="1" applyFont="1"/>
    <xf numFmtId="49" fontId="4" fillId="0" borderId="26" xfId="1" applyNumberFormat="1" applyFont="1" applyBorder="1" applyAlignment="1">
      <alignment horizontal="left"/>
    </xf>
    <xf numFmtId="0" fontId="4" fillId="0" borderId="9" xfId="1" applyFont="1" applyBorder="1"/>
    <xf numFmtId="0" fontId="6" fillId="0" borderId="5" xfId="1" applyBorder="1" applyAlignment="1">
      <alignment horizontal="center"/>
    </xf>
    <xf numFmtId="0" fontId="6" fillId="0" borderId="5" xfId="1" applyNumberFormat="1" applyBorder="1" applyAlignment="1">
      <alignment horizontal="right"/>
    </xf>
    <xf numFmtId="0" fontId="6" fillId="0" borderId="4" xfId="1" applyNumberFormat="1" applyBorder="1"/>
    <xf numFmtId="49" fontId="15" fillId="2" borderId="6" xfId="1" applyNumberFormat="1" applyFont="1" applyFill="1" applyBorder="1" applyAlignment="1">
      <alignment horizontal="left"/>
    </xf>
    <xf numFmtId="0" fontId="15" fillId="2" borderId="9" xfId="1" applyFont="1" applyFill="1" applyBorder="1"/>
    <xf numFmtId="0" fontId="6" fillId="2" borderId="5" xfId="1" applyFill="1" applyBorder="1" applyAlignment="1">
      <alignment horizontal="center"/>
    </xf>
    <xf numFmtId="4" fontId="6" fillId="2" borderId="5" xfId="1" applyNumberFormat="1" applyFill="1" applyBorder="1" applyAlignment="1">
      <alignment horizontal="right"/>
    </xf>
    <xf numFmtId="4" fontId="4" fillId="2" borderId="6" xfId="1" applyNumberFormat="1" applyFont="1" applyFill="1" applyBorder="1"/>
    <xf numFmtId="0" fontId="6" fillId="0" borderId="0" xfId="1"/>
    <xf numFmtId="49" fontId="4" fillId="0" borderId="26" xfId="1" applyNumberFormat="1" applyFont="1" applyBorder="1" applyAlignment="1">
      <alignment horizontal="left"/>
    </xf>
    <xf numFmtId="0" fontId="4" fillId="0" borderId="9" xfId="1" applyFont="1" applyBorder="1"/>
    <xf numFmtId="0" fontId="6" fillId="0" borderId="5" xfId="1" applyBorder="1" applyAlignment="1">
      <alignment horizontal="center"/>
    </xf>
    <xf numFmtId="0" fontId="6" fillId="0" borderId="5" xfId="1" applyNumberFormat="1" applyBorder="1" applyAlignment="1">
      <alignment horizontal="right"/>
    </xf>
    <xf numFmtId="0" fontId="6" fillId="0" borderId="4" xfId="1" applyNumberFormat="1" applyBorder="1"/>
    <xf numFmtId="49" fontId="15" fillId="2" borderId="6" xfId="1" applyNumberFormat="1" applyFont="1" applyFill="1" applyBorder="1" applyAlignment="1">
      <alignment horizontal="left"/>
    </xf>
    <xf numFmtId="0" fontId="15" fillId="2" borderId="9" xfId="1" applyFont="1" applyFill="1" applyBorder="1"/>
    <xf numFmtId="0" fontId="6" fillId="2" borderId="5" xfId="1" applyFill="1" applyBorder="1" applyAlignment="1">
      <alignment horizontal="center"/>
    </xf>
    <xf numFmtId="4" fontId="6" fillId="2" borderId="5" xfId="1" applyNumberFormat="1" applyFill="1" applyBorder="1" applyAlignment="1">
      <alignment horizontal="right"/>
    </xf>
    <xf numFmtId="4" fontId="4" fillId="2" borderId="6" xfId="1" applyNumberFormat="1" applyFont="1" applyFill="1" applyBorder="1"/>
    <xf numFmtId="0" fontId="6" fillId="0" borderId="0" xfId="1"/>
    <xf numFmtId="0" fontId="12" fillId="0" borderId="0" xfId="1" applyFont="1"/>
    <xf numFmtId="3" fontId="6" fillId="0" borderId="0" xfId="1" applyNumberFormat="1"/>
    <xf numFmtId="49" fontId="4" fillId="0" borderId="26" xfId="1" applyNumberFormat="1" applyFont="1" applyFill="1" applyBorder="1" applyAlignment="1">
      <alignment horizontal="left"/>
    </xf>
    <xf numFmtId="0" fontId="4" fillId="0" borderId="9" xfId="1" applyFont="1" applyFill="1" applyBorder="1"/>
    <xf numFmtId="0" fontId="6" fillId="0" borderId="5" xfId="1" applyFill="1" applyBorder="1" applyAlignment="1">
      <alignment horizontal="center"/>
    </xf>
    <xf numFmtId="0" fontId="6" fillId="0" borderId="5" xfId="1" applyNumberFormat="1" applyFill="1" applyBorder="1" applyAlignment="1">
      <alignment horizontal="right"/>
    </xf>
    <xf numFmtId="0" fontId="6" fillId="0" borderId="4" xfId="1" applyNumberFormat="1" applyFill="1" applyBorder="1"/>
    <xf numFmtId="0" fontId="6" fillId="0" borderId="0" xfId="1"/>
    <xf numFmtId="0" fontId="12" fillId="0" borderId="0" xfId="1" applyFont="1"/>
    <xf numFmtId="0" fontId="14" fillId="0" borderId="0" xfId="1" applyFont="1"/>
    <xf numFmtId="3" fontId="6" fillId="0" borderId="0" xfId="1" applyNumberFormat="1"/>
    <xf numFmtId="0" fontId="4" fillId="0" borderId="26" xfId="1" applyFont="1" applyFill="1" applyBorder="1" applyAlignment="1">
      <alignment horizontal="center"/>
    </xf>
    <xf numFmtId="0" fontId="6" fillId="0" borderId="5" xfId="1" applyNumberFormat="1" applyFill="1" applyBorder="1" applyAlignment="1">
      <alignment horizontal="right"/>
    </xf>
    <xf numFmtId="0" fontId="6" fillId="0" borderId="6" xfId="1" applyFill="1" applyBorder="1" applyAlignment="1">
      <alignment horizontal="center"/>
    </xf>
    <xf numFmtId="0" fontId="15" fillId="19" borderId="9" xfId="1" applyFont="1" applyFill="1" applyBorder="1"/>
    <xf numFmtId="0" fontId="6" fillId="19" borderId="5" xfId="1" applyFill="1" applyBorder="1" applyAlignment="1">
      <alignment horizontal="center"/>
    </xf>
    <xf numFmtId="4" fontId="6" fillId="19" borderId="5" xfId="1" applyNumberFormat="1" applyFill="1" applyBorder="1" applyAlignment="1">
      <alignment horizontal="right"/>
    </xf>
    <xf numFmtId="4" fontId="6" fillId="19" borderId="4" xfId="1" applyNumberFormat="1" applyFill="1" applyBorder="1" applyAlignment="1">
      <alignment horizontal="right"/>
    </xf>
    <xf numFmtId="4" fontId="4" fillId="19" borderId="6" xfId="1" applyNumberFormat="1" applyFont="1" applyFill="1" applyBorder="1"/>
    <xf numFmtId="0" fontId="4" fillId="0" borderId="6" xfId="1" applyFont="1" applyFill="1" applyBorder="1" applyAlignment="1">
      <alignment horizontal="center"/>
    </xf>
    <xf numFmtId="0" fontId="6" fillId="20" borderId="0" xfId="1" applyFill="1"/>
    <xf numFmtId="0" fontId="6" fillId="20" borderId="0" xfId="1" applyFill="1" applyBorder="1"/>
    <xf numFmtId="0" fontId="10" fillId="0" borderId="0" xfId="1" applyFont="1" applyFill="1" applyAlignment="1">
      <alignment horizontal="centerContinuous"/>
    </xf>
    <xf numFmtId="0" fontId="6" fillId="0" borderId="18" xfId="1" applyFill="1" applyBorder="1" applyAlignment="1">
      <alignment horizontal="left"/>
    </xf>
    <xf numFmtId="0" fontId="6" fillId="0" borderId="0" xfId="1" applyFill="1"/>
    <xf numFmtId="0" fontId="6" fillId="0" borderId="0" xfId="1" applyFill="1" applyBorder="1"/>
    <xf numFmtId="0" fontId="17" fillId="0" borderId="0" xfId="1" applyFont="1" applyFill="1" applyBorder="1"/>
    <xf numFmtId="0" fontId="11" fillId="19" borderId="4" xfId="1" applyFont="1" applyFill="1" applyBorder="1" applyAlignment="1">
      <alignment horizontal="center"/>
    </xf>
    <xf numFmtId="49" fontId="4" fillId="0" borderId="6" xfId="1" applyNumberFormat="1" applyFont="1" applyBorder="1" applyAlignment="1">
      <alignment horizontal="left"/>
    </xf>
    <xf numFmtId="0" fontId="4" fillId="0" borderId="6" xfId="1" applyFont="1" applyBorder="1"/>
    <xf numFmtId="0" fontId="6" fillId="0" borderId="6" xfId="1" applyBorder="1" applyAlignment="1">
      <alignment horizontal="center"/>
    </xf>
    <xf numFmtId="0" fontId="6" fillId="0" borderId="6" xfId="1" applyNumberFormat="1" applyFill="1" applyBorder="1" applyAlignment="1">
      <alignment horizontal="right"/>
    </xf>
    <xf numFmtId="0" fontId="6" fillId="0" borderId="6" xfId="1" applyNumberFormat="1" applyBorder="1"/>
    <xf numFmtId="49" fontId="1" fillId="0" borderId="6" xfId="1" applyNumberFormat="1" applyFont="1" applyBorder="1" applyAlignment="1">
      <alignment horizontal="left"/>
    </xf>
    <xf numFmtId="0" fontId="13" fillId="0" borderId="0" xfId="1" applyFont="1"/>
    <xf numFmtId="0" fontId="1" fillId="0" borderId="6" xfId="0" applyFont="1" applyBorder="1"/>
    <xf numFmtId="2" fontId="1" fillId="0" borderId="6" xfId="0" applyNumberFormat="1" applyFont="1" applyBorder="1"/>
    <xf numFmtId="0" fontId="35" fillId="0" borderId="6" xfId="0" applyFont="1" applyBorder="1" applyAlignment="1">
      <alignment horizontal="left"/>
    </xf>
    <xf numFmtId="0" fontId="35" fillId="0" borderId="6" xfId="0" applyFont="1" applyBorder="1" applyAlignment="1">
      <alignment wrapText="1"/>
    </xf>
    <xf numFmtId="0" fontId="35" fillId="0" borderId="6" xfId="0" applyFont="1" applyBorder="1"/>
    <xf numFmtId="4" fontId="1" fillId="0" borderId="27" xfId="1" applyNumberFormat="1" applyFont="1" applyFill="1" applyBorder="1" applyAlignment="1">
      <alignment horizontal="right"/>
    </xf>
    <xf numFmtId="0" fontId="5" fillId="0" borderId="27" xfId="1" applyFont="1" applyFill="1" applyBorder="1" applyAlignment="1">
      <alignment horizontal="center"/>
    </xf>
    <xf numFmtId="0" fontId="5" fillId="0" borderId="6" xfId="1" applyFont="1" applyFill="1" applyBorder="1" applyAlignment="1">
      <alignment horizontal="center"/>
    </xf>
    <xf numFmtId="0" fontId="6" fillId="0" borderId="27" xfId="1" applyFont="1" applyFill="1" applyBorder="1" applyAlignment="1">
      <alignment horizontal="center" vertical="top"/>
    </xf>
    <xf numFmtId="49" fontId="6" fillId="0" borderId="27" xfId="1" applyNumberFormat="1" applyFont="1" applyFill="1" applyBorder="1" applyAlignment="1">
      <alignment horizontal="left" vertical="top"/>
    </xf>
    <xf numFmtId="0" fontId="6" fillId="0" borderId="27" xfId="1" applyFont="1" applyBorder="1" applyAlignment="1">
      <alignment vertical="top" wrapText="1"/>
    </xf>
    <xf numFmtId="49" fontId="6" fillId="0" borderId="27" xfId="1" applyNumberFormat="1" applyFont="1" applyFill="1" applyBorder="1" applyAlignment="1">
      <alignment horizontal="center" shrinkToFit="1"/>
    </xf>
    <xf numFmtId="4" fontId="6" fillId="0" borderId="27" xfId="1" applyNumberFormat="1" applyFont="1" applyBorder="1" applyAlignment="1">
      <alignment horizontal="right"/>
    </xf>
    <xf numFmtId="4" fontId="6" fillId="0" borderId="27" xfId="1" applyNumberFormat="1" applyFont="1" applyFill="1" applyBorder="1" applyAlignment="1">
      <alignment horizontal="right"/>
    </xf>
    <xf numFmtId="4" fontId="6" fillId="0" borderId="27" xfId="1" applyNumberFormat="1" applyFont="1" applyBorder="1"/>
    <xf numFmtId="4" fontId="6" fillId="0" borderId="15" xfId="1" applyNumberFormat="1" applyFont="1" applyFill="1" applyBorder="1" applyAlignment="1">
      <alignment horizontal="right"/>
    </xf>
    <xf numFmtId="0" fontId="6" fillId="0" borderId="28" xfId="1" applyFont="1" applyBorder="1" applyAlignment="1">
      <alignment vertical="top" wrapText="1"/>
    </xf>
    <xf numFmtId="0" fontId="6" fillId="0" borderId="9" xfId="1" applyFont="1" applyFill="1" applyBorder="1" applyAlignment="1">
      <alignment wrapText="1"/>
    </xf>
    <xf numFmtId="0" fontId="6" fillId="0" borderId="27" xfId="1" applyFont="1" applyFill="1" applyBorder="1" applyAlignment="1">
      <alignment vertical="top" wrapText="1"/>
    </xf>
    <xf numFmtId="4" fontId="6" fillId="0" borderId="27" xfId="1" applyNumberFormat="1" applyFont="1" applyFill="1" applyBorder="1"/>
    <xf numFmtId="0" fontId="6" fillId="0" borderId="6" xfId="1" applyFont="1" applyFill="1" applyBorder="1" applyAlignment="1">
      <alignment horizontal="center" vertical="top"/>
    </xf>
    <xf numFmtId="0" fontId="6" fillId="0" borderId="27" xfId="1" applyFont="1" applyFill="1" applyBorder="1" applyAlignment="1">
      <alignment horizontal="center"/>
    </xf>
    <xf numFmtId="49" fontId="6" fillId="0" borderId="27" xfId="1" applyNumberFormat="1" applyFont="1" applyBorder="1" applyAlignment="1">
      <alignment horizontal="center" shrinkToFit="1"/>
    </xf>
    <xf numFmtId="49" fontId="6" fillId="0" borderId="27" xfId="1" applyNumberFormat="1" applyFont="1" applyBorder="1" applyAlignment="1">
      <alignment horizontal="left" vertical="top"/>
    </xf>
    <xf numFmtId="49" fontId="6" fillId="0" borderId="27" xfId="1" applyNumberFormat="1" applyFont="1" applyFill="1" applyBorder="1" applyAlignment="1">
      <alignment horizontal="left"/>
    </xf>
    <xf numFmtId="49" fontId="6" fillId="0" borderId="27" xfId="1" applyNumberFormat="1" applyFont="1" applyBorder="1" applyAlignment="1">
      <alignment horizontal="left"/>
    </xf>
    <xf numFmtId="0" fontId="6" fillId="0" borderId="28" xfId="1" applyFont="1" applyBorder="1" applyAlignment="1">
      <alignment wrapText="1"/>
    </xf>
    <xf numFmtId="0" fontId="1" fillId="0" borderId="6" xfId="1" applyFont="1" applyBorder="1" applyAlignment="1">
      <alignment wrapText="1"/>
    </xf>
    <xf numFmtId="0" fontId="1" fillId="0" borderId="6" xfId="1" applyFont="1" applyBorder="1" applyAlignment="1">
      <alignment horizontal="center"/>
    </xf>
    <xf numFmtId="4" fontId="1" fillId="0" borderId="27" xfId="1" applyNumberFormat="1" applyFont="1" applyBorder="1"/>
    <xf numFmtId="0" fontId="35" fillId="0" borderId="0" xfId="0" applyFont="1" applyAlignment="1">
      <alignment horizontal="left"/>
    </xf>
    <xf numFmtId="0" fontId="5" fillId="0" borderId="27" xfId="1" applyFont="1" applyBorder="1" applyAlignment="1">
      <alignment vertical="top" wrapText="1"/>
    </xf>
    <xf numFmtId="49" fontId="1" fillId="0" borderId="27" xfId="1" applyNumberFormat="1" applyFont="1" applyBorder="1" applyAlignment="1">
      <alignment horizontal="center" shrinkToFit="1"/>
    </xf>
    <xf numFmtId="0" fontId="1" fillId="0" borderId="6" xfId="1" applyFont="1" applyFill="1" applyBorder="1" applyAlignment="1">
      <alignment horizontal="center"/>
    </xf>
    <xf numFmtId="0" fontId="36" fillId="0" borderId="10" xfId="0" applyFont="1" applyBorder="1"/>
    <xf numFmtId="0" fontId="0" fillId="0" borderId="11" xfId="0" applyBorder="1"/>
    <xf numFmtId="0" fontId="0" fillId="0" borderId="12" xfId="0" applyBorder="1"/>
    <xf numFmtId="0" fontId="4" fillId="0" borderId="38" xfId="0" applyFont="1" applyBorder="1"/>
    <xf numFmtId="0" fontId="0" fillId="0" borderId="39" xfId="0" applyBorder="1"/>
    <xf numFmtId="0" fontId="0" fillId="0" borderId="40" xfId="0" applyBorder="1"/>
    <xf numFmtId="0" fontId="4" fillId="0" borderId="41" xfId="0" applyFont="1" applyBorder="1"/>
    <xf numFmtId="0" fontId="0" fillId="0" borderId="1" xfId="0" applyBorder="1"/>
    <xf numFmtId="17" fontId="0" fillId="0" borderId="1" xfId="0" applyNumberFormat="1" applyBorder="1" applyAlignment="1">
      <alignment horizontal="left"/>
    </xf>
    <xf numFmtId="0" fontId="0" fillId="0" borderId="42" xfId="0" applyBorder="1"/>
    <xf numFmtId="0" fontId="0" fillId="0" borderId="2" xfId="0" applyBorder="1"/>
    <xf numFmtId="0" fontId="0" fillId="0" borderId="3" xfId="0" applyBorder="1"/>
    <xf numFmtId="0" fontId="0" fillId="0" borderId="8" xfId="0" applyBorder="1"/>
    <xf numFmtId="0" fontId="0" fillId="0" borderId="6" xfId="0" applyBorder="1"/>
    <xf numFmtId="0" fontId="0" fillId="0" borderId="7" xfId="0" applyBorder="1"/>
    <xf numFmtId="0" fontId="4" fillId="0" borderId="8" xfId="0" applyFont="1" applyBorder="1"/>
    <xf numFmtId="0" fontId="3" fillId="0" borderId="8" xfId="0" applyFont="1" applyBorder="1"/>
    <xf numFmtId="0" fontId="4" fillId="0" borderId="6" xfId="0" applyFont="1" applyBorder="1"/>
    <xf numFmtId="0" fontId="5" fillId="0" borderId="8" xfId="0" applyFont="1" applyBorder="1"/>
    <xf numFmtId="0" fontId="5" fillId="0" borderId="6" xfId="0" applyFont="1" applyBorder="1"/>
    <xf numFmtId="165" fontId="35" fillId="0" borderId="7" xfId="0" applyNumberFormat="1" applyFont="1" applyBorder="1"/>
    <xf numFmtId="0" fontId="35" fillId="0" borderId="0" xfId="0" applyFont="1"/>
    <xf numFmtId="2" fontId="35" fillId="0" borderId="0" xfId="0" applyNumberFormat="1" applyFont="1"/>
    <xf numFmtId="165" fontId="4" fillId="0" borderId="7" xfId="0" applyNumberFormat="1" applyFont="1" applyBorder="1"/>
    <xf numFmtId="2" fontId="4" fillId="0" borderId="0" xfId="0" applyNumberFormat="1" applyFont="1"/>
    <xf numFmtId="0" fontId="1" fillId="0" borderId="8" xfId="0" applyFont="1" applyBorder="1"/>
    <xf numFmtId="44" fontId="4" fillId="0" borderId="0" xfId="0" applyNumberFormat="1" applyFont="1"/>
    <xf numFmtId="44" fontId="4" fillId="0" borderId="7" xfId="0" applyNumberFormat="1" applyFont="1" applyBorder="1"/>
    <xf numFmtId="17" fontId="4" fillId="0" borderId="6" xfId="0" applyNumberFormat="1" applyFont="1" applyBorder="1" applyAlignment="1">
      <alignment horizontal="left"/>
    </xf>
    <xf numFmtId="0" fontId="0" fillId="0" borderId="43" xfId="0" applyBorder="1"/>
    <xf numFmtId="0" fontId="0" fillId="0" borderId="44" xfId="0" applyBorder="1"/>
    <xf numFmtId="0" fontId="9" fillId="0" borderId="44" xfId="0" applyFont="1" applyBorder="1"/>
    <xf numFmtId="44" fontId="9" fillId="0" borderId="14" xfId="0" applyNumberFormat="1" applyFont="1" applyBorder="1"/>
    <xf numFmtId="44" fontId="9" fillId="0" borderId="0" xfId="0" applyNumberFormat="1" applyFont="1"/>
    <xf numFmtId="17" fontId="0" fillId="0" borderId="0" xfId="0" applyNumberFormat="1" applyAlignment="1">
      <alignment horizontal="left"/>
    </xf>
    <xf numFmtId="164" fontId="0" fillId="0" borderId="0" xfId="0" applyNumberFormat="1"/>
    <xf numFmtId="164" fontId="4" fillId="0" borderId="0" xfId="0" applyNumberFormat="1" applyFont="1"/>
    <xf numFmtId="0" fontId="5" fillId="0" borderId="0" xfId="0" applyFont="1"/>
    <xf numFmtId="14" fontId="0" fillId="0" borderId="0" xfId="0" applyNumberFormat="1"/>
    <xf numFmtId="0" fontId="9" fillId="0" borderId="0" xfId="0" applyFont="1"/>
    <xf numFmtId="0" fontId="2" fillId="0" borderId="0" xfId="0" applyFont="1"/>
    <xf numFmtId="0" fontId="4" fillId="0" borderId="38" xfId="0" applyFont="1" applyBorder="1" applyAlignment="1">
      <alignment wrapText="1"/>
    </xf>
    <xf numFmtId="4" fontId="6" fillId="0" borderId="0" xfId="1" applyNumberFormat="1"/>
    <xf numFmtId="0" fontId="8" fillId="0" borderId="0" xfId="1" applyFont="1" applyAlignment="1">
      <alignment horizontal="center"/>
    </xf>
    <xf numFmtId="0" fontId="6" fillId="0" borderId="16" xfId="1" applyFont="1" applyBorder="1" applyAlignment="1">
      <alignment horizontal="center"/>
    </xf>
    <xf numFmtId="0" fontId="6" fillId="0" borderId="17" xfId="1" applyFont="1" applyBorder="1" applyAlignment="1">
      <alignment horizontal="center"/>
    </xf>
    <xf numFmtId="49" fontId="6" fillId="0" borderId="21" xfId="1" applyNumberFormat="1" applyFont="1" applyBorder="1" applyAlignment="1">
      <alignment horizontal="center"/>
    </xf>
    <xf numFmtId="0" fontId="6" fillId="0" borderId="22" xfId="1" applyFont="1" applyBorder="1" applyAlignment="1">
      <alignment horizontal="center"/>
    </xf>
    <xf numFmtId="0" fontId="6" fillId="0" borderId="24" xfId="1" applyBorder="1" applyAlignment="1">
      <alignment horizontal="center" shrinkToFit="1"/>
    </xf>
    <xf numFmtId="0" fontId="6" fillId="0" borderId="23" xfId="1" applyBorder="1" applyAlignment="1">
      <alignment horizontal="center" shrinkToFit="1"/>
    </xf>
    <xf numFmtId="0" fontId="6" fillId="0" borderId="25" xfId="1" applyBorder="1" applyAlignment="1">
      <alignment horizontal="center" shrinkToFit="1"/>
    </xf>
  </cellXfs>
  <cellStyles count="43">
    <cellStyle name="20 % – Zvýraznění1 2" xfId="2" xr:uid="{00000000-0005-0000-0000-000000000000}"/>
    <cellStyle name="20 % – Zvýraznění2 2" xfId="3" xr:uid="{00000000-0005-0000-0000-000001000000}"/>
    <cellStyle name="20 % – Zvýraznění3 2" xfId="4" xr:uid="{00000000-0005-0000-0000-000002000000}"/>
    <cellStyle name="20 % – Zvýraznění4 2" xfId="5" xr:uid="{00000000-0005-0000-0000-000003000000}"/>
    <cellStyle name="20 % – Zvýraznění5 2" xfId="6" xr:uid="{00000000-0005-0000-0000-000004000000}"/>
    <cellStyle name="20 % – Zvýraznění6 2" xfId="7" xr:uid="{00000000-0005-0000-0000-000005000000}"/>
    <cellStyle name="40 % – Zvýraznění1 2" xfId="8" xr:uid="{00000000-0005-0000-0000-000006000000}"/>
    <cellStyle name="40 % – Zvýraznění2 2" xfId="9" xr:uid="{00000000-0005-0000-0000-000007000000}"/>
    <cellStyle name="40 % – Zvýraznění3 2" xfId="10" xr:uid="{00000000-0005-0000-0000-000008000000}"/>
    <cellStyle name="40 % – Zvýraznění4 2" xfId="11" xr:uid="{00000000-0005-0000-0000-000009000000}"/>
    <cellStyle name="40 % – Zvýraznění5 2" xfId="12" xr:uid="{00000000-0005-0000-0000-00000A000000}"/>
    <cellStyle name="40 % – Zvýraznění6 2" xfId="13" xr:uid="{00000000-0005-0000-0000-00000B000000}"/>
    <cellStyle name="60 % – Zvýraznění1 2" xfId="14" xr:uid="{00000000-0005-0000-0000-00000C000000}"/>
    <cellStyle name="60 % – Zvýraznění2 2" xfId="15" xr:uid="{00000000-0005-0000-0000-00000D000000}"/>
    <cellStyle name="60 % – Zvýraznění3 2" xfId="16" xr:uid="{00000000-0005-0000-0000-00000E000000}"/>
    <cellStyle name="60 % – Zvýraznění4 2" xfId="17" xr:uid="{00000000-0005-0000-0000-00000F000000}"/>
    <cellStyle name="60 % – Zvýraznění5 2" xfId="18" xr:uid="{00000000-0005-0000-0000-000010000000}"/>
    <cellStyle name="60 % – Zvýraznění6 2" xfId="19" xr:uid="{00000000-0005-0000-0000-000011000000}"/>
    <cellStyle name="Celkem 2" xfId="20" xr:uid="{00000000-0005-0000-0000-000012000000}"/>
    <cellStyle name="Chybně 2" xfId="21" xr:uid="{00000000-0005-0000-0000-000013000000}"/>
    <cellStyle name="Kontrolní buňka 2" xfId="22" xr:uid="{00000000-0005-0000-0000-000014000000}"/>
    <cellStyle name="Nadpis 1 2" xfId="23" xr:uid="{00000000-0005-0000-0000-000015000000}"/>
    <cellStyle name="Nadpis 2 2" xfId="24" xr:uid="{00000000-0005-0000-0000-000016000000}"/>
    <cellStyle name="Nadpis 3 2" xfId="25" xr:uid="{00000000-0005-0000-0000-000017000000}"/>
    <cellStyle name="Nadpis 4 2" xfId="26" xr:uid="{00000000-0005-0000-0000-000018000000}"/>
    <cellStyle name="Název 2" xfId="27" xr:uid="{00000000-0005-0000-0000-000019000000}"/>
    <cellStyle name="Neutrální 2" xfId="28" xr:uid="{00000000-0005-0000-0000-00001A000000}"/>
    <cellStyle name="Normální" xfId="0" builtinId="0"/>
    <cellStyle name="normální_POL.XLS" xfId="1" xr:uid="{00000000-0005-0000-0000-00001C000000}"/>
    <cellStyle name="Poznámka 2" xfId="29" xr:uid="{00000000-0005-0000-0000-00001D000000}"/>
    <cellStyle name="Propojená buňka 2" xfId="30" xr:uid="{00000000-0005-0000-0000-00001E000000}"/>
    <cellStyle name="Správně 2" xfId="31" xr:uid="{00000000-0005-0000-0000-00001F000000}"/>
    <cellStyle name="Text upozornění 2" xfId="32" xr:uid="{00000000-0005-0000-0000-000020000000}"/>
    <cellStyle name="Vstup 2" xfId="33" xr:uid="{00000000-0005-0000-0000-000021000000}"/>
    <cellStyle name="Výpočet 2" xfId="34" xr:uid="{00000000-0005-0000-0000-000022000000}"/>
    <cellStyle name="Výstup 2" xfId="35" xr:uid="{00000000-0005-0000-0000-000023000000}"/>
    <cellStyle name="Vysvětlující text 2" xfId="36" xr:uid="{00000000-0005-0000-0000-000024000000}"/>
    <cellStyle name="Zvýraznění 1 2" xfId="37" xr:uid="{00000000-0005-0000-0000-000025000000}"/>
    <cellStyle name="Zvýraznění 2 2" xfId="38" xr:uid="{00000000-0005-0000-0000-000026000000}"/>
    <cellStyle name="Zvýraznění 3 2" xfId="39" xr:uid="{00000000-0005-0000-0000-000027000000}"/>
    <cellStyle name="Zvýraznění 4 2" xfId="40" xr:uid="{00000000-0005-0000-0000-000028000000}"/>
    <cellStyle name="Zvýraznění 5 2" xfId="41" xr:uid="{00000000-0005-0000-0000-000029000000}"/>
    <cellStyle name="Zvýraznění 6 2" xfId="42" xr:uid="{00000000-0005-0000-0000-00002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F152"/>
  <sheetViews>
    <sheetView workbookViewId="0">
      <selection sqref="A1:D37"/>
    </sheetView>
  </sheetViews>
  <sheetFormatPr defaultRowHeight="12.75" x14ac:dyDescent="0.2"/>
  <cols>
    <col min="1" max="1" width="7.7109375" customWidth="1"/>
    <col min="2" max="2" width="14.42578125" customWidth="1"/>
    <col min="3" max="3" width="53" customWidth="1"/>
    <col min="4" max="4" width="19" customWidth="1"/>
    <col min="5" max="5" width="11.42578125" customWidth="1"/>
    <col min="6" max="6" width="9.7109375" customWidth="1"/>
    <col min="7" max="7" width="9.5703125" customWidth="1"/>
    <col min="257" max="257" width="7.7109375" customWidth="1"/>
    <col min="258" max="258" width="14.42578125" customWidth="1"/>
    <col min="259" max="259" width="53" customWidth="1"/>
    <col min="260" max="260" width="19" customWidth="1"/>
    <col min="261" max="261" width="11.42578125" customWidth="1"/>
    <col min="262" max="262" width="9.7109375" customWidth="1"/>
    <col min="263" max="263" width="9.5703125" customWidth="1"/>
    <col min="513" max="513" width="7.7109375" customWidth="1"/>
    <col min="514" max="514" width="14.42578125" customWidth="1"/>
    <col min="515" max="515" width="53" customWidth="1"/>
    <col min="516" max="516" width="19" customWidth="1"/>
    <col min="517" max="517" width="11.42578125" customWidth="1"/>
    <col min="518" max="518" width="9.7109375" customWidth="1"/>
    <col min="519" max="519" width="9.5703125" customWidth="1"/>
    <col min="769" max="769" width="7.7109375" customWidth="1"/>
    <col min="770" max="770" width="14.42578125" customWidth="1"/>
    <col min="771" max="771" width="53" customWidth="1"/>
    <col min="772" max="772" width="19" customWidth="1"/>
    <col min="773" max="773" width="11.42578125" customWidth="1"/>
    <col min="774" max="774" width="9.7109375" customWidth="1"/>
    <col min="775" max="775" width="9.5703125" customWidth="1"/>
    <col min="1025" max="1025" width="7.7109375" customWidth="1"/>
    <col min="1026" max="1026" width="14.42578125" customWidth="1"/>
    <col min="1027" max="1027" width="53" customWidth="1"/>
    <col min="1028" max="1028" width="19" customWidth="1"/>
    <col min="1029" max="1029" width="11.42578125" customWidth="1"/>
    <col min="1030" max="1030" width="9.7109375" customWidth="1"/>
    <col min="1031" max="1031" width="9.5703125" customWidth="1"/>
    <col min="1281" max="1281" width="7.7109375" customWidth="1"/>
    <col min="1282" max="1282" width="14.42578125" customWidth="1"/>
    <col min="1283" max="1283" width="53" customWidth="1"/>
    <col min="1284" max="1284" width="19" customWidth="1"/>
    <col min="1285" max="1285" width="11.42578125" customWidth="1"/>
    <col min="1286" max="1286" width="9.7109375" customWidth="1"/>
    <col min="1287" max="1287" width="9.5703125" customWidth="1"/>
    <col min="1537" max="1537" width="7.7109375" customWidth="1"/>
    <col min="1538" max="1538" width="14.42578125" customWidth="1"/>
    <col min="1539" max="1539" width="53" customWidth="1"/>
    <col min="1540" max="1540" width="19" customWidth="1"/>
    <col min="1541" max="1541" width="11.42578125" customWidth="1"/>
    <col min="1542" max="1542" width="9.7109375" customWidth="1"/>
    <col min="1543" max="1543" width="9.5703125" customWidth="1"/>
    <col min="1793" max="1793" width="7.7109375" customWidth="1"/>
    <col min="1794" max="1794" width="14.42578125" customWidth="1"/>
    <col min="1795" max="1795" width="53" customWidth="1"/>
    <col min="1796" max="1796" width="19" customWidth="1"/>
    <col min="1797" max="1797" width="11.42578125" customWidth="1"/>
    <col min="1798" max="1798" width="9.7109375" customWidth="1"/>
    <col min="1799" max="1799" width="9.5703125" customWidth="1"/>
    <col min="2049" max="2049" width="7.7109375" customWidth="1"/>
    <col min="2050" max="2050" width="14.42578125" customWidth="1"/>
    <col min="2051" max="2051" width="53" customWidth="1"/>
    <col min="2052" max="2052" width="19" customWidth="1"/>
    <col min="2053" max="2053" width="11.42578125" customWidth="1"/>
    <col min="2054" max="2054" width="9.7109375" customWidth="1"/>
    <col min="2055" max="2055" width="9.5703125" customWidth="1"/>
    <col min="2305" max="2305" width="7.7109375" customWidth="1"/>
    <col min="2306" max="2306" width="14.42578125" customWidth="1"/>
    <col min="2307" max="2307" width="53" customWidth="1"/>
    <col min="2308" max="2308" width="19" customWidth="1"/>
    <col min="2309" max="2309" width="11.42578125" customWidth="1"/>
    <col min="2310" max="2310" width="9.7109375" customWidth="1"/>
    <col min="2311" max="2311" width="9.5703125" customWidth="1"/>
    <col min="2561" max="2561" width="7.7109375" customWidth="1"/>
    <col min="2562" max="2562" width="14.42578125" customWidth="1"/>
    <col min="2563" max="2563" width="53" customWidth="1"/>
    <col min="2564" max="2564" width="19" customWidth="1"/>
    <col min="2565" max="2565" width="11.42578125" customWidth="1"/>
    <col min="2566" max="2566" width="9.7109375" customWidth="1"/>
    <col min="2567" max="2567" width="9.5703125" customWidth="1"/>
    <col min="2817" max="2817" width="7.7109375" customWidth="1"/>
    <col min="2818" max="2818" width="14.42578125" customWidth="1"/>
    <col min="2819" max="2819" width="53" customWidth="1"/>
    <col min="2820" max="2820" width="19" customWidth="1"/>
    <col min="2821" max="2821" width="11.42578125" customWidth="1"/>
    <col min="2822" max="2822" width="9.7109375" customWidth="1"/>
    <col min="2823" max="2823" width="9.5703125" customWidth="1"/>
    <col min="3073" max="3073" width="7.7109375" customWidth="1"/>
    <col min="3074" max="3074" width="14.42578125" customWidth="1"/>
    <col min="3075" max="3075" width="53" customWidth="1"/>
    <col min="3076" max="3076" width="19" customWidth="1"/>
    <col min="3077" max="3077" width="11.42578125" customWidth="1"/>
    <col min="3078" max="3078" width="9.7109375" customWidth="1"/>
    <col min="3079" max="3079" width="9.5703125" customWidth="1"/>
    <col min="3329" max="3329" width="7.7109375" customWidth="1"/>
    <col min="3330" max="3330" width="14.42578125" customWidth="1"/>
    <col min="3331" max="3331" width="53" customWidth="1"/>
    <col min="3332" max="3332" width="19" customWidth="1"/>
    <col min="3333" max="3333" width="11.42578125" customWidth="1"/>
    <col min="3334" max="3334" width="9.7109375" customWidth="1"/>
    <col min="3335" max="3335" width="9.5703125" customWidth="1"/>
    <col min="3585" max="3585" width="7.7109375" customWidth="1"/>
    <col min="3586" max="3586" width="14.42578125" customWidth="1"/>
    <col min="3587" max="3587" width="53" customWidth="1"/>
    <col min="3588" max="3588" width="19" customWidth="1"/>
    <col min="3589" max="3589" width="11.42578125" customWidth="1"/>
    <col min="3590" max="3590" width="9.7109375" customWidth="1"/>
    <col min="3591" max="3591" width="9.5703125" customWidth="1"/>
    <col min="3841" max="3841" width="7.7109375" customWidth="1"/>
    <col min="3842" max="3842" width="14.42578125" customWidth="1"/>
    <col min="3843" max="3843" width="53" customWidth="1"/>
    <col min="3844" max="3844" width="19" customWidth="1"/>
    <col min="3845" max="3845" width="11.42578125" customWidth="1"/>
    <col min="3846" max="3846" width="9.7109375" customWidth="1"/>
    <col min="3847" max="3847" width="9.5703125" customWidth="1"/>
    <col min="4097" max="4097" width="7.7109375" customWidth="1"/>
    <col min="4098" max="4098" width="14.42578125" customWidth="1"/>
    <col min="4099" max="4099" width="53" customWidth="1"/>
    <col min="4100" max="4100" width="19" customWidth="1"/>
    <col min="4101" max="4101" width="11.42578125" customWidth="1"/>
    <col min="4102" max="4102" width="9.7109375" customWidth="1"/>
    <col min="4103" max="4103" width="9.5703125" customWidth="1"/>
    <col min="4353" max="4353" width="7.7109375" customWidth="1"/>
    <col min="4354" max="4354" width="14.42578125" customWidth="1"/>
    <col min="4355" max="4355" width="53" customWidth="1"/>
    <col min="4356" max="4356" width="19" customWidth="1"/>
    <col min="4357" max="4357" width="11.42578125" customWidth="1"/>
    <col min="4358" max="4358" width="9.7109375" customWidth="1"/>
    <col min="4359" max="4359" width="9.5703125" customWidth="1"/>
    <col min="4609" max="4609" width="7.7109375" customWidth="1"/>
    <col min="4610" max="4610" width="14.42578125" customWidth="1"/>
    <col min="4611" max="4611" width="53" customWidth="1"/>
    <col min="4612" max="4612" width="19" customWidth="1"/>
    <col min="4613" max="4613" width="11.42578125" customWidth="1"/>
    <col min="4614" max="4614" width="9.7109375" customWidth="1"/>
    <col min="4615" max="4615" width="9.5703125" customWidth="1"/>
    <col min="4865" max="4865" width="7.7109375" customWidth="1"/>
    <col min="4866" max="4866" width="14.42578125" customWidth="1"/>
    <col min="4867" max="4867" width="53" customWidth="1"/>
    <col min="4868" max="4868" width="19" customWidth="1"/>
    <col min="4869" max="4869" width="11.42578125" customWidth="1"/>
    <col min="4870" max="4870" width="9.7109375" customWidth="1"/>
    <col min="4871" max="4871" width="9.5703125" customWidth="1"/>
    <col min="5121" max="5121" width="7.7109375" customWidth="1"/>
    <col min="5122" max="5122" width="14.42578125" customWidth="1"/>
    <col min="5123" max="5123" width="53" customWidth="1"/>
    <col min="5124" max="5124" width="19" customWidth="1"/>
    <col min="5125" max="5125" width="11.42578125" customWidth="1"/>
    <col min="5126" max="5126" width="9.7109375" customWidth="1"/>
    <col min="5127" max="5127" width="9.5703125" customWidth="1"/>
    <col min="5377" max="5377" width="7.7109375" customWidth="1"/>
    <col min="5378" max="5378" width="14.42578125" customWidth="1"/>
    <col min="5379" max="5379" width="53" customWidth="1"/>
    <col min="5380" max="5380" width="19" customWidth="1"/>
    <col min="5381" max="5381" width="11.42578125" customWidth="1"/>
    <col min="5382" max="5382" width="9.7109375" customWidth="1"/>
    <col min="5383" max="5383" width="9.5703125" customWidth="1"/>
    <col min="5633" max="5633" width="7.7109375" customWidth="1"/>
    <col min="5634" max="5634" width="14.42578125" customWidth="1"/>
    <col min="5635" max="5635" width="53" customWidth="1"/>
    <col min="5636" max="5636" width="19" customWidth="1"/>
    <col min="5637" max="5637" width="11.42578125" customWidth="1"/>
    <col min="5638" max="5638" width="9.7109375" customWidth="1"/>
    <col min="5639" max="5639" width="9.5703125" customWidth="1"/>
    <col min="5889" max="5889" width="7.7109375" customWidth="1"/>
    <col min="5890" max="5890" width="14.42578125" customWidth="1"/>
    <col min="5891" max="5891" width="53" customWidth="1"/>
    <col min="5892" max="5892" width="19" customWidth="1"/>
    <col min="5893" max="5893" width="11.42578125" customWidth="1"/>
    <col min="5894" max="5894" width="9.7109375" customWidth="1"/>
    <col min="5895" max="5895" width="9.5703125" customWidth="1"/>
    <col min="6145" max="6145" width="7.7109375" customWidth="1"/>
    <col min="6146" max="6146" width="14.42578125" customWidth="1"/>
    <col min="6147" max="6147" width="53" customWidth="1"/>
    <col min="6148" max="6148" width="19" customWidth="1"/>
    <col min="6149" max="6149" width="11.42578125" customWidth="1"/>
    <col min="6150" max="6150" width="9.7109375" customWidth="1"/>
    <col min="6151" max="6151" width="9.5703125" customWidth="1"/>
    <col min="6401" max="6401" width="7.7109375" customWidth="1"/>
    <col min="6402" max="6402" width="14.42578125" customWidth="1"/>
    <col min="6403" max="6403" width="53" customWidth="1"/>
    <col min="6404" max="6404" width="19" customWidth="1"/>
    <col min="6405" max="6405" width="11.42578125" customWidth="1"/>
    <col min="6406" max="6406" width="9.7109375" customWidth="1"/>
    <col min="6407" max="6407" width="9.5703125" customWidth="1"/>
    <col min="6657" max="6657" width="7.7109375" customWidth="1"/>
    <col min="6658" max="6658" width="14.42578125" customWidth="1"/>
    <col min="6659" max="6659" width="53" customWidth="1"/>
    <col min="6660" max="6660" width="19" customWidth="1"/>
    <col min="6661" max="6661" width="11.42578125" customWidth="1"/>
    <col min="6662" max="6662" width="9.7109375" customWidth="1"/>
    <col min="6663" max="6663" width="9.5703125" customWidth="1"/>
    <col min="6913" max="6913" width="7.7109375" customWidth="1"/>
    <col min="6914" max="6914" width="14.42578125" customWidth="1"/>
    <col min="6915" max="6915" width="53" customWidth="1"/>
    <col min="6916" max="6916" width="19" customWidth="1"/>
    <col min="6917" max="6917" width="11.42578125" customWidth="1"/>
    <col min="6918" max="6918" width="9.7109375" customWidth="1"/>
    <col min="6919" max="6919" width="9.5703125" customWidth="1"/>
    <col min="7169" max="7169" width="7.7109375" customWidth="1"/>
    <col min="7170" max="7170" width="14.42578125" customWidth="1"/>
    <col min="7171" max="7171" width="53" customWidth="1"/>
    <col min="7172" max="7172" width="19" customWidth="1"/>
    <col min="7173" max="7173" width="11.42578125" customWidth="1"/>
    <col min="7174" max="7174" width="9.7109375" customWidth="1"/>
    <col min="7175" max="7175" width="9.5703125" customWidth="1"/>
    <col min="7425" max="7425" width="7.7109375" customWidth="1"/>
    <col min="7426" max="7426" width="14.42578125" customWidth="1"/>
    <col min="7427" max="7427" width="53" customWidth="1"/>
    <col min="7428" max="7428" width="19" customWidth="1"/>
    <col min="7429" max="7429" width="11.42578125" customWidth="1"/>
    <col min="7430" max="7430" width="9.7109375" customWidth="1"/>
    <col min="7431" max="7431" width="9.5703125" customWidth="1"/>
    <col min="7681" max="7681" width="7.7109375" customWidth="1"/>
    <col min="7682" max="7682" width="14.42578125" customWidth="1"/>
    <col min="7683" max="7683" width="53" customWidth="1"/>
    <col min="7684" max="7684" width="19" customWidth="1"/>
    <col min="7685" max="7685" width="11.42578125" customWidth="1"/>
    <col min="7686" max="7686" width="9.7109375" customWidth="1"/>
    <col min="7687" max="7687" width="9.5703125" customWidth="1"/>
    <col min="7937" max="7937" width="7.7109375" customWidth="1"/>
    <col min="7938" max="7938" width="14.42578125" customWidth="1"/>
    <col min="7939" max="7939" width="53" customWidth="1"/>
    <col min="7940" max="7940" width="19" customWidth="1"/>
    <col min="7941" max="7941" width="11.42578125" customWidth="1"/>
    <col min="7942" max="7942" width="9.7109375" customWidth="1"/>
    <col min="7943" max="7943" width="9.5703125" customWidth="1"/>
    <col min="8193" max="8193" width="7.7109375" customWidth="1"/>
    <col min="8194" max="8194" width="14.42578125" customWidth="1"/>
    <col min="8195" max="8195" width="53" customWidth="1"/>
    <col min="8196" max="8196" width="19" customWidth="1"/>
    <col min="8197" max="8197" width="11.42578125" customWidth="1"/>
    <col min="8198" max="8198" width="9.7109375" customWidth="1"/>
    <col min="8199" max="8199" width="9.5703125" customWidth="1"/>
    <col min="8449" max="8449" width="7.7109375" customWidth="1"/>
    <col min="8450" max="8450" width="14.42578125" customWidth="1"/>
    <col min="8451" max="8451" width="53" customWidth="1"/>
    <col min="8452" max="8452" width="19" customWidth="1"/>
    <col min="8453" max="8453" width="11.42578125" customWidth="1"/>
    <col min="8454" max="8454" width="9.7109375" customWidth="1"/>
    <col min="8455" max="8455" width="9.5703125" customWidth="1"/>
    <col min="8705" max="8705" width="7.7109375" customWidth="1"/>
    <col min="8706" max="8706" width="14.42578125" customWidth="1"/>
    <col min="8707" max="8707" width="53" customWidth="1"/>
    <col min="8708" max="8708" width="19" customWidth="1"/>
    <col min="8709" max="8709" width="11.42578125" customWidth="1"/>
    <col min="8710" max="8710" width="9.7109375" customWidth="1"/>
    <col min="8711" max="8711" width="9.5703125" customWidth="1"/>
    <col min="8961" max="8961" width="7.7109375" customWidth="1"/>
    <col min="8962" max="8962" width="14.42578125" customWidth="1"/>
    <col min="8963" max="8963" width="53" customWidth="1"/>
    <col min="8964" max="8964" width="19" customWidth="1"/>
    <col min="8965" max="8965" width="11.42578125" customWidth="1"/>
    <col min="8966" max="8966" width="9.7109375" customWidth="1"/>
    <col min="8967" max="8967" width="9.5703125" customWidth="1"/>
    <col min="9217" max="9217" width="7.7109375" customWidth="1"/>
    <col min="9218" max="9218" width="14.42578125" customWidth="1"/>
    <col min="9219" max="9219" width="53" customWidth="1"/>
    <col min="9220" max="9220" width="19" customWidth="1"/>
    <col min="9221" max="9221" width="11.42578125" customWidth="1"/>
    <col min="9222" max="9222" width="9.7109375" customWidth="1"/>
    <col min="9223" max="9223" width="9.5703125" customWidth="1"/>
    <col min="9473" max="9473" width="7.7109375" customWidth="1"/>
    <col min="9474" max="9474" width="14.42578125" customWidth="1"/>
    <col min="9475" max="9475" width="53" customWidth="1"/>
    <col min="9476" max="9476" width="19" customWidth="1"/>
    <col min="9477" max="9477" width="11.42578125" customWidth="1"/>
    <col min="9478" max="9478" width="9.7109375" customWidth="1"/>
    <col min="9479" max="9479" width="9.5703125" customWidth="1"/>
    <col min="9729" max="9729" width="7.7109375" customWidth="1"/>
    <col min="9730" max="9730" width="14.42578125" customWidth="1"/>
    <col min="9731" max="9731" width="53" customWidth="1"/>
    <col min="9732" max="9732" width="19" customWidth="1"/>
    <col min="9733" max="9733" width="11.42578125" customWidth="1"/>
    <col min="9734" max="9734" width="9.7109375" customWidth="1"/>
    <col min="9735" max="9735" width="9.5703125" customWidth="1"/>
    <col min="9985" max="9985" width="7.7109375" customWidth="1"/>
    <col min="9986" max="9986" width="14.42578125" customWidth="1"/>
    <col min="9987" max="9987" width="53" customWidth="1"/>
    <col min="9988" max="9988" width="19" customWidth="1"/>
    <col min="9989" max="9989" width="11.42578125" customWidth="1"/>
    <col min="9990" max="9990" width="9.7109375" customWidth="1"/>
    <col min="9991" max="9991" width="9.5703125" customWidth="1"/>
    <col min="10241" max="10241" width="7.7109375" customWidth="1"/>
    <col min="10242" max="10242" width="14.42578125" customWidth="1"/>
    <col min="10243" max="10243" width="53" customWidth="1"/>
    <col min="10244" max="10244" width="19" customWidth="1"/>
    <col min="10245" max="10245" width="11.42578125" customWidth="1"/>
    <col min="10246" max="10246" width="9.7109375" customWidth="1"/>
    <col min="10247" max="10247" width="9.5703125" customWidth="1"/>
    <col min="10497" max="10497" width="7.7109375" customWidth="1"/>
    <col min="10498" max="10498" width="14.42578125" customWidth="1"/>
    <col min="10499" max="10499" width="53" customWidth="1"/>
    <col min="10500" max="10500" width="19" customWidth="1"/>
    <col min="10501" max="10501" width="11.42578125" customWidth="1"/>
    <col min="10502" max="10502" width="9.7109375" customWidth="1"/>
    <col min="10503" max="10503" width="9.5703125" customWidth="1"/>
    <col min="10753" max="10753" width="7.7109375" customWidth="1"/>
    <col min="10754" max="10754" width="14.42578125" customWidth="1"/>
    <col min="10755" max="10755" width="53" customWidth="1"/>
    <col min="10756" max="10756" width="19" customWidth="1"/>
    <col min="10757" max="10757" width="11.42578125" customWidth="1"/>
    <col min="10758" max="10758" width="9.7109375" customWidth="1"/>
    <col min="10759" max="10759" width="9.5703125" customWidth="1"/>
    <col min="11009" max="11009" width="7.7109375" customWidth="1"/>
    <col min="11010" max="11010" width="14.42578125" customWidth="1"/>
    <col min="11011" max="11011" width="53" customWidth="1"/>
    <col min="11012" max="11012" width="19" customWidth="1"/>
    <col min="11013" max="11013" width="11.42578125" customWidth="1"/>
    <col min="11014" max="11014" width="9.7109375" customWidth="1"/>
    <col min="11015" max="11015" width="9.5703125" customWidth="1"/>
    <col min="11265" max="11265" width="7.7109375" customWidth="1"/>
    <col min="11266" max="11266" width="14.42578125" customWidth="1"/>
    <col min="11267" max="11267" width="53" customWidth="1"/>
    <col min="11268" max="11268" width="19" customWidth="1"/>
    <col min="11269" max="11269" width="11.42578125" customWidth="1"/>
    <col min="11270" max="11270" width="9.7109375" customWidth="1"/>
    <col min="11271" max="11271" width="9.5703125" customWidth="1"/>
    <col min="11521" max="11521" width="7.7109375" customWidth="1"/>
    <col min="11522" max="11522" width="14.42578125" customWidth="1"/>
    <col min="11523" max="11523" width="53" customWidth="1"/>
    <col min="11524" max="11524" width="19" customWidth="1"/>
    <col min="11525" max="11525" width="11.42578125" customWidth="1"/>
    <col min="11526" max="11526" width="9.7109375" customWidth="1"/>
    <col min="11527" max="11527" width="9.5703125" customWidth="1"/>
    <col min="11777" max="11777" width="7.7109375" customWidth="1"/>
    <col min="11778" max="11778" width="14.42578125" customWidth="1"/>
    <col min="11779" max="11779" width="53" customWidth="1"/>
    <col min="11780" max="11780" width="19" customWidth="1"/>
    <col min="11781" max="11781" width="11.42578125" customWidth="1"/>
    <col min="11782" max="11782" width="9.7109375" customWidth="1"/>
    <col min="11783" max="11783" width="9.5703125" customWidth="1"/>
    <col min="12033" max="12033" width="7.7109375" customWidth="1"/>
    <col min="12034" max="12034" width="14.42578125" customWidth="1"/>
    <col min="12035" max="12035" width="53" customWidth="1"/>
    <col min="12036" max="12036" width="19" customWidth="1"/>
    <col min="12037" max="12037" width="11.42578125" customWidth="1"/>
    <col min="12038" max="12038" width="9.7109375" customWidth="1"/>
    <col min="12039" max="12039" width="9.5703125" customWidth="1"/>
    <col min="12289" max="12289" width="7.7109375" customWidth="1"/>
    <col min="12290" max="12290" width="14.42578125" customWidth="1"/>
    <col min="12291" max="12291" width="53" customWidth="1"/>
    <col min="12292" max="12292" width="19" customWidth="1"/>
    <col min="12293" max="12293" width="11.42578125" customWidth="1"/>
    <col min="12294" max="12294" width="9.7109375" customWidth="1"/>
    <col min="12295" max="12295" width="9.5703125" customWidth="1"/>
    <col min="12545" max="12545" width="7.7109375" customWidth="1"/>
    <col min="12546" max="12546" width="14.42578125" customWidth="1"/>
    <col min="12547" max="12547" width="53" customWidth="1"/>
    <col min="12548" max="12548" width="19" customWidth="1"/>
    <col min="12549" max="12549" width="11.42578125" customWidth="1"/>
    <col min="12550" max="12550" width="9.7109375" customWidth="1"/>
    <col min="12551" max="12551" width="9.5703125" customWidth="1"/>
    <col min="12801" max="12801" width="7.7109375" customWidth="1"/>
    <col min="12802" max="12802" width="14.42578125" customWidth="1"/>
    <col min="12803" max="12803" width="53" customWidth="1"/>
    <col min="12804" max="12804" width="19" customWidth="1"/>
    <col min="12805" max="12805" width="11.42578125" customWidth="1"/>
    <col min="12806" max="12806" width="9.7109375" customWidth="1"/>
    <col min="12807" max="12807" width="9.5703125" customWidth="1"/>
    <col min="13057" max="13057" width="7.7109375" customWidth="1"/>
    <col min="13058" max="13058" width="14.42578125" customWidth="1"/>
    <col min="13059" max="13059" width="53" customWidth="1"/>
    <col min="13060" max="13060" width="19" customWidth="1"/>
    <col min="13061" max="13061" width="11.42578125" customWidth="1"/>
    <col min="13062" max="13062" width="9.7109375" customWidth="1"/>
    <col min="13063" max="13063" width="9.5703125" customWidth="1"/>
    <col min="13313" max="13313" width="7.7109375" customWidth="1"/>
    <col min="13314" max="13314" width="14.42578125" customWidth="1"/>
    <col min="13315" max="13315" width="53" customWidth="1"/>
    <col min="13316" max="13316" width="19" customWidth="1"/>
    <col min="13317" max="13317" width="11.42578125" customWidth="1"/>
    <col min="13318" max="13318" width="9.7109375" customWidth="1"/>
    <col min="13319" max="13319" width="9.5703125" customWidth="1"/>
    <col min="13569" max="13569" width="7.7109375" customWidth="1"/>
    <col min="13570" max="13570" width="14.42578125" customWidth="1"/>
    <col min="13571" max="13571" width="53" customWidth="1"/>
    <col min="13572" max="13572" width="19" customWidth="1"/>
    <col min="13573" max="13573" width="11.42578125" customWidth="1"/>
    <col min="13574" max="13574" width="9.7109375" customWidth="1"/>
    <col min="13575" max="13575" width="9.5703125" customWidth="1"/>
    <col min="13825" max="13825" width="7.7109375" customWidth="1"/>
    <col min="13826" max="13826" width="14.42578125" customWidth="1"/>
    <col min="13827" max="13827" width="53" customWidth="1"/>
    <col min="13828" max="13828" width="19" customWidth="1"/>
    <col min="13829" max="13829" width="11.42578125" customWidth="1"/>
    <col min="13830" max="13830" width="9.7109375" customWidth="1"/>
    <col min="13831" max="13831" width="9.5703125" customWidth="1"/>
    <col min="14081" max="14081" width="7.7109375" customWidth="1"/>
    <col min="14082" max="14082" width="14.42578125" customWidth="1"/>
    <col min="14083" max="14083" width="53" customWidth="1"/>
    <col min="14084" max="14084" width="19" customWidth="1"/>
    <col min="14085" max="14085" width="11.42578125" customWidth="1"/>
    <col min="14086" max="14086" width="9.7109375" customWidth="1"/>
    <col min="14087" max="14087" width="9.5703125" customWidth="1"/>
    <col min="14337" max="14337" width="7.7109375" customWidth="1"/>
    <col min="14338" max="14338" width="14.42578125" customWidth="1"/>
    <col min="14339" max="14339" width="53" customWidth="1"/>
    <col min="14340" max="14340" width="19" customWidth="1"/>
    <col min="14341" max="14341" width="11.42578125" customWidth="1"/>
    <col min="14342" max="14342" width="9.7109375" customWidth="1"/>
    <col min="14343" max="14343" width="9.5703125" customWidth="1"/>
    <col min="14593" max="14593" width="7.7109375" customWidth="1"/>
    <col min="14594" max="14594" width="14.42578125" customWidth="1"/>
    <col min="14595" max="14595" width="53" customWidth="1"/>
    <col min="14596" max="14596" width="19" customWidth="1"/>
    <col min="14597" max="14597" width="11.42578125" customWidth="1"/>
    <col min="14598" max="14598" width="9.7109375" customWidth="1"/>
    <col min="14599" max="14599" width="9.5703125" customWidth="1"/>
    <col min="14849" max="14849" width="7.7109375" customWidth="1"/>
    <col min="14850" max="14850" width="14.42578125" customWidth="1"/>
    <col min="14851" max="14851" width="53" customWidth="1"/>
    <col min="14852" max="14852" width="19" customWidth="1"/>
    <col min="14853" max="14853" width="11.42578125" customWidth="1"/>
    <col min="14854" max="14854" width="9.7109375" customWidth="1"/>
    <col min="14855" max="14855" width="9.5703125" customWidth="1"/>
    <col min="15105" max="15105" width="7.7109375" customWidth="1"/>
    <col min="15106" max="15106" width="14.42578125" customWidth="1"/>
    <col min="15107" max="15107" width="53" customWidth="1"/>
    <col min="15108" max="15108" width="19" customWidth="1"/>
    <col min="15109" max="15109" width="11.42578125" customWidth="1"/>
    <col min="15110" max="15110" width="9.7109375" customWidth="1"/>
    <col min="15111" max="15111" width="9.5703125" customWidth="1"/>
    <col min="15361" max="15361" width="7.7109375" customWidth="1"/>
    <col min="15362" max="15362" width="14.42578125" customWidth="1"/>
    <col min="15363" max="15363" width="53" customWidth="1"/>
    <col min="15364" max="15364" width="19" customWidth="1"/>
    <col min="15365" max="15365" width="11.42578125" customWidth="1"/>
    <col min="15366" max="15366" width="9.7109375" customWidth="1"/>
    <col min="15367" max="15367" width="9.5703125" customWidth="1"/>
    <col min="15617" max="15617" width="7.7109375" customWidth="1"/>
    <col min="15618" max="15618" width="14.42578125" customWidth="1"/>
    <col min="15619" max="15619" width="53" customWidth="1"/>
    <col min="15620" max="15620" width="19" customWidth="1"/>
    <col min="15621" max="15621" width="11.42578125" customWidth="1"/>
    <col min="15622" max="15622" width="9.7109375" customWidth="1"/>
    <col min="15623" max="15623" width="9.5703125" customWidth="1"/>
    <col min="15873" max="15873" width="7.7109375" customWidth="1"/>
    <col min="15874" max="15874" width="14.42578125" customWidth="1"/>
    <col min="15875" max="15875" width="53" customWidth="1"/>
    <col min="15876" max="15876" width="19" customWidth="1"/>
    <col min="15877" max="15877" width="11.42578125" customWidth="1"/>
    <col min="15878" max="15878" width="9.7109375" customWidth="1"/>
    <col min="15879" max="15879" width="9.5703125" customWidth="1"/>
    <col min="16129" max="16129" width="7.7109375" customWidth="1"/>
    <col min="16130" max="16130" width="14.42578125" customWidth="1"/>
    <col min="16131" max="16131" width="53" customWidth="1"/>
    <col min="16132" max="16132" width="19" customWidth="1"/>
    <col min="16133" max="16133" width="11.42578125" customWidth="1"/>
    <col min="16134" max="16134" width="9.7109375" customWidth="1"/>
    <col min="16135" max="16135" width="9.5703125" customWidth="1"/>
  </cols>
  <sheetData>
    <row r="1" spans="1:5" ht="15.75" thickBot="1" x14ac:dyDescent="0.3">
      <c r="A1" s="136" t="s">
        <v>128</v>
      </c>
      <c r="B1" s="137"/>
      <c r="C1" s="137"/>
      <c r="D1" s="138"/>
    </row>
    <row r="2" spans="1:5" x14ac:dyDescent="0.2">
      <c r="A2" s="139" t="s">
        <v>92</v>
      </c>
      <c r="B2" s="140"/>
      <c r="C2" s="140"/>
      <c r="D2" s="141"/>
    </row>
    <row r="3" spans="1:5" ht="13.5" thickBot="1" x14ac:dyDescent="0.25">
      <c r="A3" s="142" t="s">
        <v>102</v>
      </c>
      <c r="B3" s="143"/>
      <c r="C3" s="144"/>
      <c r="D3" s="145"/>
    </row>
    <row r="4" spans="1:5" x14ac:dyDescent="0.2">
      <c r="A4" s="1"/>
      <c r="B4" s="146"/>
      <c r="C4" s="146"/>
      <c r="D4" s="147"/>
    </row>
    <row r="5" spans="1:5" x14ac:dyDescent="0.2">
      <c r="A5" s="148"/>
      <c r="B5" s="149"/>
      <c r="C5" s="149"/>
      <c r="D5" s="150"/>
    </row>
    <row r="6" spans="1:5" x14ac:dyDescent="0.2">
      <c r="A6" s="151" t="s">
        <v>93</v>
      </c>
      <c r="B6" s="149"/>
      <c r="C6" s="149"/>
      <c r="D6" s="150"/>
    </row>
    <row r="7" spans="1:5" ht="15.75" x14ac:dyDescent="0.25">
      <c r="A7" s="152"/>
      <c r="B7" s="149"/>
      <c r="C7" s="149"/>
      <c r="D7" s="150"/>
    </row>
    <row r="8" spans="1:5" x14ac:dyDescent="0.2">
      <c r="A8" s="151"/>
      <c r="B8" s="153"/>
      <c r="C8" s="153"/>
      <c r="D8" s="150"/>
    </row>
    <row r="9" spans="1:5" x14ac:dyDescent="0.2">
      <c r="A9" s="151"/>
      <c r="B9" s="153"/>
      <c r="C9" s="153" t="s">
        <v>94</v>
      </c>
      <c r="D9" s="150"/>
    </row>
    <row r="10" spans="1:5" x14ac:dyDescent="0.2">
      <c r="A10" s="151"/>
      <c r="B10" s="153"/>
      <c r="C10" s="153"/>
      <c r="D10" s="150"/>
    </row>
    <row r="11" spans="1:5" x14ac:dyDescent="0.2">
      <c r="A11" s="151"/>
      <c r="B11" s="153"/>
      <c r="C11" s="153"/>
      <c r="D11" s="150"/>
    </row>
    <row r="12" spans="1:5" x14ac:dyDescent="0.2">
      <c r="A12" s="151"/>
      <c r="B12" s="153"/>
      <c r="C12" s="153" t="s">
        <v>3</v>
      </c>
      <c r="D12" s="150"/>
    </row>
    <row r="13" spans="1:5" x14ac:dyDescent="0.2">
      <c r="A13" s="151"/>
      <c r="B13" s="153"/>
      <c r="C13" s="153"/>
      <c r="D13" s="150"/>
    </row>
    <row r="14" spans="1:5" x14ac:dyDescent="0.2">
      <c r="A14" s="151"/>
      <c r="B14" s="153"/>
      <c r="C14" s="153" t="s">
        <v>103</v>
      </c>
      <c r="D14" s="150"/>
    </row>
    <row r="15" spans="1:5" x14ac:dyDescent="0.2">
      <c r="A15" s="154" t="s">
        <v>95</v>
      </c>
      <c r="B15" s="155" t="s">
        <v>104</v>
      </c>
      <c r="C15" s="155" t="s">
        <v>72</v>
      </c>
      <c r="D15" s="156">
        <f>Položky!G24</f>
        <v>0</v>
      </c>
      <c r="E15" s="157"/>
    </row>
    <row r="16" spans="1:5" x14ac:dyDescent="0.2">
      <c r="A16" s="154" t="s">
        <v>96</v>
      </c>
      <c r="B16" s="155" t="s">
        <v>104</v>
      </c>
      <c r="C16" s="155" t="s">
        <v>105</v>
      </c>
      <c r="D16" s="156">
        <f>Položky!G33</f>
        <v>0</v>
      </c>
      <c r="E16" s="158"/>
    </row>
    <row r="17" spans="1:6" x14ac:dyDescent="0.2">
      <c r="A17" s="154" t="s">
        <v>97</v>
      </c>
      <c r="B17" s="155" t="s">
        <v>104</v>
      </c>
      <c r="C17" s="155" t="s">
        <v>19</v>
      </c>
      <c r="D17" s="156">
        <f>Položky!G43</f>
        <v>0</v>
      </c>
      <c r="E17" s="158"/>
    </row>
    <row r="18" spans="1:6" x14ac:dyDescent="0.2">
      <c r="A18" s="154" t="s">
        <v>98</v>
      </c>
      <c r="B18" s="155" t="s">
        <v>104</v>
      </c>
      <c r="C18" s="155" t="s">
        <v>26</v>
      </c>
      <c r="D18" s="156">
        <f>Položky!G58</f>
        <v>0</v>
      </c>
      <c r="E18" s="158"/>
    </row>
    <row r="19" spans="1:6" x14ac:dyDescent="0.2">
      <c r="A19" s="154" t="s">
        <v>111</v>
      </c>
      <c r="B19" s="155" t="s">
        <v>110</v>
      </c>
      <c r="C19" s="155" t="s">
        <v>29</v>
      </c>
      <c r="D19" s="156">
        <f>Položky!G62</f>
        <v>0</v>
      </c>
      <c r="E19" s="158"/>
    </row>
    <row r="20" spans="1:6" x14ac:dyDescent="0.2">
      <c r="A20" s="154"/>
      <c r="B20" s="155"/>
      <c r="C20" s="155"/>
      <c r="D20" s="156"/>
      <c r="E20" s="158"/>
    </row>
    <row r="21" spans="1:6" x14ac:dyDescent="0.2">
      <c r="A21" s="151"/>
      <c r="B21" s="153"/>
      <c r="C21" s="153" t="s">
        <v>3</v>
      </c>
      <c r="D21" s="159">
        <f>SUM(D15:D20)</f>
        <v>0</v>
      </c>
      <c r="E21" s="160"/>
    </row>
    <row r="22" spans="1:6" x14ac:dyDescent="0.2">
      <c r="A22" s="151"/>
      <c r="B22" s="153"/>
      <c r="C22" s="153"/>
      <c r="D22" s="159"/>
      <c r="E22" s="160"/>
    </row>
    <row r="23" spans="1:6" x14ac:dyDescent="0.2">
      <c r="A23" s="151"/>
      <c r="B23" s="153"/>
      <c r="C23" s="153" t="s">
        <v>64</v>
      </c>
      <c r="D23" s="159">
        <f>Položky!G11</f>
        <v>0</v>
      </c>
      <c r="E23" s="160"/>
    </row>
    <row r="24" spans="1:6" x14ac:dyDescent="0.2">
      <c r="A24" s="161"/>
      <c r="B24" s="153"/>
      <c r="C24" s="153"/>
      <c r="D24" s="159"/>
      <c r="E24" s="160"/>
    </row>
    <row r="25" spans="1:6" x14ac:dyDescent="0.2">
      <c r="A25" s="151"/>
      <c r="B25" s="153"/>
      <c r="C25" s="153"/>
      <c r="D25" s="159"/>
      <c r="E25" s="160"/>
    </row>
    <row r="26" spans="1:6" x14ac:dyDescent="0.2">
      <c r="A26" s="151"/>
      <c r="B26" s="153"/>
      <c r="C26" s="153"/>
      <c r="D26" s="159"/>
      <c r="E26" s="160"/>
    </row>
    <row r="27" spans="1:6" x14ac:dyDescent="0.2">
      <c r="A27" s="148"/>
      <c r="B27" s="149"/>
      <c r="C27" s="153" t="s">
        <v>99</v>
      </c>
      <c r="D27" s="159">
        <f>SUM(D21:D24)</f>
        <v>0</v>
      </c>
      <c r="E27" s="162"/>
      <c r="F27" s="4"/>
    </row>
    <row r="28" spans="1:6" x14ac:dyDescent="0.2">
      <c r="A28" s="148"/>
      <c r="B28" s="149"/>
      <c r="C28" s="153"/>
      <c r="D28" s="163"/>
      <c r="E28" s="162"/>
    </row>
    <row r="29" spans="1:6" x14ac:dyDescent="0.2">
      <c r="A29" s="148"/>
      <c r="B29" s="149"/>
      <c r="C29" s="153"/>
      <c r="D29" s="163"/>
      <c r="E29" s="162"/>
    </row>
    <row r="30" spans="1:6" x14ac:dyDescent="0.2">
      <c r="A30" s="148"/>
      <c r="B30" s="149"/>
      <c r="C30" s="153"/>
      <c r="D30" s="163"/>
      <c r="E30" s="162"/>
    </row>
    <row r="31" spans="1:6" x14ac:dyDescent="0.2">
      <c r="A31" s="148"/>
      <c r="B31" s="149"/>
      <c r="C31" s="153"/>
      <c r="D31" s="163"/>
      <c r="E31" s="162"/>
    </row>
    <row r="32" spans="1:6" x14ac:dyDescent="0.2">
      <c r="A32" s="148"/>
      <c r="B32" s="106" t="s">
        <v>0</v>
      </c>
      <c r="C32" s="153" t="s">
        <v>100</v>
      </c>
      <c r="D32" s="163"/>
      <c r="E32" s="162"/>
    </row>
    <row r="33" spans="1:5" x14ac:dyDescent="0.2">
      <c r="A33" s="148"/>
      <c r="B33" s="149"/>
      <c r="C33" s="153"/>
      <c r="D33" s="163"/>
      <c r="E33" s="162"/>
    </row>
    <row r="34" spans="1:5" x14ac:dyDescent="0.2">
      <c r="A34" s="148"/>
      <c r="B34" s="106" t="s">
        <v>101</v>
      </c>
      <c r="C34" s="164">
        <v>44593</v>
      </c>
      <c r="D34" s="163"/>
      <c r="E34" s="162"/>
    </row>
    <row r="35" spans="1:5" x14ac:dyDescent="0.2">
      <c r="A35" s="148"/>
      <c r="B35" s="149"/>
      <c r="C35" s="153"/>
      <c r="D35" s="163"/>
      <c r="E35" s="162"/>
    </row>
    <row r="36" spans="1:5" x14ac:dyDescent="0.2">
      <c r="A36" s="148"/>
      <c r="B36" s="149"/>
      <c r="C36" s="153"/>
      <c r="D36" s="163"/>
      <c r="E36" s="162"/>
    </row>
    <row r="37" spans="1:5" ht="13.5" thickBot="1" x14ac:dyDescent="0.25">
      <c r="A37" s="165"/>
      <c r="B37" s="166"/>
      <c r="C37" s="167"/>
      <c r="D37" s="168"/>
      <c r="E37" s="169"/>
    </row>
    <row r="38" spans="1:5" x14ac:dyDescent="0.2">
      <c r="C38" s="4"/>
      <c r="D38" s="162"/>
      <c r="E38" s="162"/>
    </row>
    <row r="39" spans="1:5" x14ac:dyDescent="0.2">
      <c r="C39" s="4"/>
      <c r="D39" s="162"/>
      <c r="E39" s="162"/>
    </row>
    <row r="40" spans="1:5" x14ac:dyDescent="0.2">
      <c r="C40" s="4"/>
      <c r="D40" s="162"/>
      <c r="E40" s="162"/>
    </row>
    <row r="41" spans="1:5" x14ac:dyDescent="0.2">
      <c r="C41" s="4"/>
      <c r="D41" s="160"/>
      <c r="E41" s="160"/>
    </row>
    <row r="42" spans="1:5" x14ac:dyDescent="0.2">
      <c r="C42" s="4"/>
      <c r="D42" s="160"/>
      <c r="E42" s="160"/>
    </row>
    <row r="43" spans="1:5" x14ac:dyDescent="0.2">
      <c r="C43" s="4"/>
      <c r="D43" s="160"/>
      <c r="E43" s="160"/>
    </row>
    <row r="44" spans="1:5" x14ac:dyDescent="0.2">
      <c r="C44" s="4"/>
      <c r="D44" s="160"/>
      <c r="E44" s="160"/>
    </row>
    <row r="45" spans="1:5" x14ac:dyDescent="0.2">
      <c r="C45" s="4"/>
      <c r="D45" s="160"/>
      <c r="E45" s="160"/>
    </row>
    <row r="46" spans="1:5" x14ac:dyDescent="0.2">
      <c r="C46" s="4"/>
      <c r="D46" s="160"/>
      <c r="E46" s="160"/>
    </row>
    <row r="51" spans="3:5" x14ac:dyDescent="0.2">
      <c r="C51" s="170"/>
    </row>
    <row r="52" spans="3:5" x14ac:dyDescent="0.2">
      <c r="C52" s="170"/>
    </row>
    <row r="53" spans="3:5" x14ac:dyDescent="0.2">
      <c r="C53" s="170"/>
    </row>
    <row r="54" spans="3:5" x14ac:dyDescent="0.2">
      <c r="C54" s="170"/>
    </row>
    <row r="55" spans="3:5" x14ac:dyDescent="0.2">
      <c r="C55" s="170"/>
    </row>
    <row r="56" spans="3:5" x14ac:dyDescent="0.2">
      <c r="C56" s="170"/>
    </row>
    <row r="57" spans="3:5" x14ac:dyDescent="0.2">
      <c r="C57" s="170"/>
    </row>
    <row r="58" spans="3:5" x14ac:dyDescent="0.2">
      <c r="C58" s="170"/>
    </row>
    <row r="61" spans="3:5" x14ac:dyDescent="0.2">
      <c r="E61" s="171"/>
    </row>
    <row r="62" spans="3:5" x14ac:dyDescent="0.2">
      <c r="D62" s="4"/>
      <c r="E62" s="172"/>
    </row>
    <row r="63" spans="3:5" x14ac:dyDescent="0.2">
      <c r="C63" s="4"/>
    </row>
    <row r="66" spans="1:2" x14ac:dyDescent="0.2">
      <c r="A66" s="4"/>
      <c r="B66" s="4"/>
    </row>
    <row r="83" spans="1:6" x14ac:dyDescent="0.2">
      <c r="E83" s="171"/>
    </row>
    <row r="84" spans="1:6" x14ac:dyDescent="0.2">
      <c r="E84" s="172"/>
      <c r="F84" s="4"/>
    </row>
    <row r="85" spans="1:6" x14ac:dyDescent="0.2">
      <c r="C85" s="4"/>
      <c r="E85" s="171"/>
    </row>
    <row r="86" spans="1:6" x14ac:dyDescent="0.2">
      <c r="E86" s="171"/>
    </row>
    <row r="87" spans="1:6" x14ac:dyDescent="0.2">
      <c r="E87" s="171"/>
    </row>
    <row r="88" spans="1:6" x14ac:dyDescent="0.2">
      <c r="A88" s="4"/>
      <c r="B88" s="4"/>
    </row>
    <row r="90" spans="1:6" x14ac:dyDescent="0.2">
      <c r="D90" s="4"/>
      <c r="E90" s="4"/>
      <c r="F90" s="4"/>
    </row>
    <row r="91" spans="1:6" x14ac:dyDescent="0.2">
      <c r="C91" s="4"/>
      <c r="D91" s="4"/>
      <c r="E91" s="4"/>
      <c r="F91" s="4"/>
    </row>
    <row r="92" spans="1:6" x14ac:dyDescent="0.2">
      <c r="C92" s="4"/>
      <c r="D92" s="173"/>
      <c r="E92" s="173"/>
    </row>
    <row r="93" spans="1:6" x14ac:dyDescent="0.2">
      <c r="C93" s="173"/>
    </row>
    <row r="94" spans="1:6" x14ac:dyDescent="0.2">
      <c r="B94" s="4"/>
    </row>
    <row r="96" spans="1:6" x14ac:dyDescent="0.2">
      <c r="B96" s="4"/>
      <c r="D96" s="4"/>
      <c r="E96" s="4"/>
    </row>
    <row r="97" spans="1:5" x14ac:dyDescent="0.2">
      <c r="C97" s="4"/>
      <c r="D97" s="4"/>
    </row>
    <row r="98" spans="1:5" x14ac:dyDescent="0.2">
      <c r="B98" s="4"/>
      <c r="C98" s="4"/>
      <c r="D98" s="4"/>
    </row>
    <row r="99" spans="1:5" x14ac:dyDescent="0.2">
      <c r="C99" s="173"/>
      <c r="D99" s="4"/>
    </row>
    <row r="100" spans="1:5" x14ac:dyDescent="0.2">
      <c r="A100" s="4"/>
      <c r="B100" s="4"/>
      <c r="C100" s="4"/>
      <c r="E100" s="4"/>
    </row>
    <row r="101" spans="1:5" x14ac:dyDescent="0.2">
      <c r="C101" s="4"/>
    </row>
    <row r="102" spans="1:5" x14ac:dyDescent="0.2">
      <c r="D102" s="4"/>
      <c r="E102" s="4"/>
    </row>
    <row r="103" spans="1:5" x14ac:dyDescent="0.2">
      <c r="A103" s="4"/>
      <c r="B103" s="4"/>
      <c r="C103" s="4"/>
    </row>
    <row r="106" spans="1:5" x14ac:dyDescent="0.2">
      <c r="D106" s="4"/>
      <c r="E106" s="4"/>
    </row>
    <row r="107" spans="1:5" x14ac:dyDescent="0.2">
      <c r="C107" s="4"/>
    </row>
    <row r="108" spans="1:5" x14ac:dyDescent="0.2">
      <c r="A108" s="4"/>
    </row>
    <row r="110" spans="1:5" x14ac:dyDescent="0.2">
      <c r="A110" s="4"/>
      <c r="E110" s="174"/>
    </row>
    <row r="111" spans="1:5" x14ac:dyDescent="0.2">
      <c r="A111" s="4"/>
      <c r="C111" s="175"/>
      <c r="E111" s="174"/>
    </row>
    <row r="112" spans="1:5" x14ac:dyDescent="0.2">
      <c r="B112" s="176"/>
      <c r="C112" s="175"/>
      <c r="E112" s="174"/>
    </row>
    <row r="113" spans="2:5" x14ac:dyDescent="0.2">
      <c r="B113" s="176"/>
      <c r="E113" s="174"/>
    </row>
    <row r="114" spans="2:5" x14ac:dyDescent="0.2">
      <c r="B114" s="176"/>
    </row>
    <row r="115" spans="2:5" x14ac:dyDescent="0.2">
      <c r="C115" s="176"/>
    </row>
    <row r="116" spans="2:5" x14ac:dyDescent="0.2">
      <c r="C116" s="173"/>
    </row>
    <row r="117" spans="2:5" x14ac:dyDescent="0.2">
      <c r="C117" s="173"/>
    </row>
    <row r="118" spans="2:5" x14ac:dyDescent="0.2">
      <c r="C118" s="176"/>
    </row>
    <row r="120" spans="2:5" x14ac:dyDescent="0.2">
      <c r="B120" s="4"/>
      <c r="C120" s="176"/>
      <c r="D120" s="4"/>
      <c r="E120" s="4"/>
    </row>
    <row r="121" spans="2:5" x14ac:dyDescent="0.2">
      <c r="B121" s="4"/>
      <c r="D121" s="4"/>
      <c r="E121" s="4"/>
    </row>
    <row r="122" spans="2:5" x14ac:dyDescent="0.2">
      <c r="B122" s="4"/>
      <c r="D122" s="4"/>
      <c r="E122" s="4"/>
    </row>
    <row r="123" spans="2:5" x14ac:dyDescent="0.2">
      <c r="B123" s="4"/>
      <c r="D123" s="4"/>
      <c r="E123" s="4"/>
    </row>
    <row r="125" spans="2:5" x14ac:dyDescent="0.2">
      <c r="B125" s="4"/>
    </row>
    <row r="131" spans="2:5" x14ac:dyDescent="0.2">
      <c r="B131" s="4"/>
      <c r="D131" s="4"/>
      <c r="E131" s="4"/>
    </row>
    <row r="132" spans="2:5" x14ac:dyDescent="0.2">
      <c r="D132" s="4"/>
      <c r="E132" s="4"/>
    </row>
    <row r="133" spans="2:5" x14ac:dyDescent="0.2">
      <c r="D133" s="4"/>
      <c r="E133" s="4"/>
    </row>
    <row r="134" spans="2:5" x14ac:dyDescent="0.2">
      <c r="B134" s="4"/>
      <c r="D134" s="4"/>
      <c r="E134" s="4"/>
    </row>
    <row r="135" spans="2:5" x14ac:dyDescent="0.2">
      <c r="D135" s="4"/>
      <c r="E135" s="4"/>
    </row>
    <row r="136" spans="2:5" x14ac:dyDescent="0.2">
      <c r="B136" s="4"/>
    </row>
    <row r="137" spans="2:5" x14ac:dyDescent="0.2">
      <c r="B137" s="4"/>
    </row>
    <row r="138" spans="2:5" x14ac:dyDescent="0.2">
      <c r="B138" s="175"/>
      <c r="D138" s="175"/>
      <c r="E138" s="175"/>
    </row>
    <row r="139" spans="2:5" x14ac:dyDescent="0.2">
      <c r="B139" s="175"/>
      <c r="C139" s="175"/>
      <c r="D139" s="175"/>
      <c r="E139" s="175"/>
    </row>
    <row r="140" spans="2:5" x14ac:dyDescent="0.2">
      <c r="B140" s="175"/>
      <c r="C140" s="175"/>
      <c r="D140" s="175"/>
      <c r="E140" s="175"/>
    </row>
    <row r="141" spans="2:5" x14ac:dyDescent="0.2">
      <c r="B141" s="175"/>
      <c r="C141" s="175"/>
      <c r="D141" s="175"/>
      <c r="E141" s="175"/>
    </row>
    <row r="142" spans="2:5" x14ac:dyDescent="0.2">
      <c r="B142" s="175"/>
      <c r="C142" s="175"/>
      <c r="D142" s="175"/>
      <c r="E142" s="175"/>
    </row>
    <row r="143" spans="2:5" x14ac:dyDescent="0.2">
      <c r="B143" s="175"/>
      <c r="C143" s="175"/>
      <c r="D143" s="175"/>
      <c r="E143" s="175"/>
    </row>
    <row r="144" spans="2:5" x14ac:dyDescent="0.2">
      <c r="B144" s="175"/>
      <c r="C144" s="175"/>
      <c r="D144" s="175"/>
      <c r="E144" s="175"/>
    </row>
    <row r="145" spans="2:5" x14ac:dyDescent="0.2">
      <c r="B145" s="175"/>
      <c r="C145" s="175"/>
      <c r="D145" s="175"/>
      <c r="E145" s="175"/>
    </row>
    <row r="146" spans="2:5" x14ac:dyDescent="0.2">
      <c r="B146" s="175"/>
      <c r="C146" s="175"/>
      <c r="D146" s="175"/>
      <c r="E146" s="175"/>
    </row>
    <row r="147" spans="2:5" x14ac:dyDescent="0.2">
      <c r="B147" s="175"/>
      <c r="C147" s="175"/>
      <c r="D147" s="175"/>
      <c r="E147" s="175"/>
    </row>
    <row r="148" spans="2:5" x14ac:dyDescent="0.2">
      <c r="C148" s="175"/>
    </row>
    <row r="150" spans="2:5" x14ac:dyDescent="0.2">
      <c r="B150" s="176"/>
      <c r="D150" s="176"/>
      <c r="E150" s="176"/>
    </row>
    <row r="151" spans="2:5" x14ac:dyDescent="0.2">
      <c r="B151" s="176"/>
      <c r="D151" s="176"/>
      <c r="E151" s="176"/>
    </row>
    <row r="152" spans="2:5" x14ac:dyDescent="0.2">
      <c r="B152" s="176"/>
      <c r="D152" s="176"/>
      <c r="E152" s="176"/>
    </row>
  </sheetData>
  <pageMargins left="0.59055118110236227" right="0.39370078740157483" top="0.59055118110236227" bottom="0.98425196850393704" header="0.19685039370078741" footer="0.51181102362204722"/>
  <pageSetup paperSize="9" orientation="portrait" horizontalDpi="4294967295" vertic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>
    <pageSetUpPr fitToPage="1"/>
  </sheetPr>
  <dimension ref="A1:CZ116"/>
  <sheetViews>
    <sheetView showGridLines="0" showZeros="0" tabSelected="1" zoomScale="130" zoomScaleNormal="130" workbookViewId="0">
      <selection activeCell="G79" sqref="G79"/>
    </sheetView>
  </sheetViews>
  <sheetFormatPr defaultRowHeight="12.75" x14ac:dyDescent="0.2"/>
  <cols>
    <col min="1" max="1" width="4.42578125" style="5" customWidth="1"/>
    <col min="2" max="2" width="14.5703125" style="5" customWidth="1"/>
    <col min="3" max="3" width="40.42578125" style="5" customWidth="1"/>
    <col min="4" max="4" width="5.5703125" style="5" customWidth="1"/>
    <col min="5" max="5" width="8.5703125" style="13" customWidth="1"/>
    <col min="6" max="6" width="9.85546875" style="87" customWidth="1"/>
    <col min="7" max="7" width="13.85546875" style="5" customWidth="1"/>
    <col min="8" max="11" width="9.140625" style="5"/>
    <col min="12" max="12" width="75.42578125" style="5" customWidth="1"/>
    <col min="13" max="13" width="45.28515625" style="5" customWidth="1"/>
    <col min="14" max="16384" width="9.140625" style="5"/>
  </cols>
  <sheetData>
    <row r="1" spans="1:57" ht="15.75" x14ac:dyDescent="0.25">
      <c r="A1" s="179" t="s">
        <v>129</v>
      </c>
      <c r="B1" s="179"/>
      <c r="C1" s="179"/>
      <c r="D1" s="179"/>
      <c r="E1" s="179"/>
      <c r="F1" s="179"/>
      <c r="G1" s="179"/>
    </row>
    <row r="2" spans="1:57" ht="14.25" customHeight="1" thickBot="1" x14ac:dyDescent="0.25">
      <c r="B2" s="6"/>
      <c r="C2" s="7"/>
      <c r="D2" s="7"/>
      <c r="E2" s="8"/>
      <c r="F2" s="89"/>
      <c r="G2" s="7"/>
    </row>
    <row r="3" spans="1:57" ht="39" thickTop="1" x14ac:dyDescent="0.2">
      <c r="A3" s="180" t="s">
        <v>1</v>
      </c>
      <c r="B3" s="181"/>
      <c r="C3" s="177" t="s">
        <v>92</v>
      </c>
      <c r="D3" s="2"/>
      <c r="E3" s="9" t="s">
        <v>5</v>
      </c>
      <c r="F3" s="90"/>
      <c r="G3" s="10"/>
    </row>
    <row r="4" spans="1:57" ht="13.5" thickBot="1" x14ac:dyDescent="0.25">
      <c r="A4" s="182" t="s">
        <v>2</v>
      </c>
      <c r="B4" s="183"/>
      <c r="C4" s="142" t="s">
        <v>102</v>
      </c>
      <c r="D4" s="3"/>
      <c r="E4" s="184">
        <f>Rekapitulace!G2</f>
        <v>0</v>
      </c>
      <c r="F4" s="185"/>
      <c r="G4" s="186"/>
    </row>
    <row r="5" spans="1:57" ht="13.5" thickTop="1" x14ac:dyDescent="0.2">
      <c r="A5" s="11"/>
      <c r="B5" s="12"/>
      <c r="C5" s="12"/>
      <c r="F5" s="91"/>
      <c r="G5" s="14"/>
    </row>
    <row r="6" spans="1:57" x14ac:dyDescent="0.2">
      <c r="A6" s="15" t="s">
        <v>6</v>
      </c>
      <c r="B6" s="16" t="s">
        <v>7</v>
      </c>
      <c r="C6" s="16" t="s">
        <v>8</v>
      </c>
      <c r="D6" s="16" t="s">
        <v>9</v>
      </c>
      <c r="E6" s="17" t="s">
        <v>10</v>
      </c>
      <c r="F6" s="94" t="s">
        <v>11</v>
      </c>
      <c r="G6" s="18" t="s">
        <v>12</v>
      </c>
    </row>
    <row r="7" spans="1:57" s="74" customFormat="1" x14ac:dyDescent="0.2">
      <c r="A7" s="19" t="s">
        <v>13</v>
      </c>
      <c r="B7" s="56"/>
      <c r="C7" s="57" t="s">
        <v>64</v>
      </c>
      <c r="D7" s="58"/>
      <c r="E7" s="59"/>
      <c r="F7" s="79"/>
      <c r="G7" s="60"/>
      <c r="I7" s="101"/>
      <c r="J7" s="101"/>
      <c r="O7" s="75"/>
      <c r="BA7" s="77"/>
      <c r="BB7" s="77"/>
      <c r="BC7" s="77"/>
      <c r="BD7" s="77"/>
      <c r="BE7" s="77"/>
    </row>
    <row r="8" spans="1:57" s="74" customFormat="1" ht="25.5" x14ac:dyDescent="0.2">
      <c r="A8" s="108">
        <v>1</v>
      </c>
      <c r="B8" s="104">
        <v>311101212</v>
      </c>
      <c r="C8" s="105" t="s">
        <v>68</v>
      </c>
      <c r="D8" s="106" t="s">
        <v>15</v>
      </c>
      <c r="E8" s="102">
        <v>3</v>
      </c>
      <c r="F8" s="103">
        <v>0</v>
      </c>
      <c r="G8" s="103">
        <f>PRODUCT(E8,F8)</f>
        <v>0</v>
      </c>
      <c r="O8" s="75"/>
      <c r="BA8" s="77"/>
      <c r="BB8" s="77"/>
      <c r="BC8" s="77"/>
      <c r="BD8" s="77"/>
      <c r="BE8" s="77"/>
    </row>
    <row r="9" spans="1:57" s="74" customFormat="1" ht="38.25" x14ac:dyDescent="0.2">
      <c r="A9" s="108">
        <v>2</v>
      </c>
      <c r="B9" s="104">
        <v>468101432</v>
      </c>
      <c r="C9" s="105" t="s">
        <v>69</v>
      </c>
      <c r="D9" s="106" t="s">
        <v>15</v>
      </c>
      <c r="E9" s="102">
        <v>9</v>
      </c>
      <c r="F9" s="103">
        <v>0</v>
      </c>
      <c r="G9" s="103">
        <f>PRODUCT(E9,F9)</f>
        <v>0</v>
      </c>
      <c r="O9" s="75"/>
      <c r="BA9" s="77"/>
      <c r="BB9" s="77"/>
      <c r="BC9" s="77"/>
      <c r="BD9" s="77"/>
      <c r="BE9" s="77"/>
    </row>
    <row r="10" spans="1:57" s="74" customFormat="1" ht="25.5" x14ac:dyDescent="0.2">
      <c r="A10" s="109">
        <v>3</v>
      </c>
      <c r="B10" s="104" t="s">
        <v>117</v>
      </c>
      <c r="C10" s="105" t="s">
        <v>70</v>
      </c>
      <c r="D10" s="106" t="s">
        <v>71</v>
      </c>
      <c r="E10" s="102">
        <v>2.5</v>
      </c>
      <c r="F10" s="103">
        <v>0</v>
      </c>
      <c r="G10" s="103">
        <f>PRODUCT(E10,F10)</f>
        <v>0</v>
      </c>
      <c r="O10" s="75"/>
      <c r="BA10" s="77"/>
      <c r="BB10" s="77"/>
      <c r="BC10" s="77"/>
      <c r="BD10" s="77"/>
      <c r="BE10" s="77"/>
    </row>
    <row r="11" spans="1:57" s="74" customFormat="1" x14ac:dyDescent="0.2">
      <c r="A11" s="80"/>
      <c r="B11" s="41" t="s">
        <v>14</v>
      </c>
      <c r="C11" s="81" t="s">
        <v>64</v>
      </c>
      <c r="D11" s="82"/>
      <c r="E11" s="83"/>
      <c r="F11" s="84"/>
      <c r="G11" s="85">
        <f>SUM(G8:G10)</f>
        <v>0</v>
      </c>
      <c r="O11" s="75"/>
      <c r="BA11" s="77"/>
      <c r="BB11" s="77"/>
      <c r="BC11" s="77"/>
      <c r="BD11" s="77"/>
      <c r="BE11" s="77"/>
    </row>
    <row r="12" spans="1:57" s="55" customFormat="1" x14ac:dyDescent="0.2">
      <c r="A12" s="78" t="s">
        <v>13</v>
      </c>
      <c r="B12" s="69" t="s">
        <v>32</v>
      </c>
      <c r="C12" s="70" t="s">
        <v>72</v>
      </c>
      <c r="D12" s="71"/>
      <c r="E12" s="72"/>
      <c r="F12" s="79"/>
      <c r="G12" s="73"/>
      <c r="O12" s="43"/>
      <c r="BA12" s="33"/>
      <c r="BB12" s="33"/>
      <c r="BC12" s="33"/>
      <c r="BD12" s="33"/>
      <c r="BE12" s="33"/>
    </row>
    <row r="13" spans="1:57" s="55" customFormat="1" ht="25.5" x14ac:dyDescent="0.2">
      <c r="A13" s="123">
        <v>4</v>
      </c>
      <c r="B13" s="126" t="s">
        <v>53</v>
      </c>
      <c r="C13" s="112" t="s">
        <v>54</v>
      </c>
      <c r="D13" s="113" t="s">
        <v>33</v>
      </c>
      <c r="E13" s="114">
        <v>1</v>
      </c>
      <c r="F13" s="115">
        <v>0</v>
      </c>
      <c r="G13" s="116">
        <f>E13*F13</f>
        <v>0</v>
      </c>
      <c r="O13" s="43"/>
      <c r="BA13" s="33"/>
      <c r="BB13" s="33"/>
      <c r="BC13" s="33"/>
      <c r="BD13" s="33"/>
      <c r="BE13" s="33"/>
    </row>
    <row r="14" spans="1:57" s="55" customFormat="1" ht="63.75" x14ac:dyDescent="0.2">
      <c r="A14" s="123">
        <v>5</v>
      </c>
      <c r="B14" s="126" t="s">
        <v>116</v>
      </c>
      <c r="C14" s="112" t="s">
        <v>50</v>
      </c>
      <c r="D14" s="113" t="s">
        <v>33</v>
      </c>
      <c r="E14" s="114">
        <v>1</v>
      </c>
      <c r="F14" s="115">
        <v>0</v>
      </c>
      <c r="G14" s="116">
        <f t="shared" ref="G14:G16" si="0">E14*F14</f>
        <v>0</v>
      </c>
      <c r="O14" s="43"/>
      <c r="BA14" s="33"/>
      <c r="BB14" s="33"/>
      <c r="BC14" s="33"/>
      <c r="BD14" s="33"/>
      <c r="BE14" s="33"/>
    </row>
    <row r="15" spans="1:57" s="74" customFormat="1" ht="25.5" x14ac:dyDescent="0.2">
      <c r="A15" s="123">
        <v>6</v>
      </c>
      <c r="B15" s="126" t="s">
        <v>52</v>
      </c>
      <c r="C15" s="118" t="s">
        <v>77</v>
      </c>
      <c r="D15" s="113" t="s">
        <v>33</v>
      </c>
      <c r="E15" s="114">
        <v>1</v>
      </c>
      <c r="F15" s="115">
        <v>0</v>
      </c>
      <c r="G15" s="116">
        <f t="shared" si="0"/>
        <v>0</v>
      </c>
      <c r="O15" s="75"/>
      <c r="BA15" s="77"/>
      <c r="BB15" s="77"/>
      <c r="BC15" s="77"/>
      <c r="BD15" s="77"/>
      <c r="BE15" s="77"/>
    </row>
    <row r="16" spans="1:57" s="74" customFormat="1" ht="25.5" x14ac:dyDescent="0.2">
      <c r="A16" s="123">
        <v>7</v>
      </c>
      <c r="B16" s="126" t="s">
        <v>55</v>
      </c>
      <c r="C16" s="118" t="s">
        <v>51</v>
      </c>
      <c r="D16" s="113" t="s">
        <v>36</v>
      </c>
      <c r="E16" s="114">
        <v>8</v>
      </c>
      <c r="F16" s="115">
        <v>0</v>
      </c>
      <c r="G16" s="116">
        <f t="shared" si="0"/>
        <v>0</v>
      </c>
      <c r="O16" s="75"/>
      <c r="BA16" s="77"/>
      <c r="BB16" s="77"/>
      <c r="BC16" s="77"/>
      <c r="BD16" s="77"/>
      <c r="BE16" s="77"/>
    </row>
    <row r="17" spans="1:104" s="55" customFormat="1" ht="38.25" x14ac:dyDescent="0.2">
      <c r="A17" s="123">
        <v>8</v>
      </c>
      <c r="B17" s="126" t="s">
        <v>73</v>
      </c>
      <c r="C17" s="119" t="s">
        <v>106</v>
      </c>
      <c r="D17" s="113" t="s">
        <v>74</v>
      </c>
      <c r="E17" s="115">
        <v>1</v>
      </c>
      <c r="F17" s="115">
        <v>0</v>
      </c>
      <c r="G17" s="116">
        <f t="shared" ref="G17:G21" si="1">E17*F17</f>
        <v>0</v>
      </c>
      <c r="O17" s="43"/>
      <c r="BA17" s="33"/>
      <c r="BB17" s="33"/>
      <c r="BC17" s="33"/>
      <c r="BD17" s="33"/>
      <c r="BE17" s="33"/>
    </row>
    <row r="18" spans="1:104" s="66" customFormat="1" ht="25.5" x14ac:dyDescent="0.2">
      <c r="A18" s="123">
        <v>9</v>
      </c>
      <c r="B18" s="126" t="s">
        <v>75</v>
      </c>
      <c r="C18" s="120" t="s">
        <v>107</v>
      </c>
      <c r="D18" s="113" t="s">
        <v>15</v>
      </c>
      <c r="E18" s="115">
        <v>5</v>
      </c>
      <c r="F18" s="115">
        <v>0</v>
      </c>
      <c r="G18" s="121">
        <f t="shared" si="1"/>
        <v>0</v>
      </c>
      <c r="O18" s="67"/>
      <c r="BA18" s="68"/>
      <c r="BB18" s="68"/>
      <c r="BC18" s="68"/>
      <c r="BD18" s="68"/>
      <c r="BE18" s="68"/>
    </row>
    <row r="19" spans="1:104" s="66" customFormat="1" x14ac:dyDescent="0.2">
      <c r="A19" s="110">
        <v>10</v>
      </c>
      <c r="B19" s="111" t="s">
        <v>55</v>
      </c>
      <c r="C19" s="120" t="s">
        <v>45</v>
      </c>
      <c r="D19" s="113" t="s">
        <v>20</v>
      </c>
      <c r="E19" s="115">
        <v>1</v>
      </c>
      <c r="F19" s="115">
        <v>0</v>
      </c>
      <c r="G19" s="121">
        <f t="shared" si="1"/>
        <v>0</v>
      </c>
      <c r="O19" s="67"/>
      <c r="BA19" s="68"/>
      <c r="BB19" s="68"/>
      <c r="BC19" s="68"/>
      <c r="BD19" s="68"/>
      <c r="BE19" s="68"/>
    </row>
    <row r="20" spans="1:104" s="74" customFormat="1" x14ac:dyDescent="0.2">
      <c r="A20" s="110">
        <v>11</v>
      </c>
      <c r="B20" s="111" t="s">
        <v>56</v>
      </c>
      <c r="C20" s="120" t="s">
        <v>60</v>
      </c>
      <c r="D20" s="113" t="s">
        <v>36</v>
      </c>
      <c r="E20" s="115">
        <v>8</v>
      </c>
      <c r="F20" s="115">
        <v>0</v>
      </c>
      <c r="G20" s="121">
        <f t="shared" si="1"/>
        <v>0</v>
      </c>
      <c r="O20" s="75"/>
      <c r="BA20" s="77"/>
      <c r="BB20" s="77"/>
      <c r="BC20" s="77"/>
      <c r="BD20" s="77"/>
      <c r="BE20" s="77"/>
    </row>
    <row r="21" spans="1:104" s="74" customFormat="1" x14ac:dyDescent="0.2">
      <c r="A21" s="110">
        <v>12</v>
      </c>
      <c r="B21" s="111" t="s">
        <v>57</v>
      </c>
      <c r="C21" s="120" t="s">
        <v>35</v>
      </c>
      <c r="D21" s="113" t="s">
        <v>36</v>
      </c>
      <c r="E21" s="115">
        <v>24</v>
      </c>
      <c r="F21" s="115">
        <v>0</v>
      </c>
      <c r="G21" s="121">
        <f t="shared" si="1"/>
        <v>0</v>
      </c>
      <c r="O21" s="75"/>
      <c r="BA21" s="77"/>
      <c r="BB21" s="77"/>
      <c r="BC21" s="77"/>
      <c r="BD21" s="77"/>
      <c r="BE21" s="77"/>
    </row>
    <row r="22" spans="1:104" s="74" customFormat="1" x14ac:dyDescent="0.2">
      <c r="A22" s="110"/>
      <c r="B22" s="111"/>
      <c r="C22" s="120" t="s">
        <v>76</v>
      </c>
      <c r="D22" s="113"/>
      <c r="E22" s="115"/>
      <c r="F22" s="115"/>
      <c r="G22" s="121">
        <f>SUM(G13:G21)</f>
        <v>0</v>
      </c>
      <c r="O22" s="75"/>
      <c r="BA22" s="77"/>
      <c r="BB22" s="77"/>
      <c r="BC22" s="77"/>
      <c r="BD22" s="77"/>
      <c r="BE22" s="77"/>
    </row>
    <row r="23" spans="1:104" s="66" customFormat="1" ht="25.5" x14ac:dyDescent="0.2">
      <c r="A23" s="122">
        <v>13</v>
      </c>
      <c r="B23" s="111" t="s">
        <v>109</v>
      </c>
      <c r="C23" s="120" t="s">
        <v>108</v>
      </c>
      <c r="D23" s="113" t="s">
        <v>4</v>
      </c>
      <c r="E23" s="115">
        <v>3.24</v>
      </c>
      <c r="F23" s="115"/>
      <c r="G23" s="121">
        <f>G22*E23*0.01</f>
        <v>0</v>
      </c>
      <c r="O23" s="67"/>
      <c r="BA23" s="68"/>
      <c r="BB23" s="68"/>
      <c r="BC23" s="68"/>
      <c r="BD23" s="68"/>
      <c r="BE23" s="68"/>
    </row>
    <row r="24" spans="1:104" s="55" customFormat="1" x14ac:dyDescent="0.2">
      <c r="A24" s="80"/>
      <c r="B24" s="41" t="s">
        <v>14</v>
      </c>
      <c r="C24" s="81" t="s">
        <v>91</v>
      </c>
      <c r="D24" s="82"/>
      <c r="E24" s="83"/>
      <c r="F24" s="84"/>
      <c r="G24" s="85">
        <f>SUM(G22:G23)</f>
        <v>0</v>
      </c>
      <c r="O24" s="43"/>
      <c r="BA24" s="33"/>
      <c r="BB24" s="33"/>
      <c r="BC24" s="33"/>
      <c r="BD24" s="33"/>
      <c r="BE24" s="33"/>
    </row>
    <row r="25" spans="1:104" x14ac:dyDescent="0.2">
      <c r="A25" s="86" t="s">
        <v>13</v>
      </c>
      <c r="B25" s="20" t="s">
        <v>16</v>
      </c>
      <c r="C25" s="21" t="s">
        <v>17</v>
      </c>
      <c r="D25" s="22"/>
      <c r="E25" s="23"/>
      <c r="F25" s="79"/>
      <c r="G25" s="24"/>
      <c r="H25" s="25"/>
      <c r="I25" s="25"/>
      <c r="O25" s="26">
        <v>1</v>
      </c>
    </row>
    <row r="26" spans="1:104" ht="38.25" x14ac:dyDescent="0.2">
      <c r="A26" s="123">
        <v>14</v>
      </c>
      <c r="B26" s="126" t="s">
        <v>46</v>
      </c>
      <c r="C26" s="112" t="s">
        <v>43</v>
      </c>
      <c r="D26" s="124" t="s">
        <v>15</v>
      </c>
      <c r="E26" s="114">
        <v>20</v>
      </c>
      <c r="F26" s="115">
        <v>0</v>
      </c>
      <c r="G26" s="116">
        <f>E26*F26</f>
        <v>0</v>
      </c>
      <c r="O26" s="26">
        <v>2</v>
      </c>
      <c r="AA26" s="5">
        <v>12</v>
      </c>
      <c r="AB26" s="5">
        <v>0</v>
      </c>
      <c r="AC26" s="5">
        <v>191</v>
      </c>
      <c r="AZ26" s="5">
        <v>2</v>
      </c>
      <c r="BA26" s="5">
        <f>IF(AZ26=1,G26,0)</f>
        <v>0</v>
      </c>
      <c r="BB26" s="5">
        <f>IF(AZ26=2,G26,0)</f>
        <v>0</v>
      </c>
      <c r="BC26" s="5">
        <f>IF(AZ26=3,G26,0)</f>
        <v>0</v>
      </c>
      <c r="BD26" s="5">
        <f>IF(AZ26=4,G26,0)</f>
        <v>0</v>
      </c>
      <c r="BE26" s="5">
        <f>IF(AZ26=5,G26,0)</f>
        <v>0</v>
      </c>
      <c r="CA26" s="27">
        <v>12</v>
      </c>
      <c r="CB26" s="27">
        <v>0</v>
      </c>
      <c r="CZ26" s="5">
        <v>0</v>
      </c>
    </row>
    <row r="27" spans="1:104" ht="38.25" x14ac:dyDescent="0.2">
      <c r="A27" s="123">
        <v>15</v>
      </c>
      <c r="B27" s="126" t="s">
        <v>47</v>
      </c>
      <c r="C27" s="112" t="s">
        <v>78</v>
      </c>
      <c r="D27" s="124" t="s">
        <v>15</v>
      </c>
      <c r="E27" s="114">
        <v>18</v>
      </c>
      <c r="F27" s="115">
        <v>0</v>
      </c>
      <c r="G27" s="116">
        <f t="shared" ref="G27:G30" si="2">E27*F27</f>
        <v>0</v>
      </c>
      <c r="O27" s="26"/>
      <c r="CA27" s="27"/>
      <c r="CB27" s="27"/>
    </row>
    <row r="28" spans="1:104" ht="38.25" x14ac:dyDescent="0.2">
      <c r="A28" s="123">
        <v>16</v>
      </c>
      <c r="B28" s="126" t="s">
        <v>48</v>
      </c>
      <c r="C28" s="112" t="s">
        <v>44</v>
      </c>
      <c r="D28" s="124" t="s">
        <v>15</v>
      </c>
      <c r="E28" s="114">
        <v>4</v>
      </c>
      <c r="F28" s="115">
        <v>0</v>
      </c>
      <c r="G28" s="116">
        <f t="shared" si="2"/>
        <v>0</v>
      </c>
      <c r="O28" s="26"/>
      <c r="CA28" s="27"/>
      <c r="CB28" s="27"/>
    </row>
    <row r="29" spans="1:104" ht="25.5" x14ac:dyDescent="0.2">
      <c r="A29" s="123">
        <v>17</v>
      </c>
      <c r="B29" s="127" t="s">
        <v>23</v>
      </c>
      <c r="C29" s="128" t="s">
        <v>24</v>
      </c>
      <c r="D29" s="113" t="s">
        <v>33</v>
      </c>
      <c r="E29" s="114">
        <v>4</v>
      </c>
      <c r="F29" s="115">
        <v>0</v>
      </c>
      <c r="G29" s="116">
        <f>E29*F29</f>
        <v>0</v>
      </c>
      <c r="O29" s="26"/>
      <c r="CA29" s="27"/>
      <c r="CB29" s="27"/>
    </row>
    <row r="30" spans="1:104" x14ac:dyDescent="0.2">
      <c r="A30" s="110">
        <v>18</v>
      </c>
      <c r="B30" s="125" t="s">
        <v>22</v>
      </c>
      <c r="C30" s="112" t="s">
        <v>21</v>
      </c>
      <c r="D30" s="124" t="s">
        <v>15</v>
      </c>
      <c r="E30" s="114">
        <v>42</v>
      </c>
      <c r="F30" s="117">
        <v>0</v>
      </c>
      <c r="G30" s="116">
        <f t="shared" si="2"/>
        <v>0</v>
      </c>
      <c r="J30" s="178"/>
      <c r="O30" s="26"/>
      <c r="CA30" s="27"/>
      <c r="CB30" s="27"/>
    </row>
    <row r="31" spans="1:104" s="74" customFormat="1" x14ac:dyDescent="0.2">
      <c r="A31" s="110"/>
      <c r="B31" s="125"/>
      <c r="C31" s="120" t="s">
        <v>76</v>
      </c>
      <c r="D31" s="124"/>
      <c r="E31" s="114"/>
      <c r="F31" s="117"/>
      <c r="G31" s="116">
        <f>SUM(G26:G30)</f>
        <v>0</v>
      </c>
      <c r="O31" s="75"/>
      <c r="CA31" s="76"/>
      <c r="CB31" s="76"/>
    </row>
    <row r="32" spans="1:104" s="42" customFormat="1" ht="25.5" x14ac:dyDescent="0.2">
      <c r="A32" s="110">
        <v>19</v>
      </c>
      <c r="B32" s="111" t="s">
        <v>112</v>
      </c>
      <c r="C32" s="112" t="s">
        <v>113</v>
      </c>
      <c r="D32" s="124" t="s">
        <v>4</v>
      </c>
      <c r="E32" s="114">
        <v>3.39</v>
      </c>
      <c r="F32" s="115"/>
      <c r="G32" s="121">
        <f>G31*E32*0.01</f>
        <v>0</v>
      </c>
      <c r="O32" s="43"/>
      <c r="CA32" s="44"/>
      <c r="CB32" s="44"/>
    </row>
    <row r="33" spans="1:104" x14ac:dyDescent="0.2">
      <c r="A33" s="80"/>
      <c r="B33" s="28" t="s">
        <v>14</v>
      </c>
      <c r="C33" s="29" t="str">
        <f>CONCATENATE(B25," ",C25)</f>
        <v>733 Rozvod potrubí</v>
      </c>
      <c r="D33" s="30"/>
      <c r="E33" s="31"/>
      <c r="F33" s="84"/>
      <c r="G33" s="32">
        <f>SUM(G31:G32)</f>
        <v>0</v>
      </c>
      <c r="O33" s="26">
        <v>4</v>
      </c>
      <c r="BA33" s="33">
        <f>SUM(BA25:BA26)</f>
        <v>0</v>
      </c>
      <c r="BB33" s="33">
        <f>SUM(BB25:BB26)</f>
        <v>0</v>
      </c>
      <c r="BC33" s="33">
        <f>SUM(BC25:BC26)</f>
        <v>0</v>
      </c>
      <c r="BD33" s="33">
        <f>SUM(BD25:BD26)</f>
        <v>0</v>
      </c>
      <c r="BE33" s="33">
        <f>SUM(BE25:BE26)</f>
        <v>0</v>
      </c>
    </row>
    <row r="34" spans="1:104" x14ac:dyDescent="0.2">
      <c r="A34" s="78" t="s">
        <v>13</v>
      </c>
      <c r="B34" s="20" t="s">
        <v>18</v>
      </c>
      <c r="C34" s="21" t="s">
        <v>19</v>
      </c>
      <c r="D34" s="22"/>
      <c r="E34" s="23"/>
      <c r="F34" s="79"/>
      <c r="G34" s="24"/>
      <c r="H34" s="25"/>
      <c r="I34" s="25"/>
      <c r="O34" s="26">
        <v>1</v>
      </c>
    </row>
    <row r="35" spans="1:104" ht="30.75" customHeight="1" x14ac:dyDescent="0.2">
      <c r="A35" s="123">
        <v>20</v>
      </c>
      <c r="B35" s="126" t="s">
        <v>58</v>
      </c>
      <c r="C35" s="120" t="s">
        <v>114</v>
      </c>
      <c r="D35" s="113" t="s">
        <v>33</v>
      </c>
      <c r="E35" s="114">
        <v>1</v>
      </c>
      <c r="F35" s="115">
        <v>0</v>
      </c>
      <c r="G35" s="116">
        <f t="shared" ref="G35:G40" si="3">E35*F35</f>
        <v>0</v>
      </c>
      <c r="O35" s="26">
        <v>2</v>
      </c>
      <c r="AA35" s="5">
        <v>1</v>
      </c>
      <c r="AB35" s="5">
        <v>7</v>
      </c>
      <c r="AC35" s="5">
        <v>7</v>
      </c>
      <c r="AZ35" s="5">
        <v>2</v>
      </c>
      <c r="BA35" s="5">
        <f>IF(AZ35=1,G35,0)</f>
        <v>0</v>
      </c>
      <c r="BB35" s="5">
        <f>IF(AZ35=2,G35,0)</f>
        <v>0</v>
      </c>
      <c r="BC35" s="5">
        <f>IF(AZ35=3,G35,0)</f>
        <v>0</v>
      </c>
      <c r="BD35" s="5">
        <f>IF(AZ35=4,G35,0)</f>
        <v>0</v>
      </c>
      <c r="BE35" s="5">
        <f>IF(AZ35=5,G35,0)</f>
        <v>0</v>
      </c>
      <c r="CA35" s="27">
        <v>1</v>
      </c>
      <c r="CB35" s="27">
        <v>7</v>
      </c>
      <c r="CZ35" s="5">
        <v>2.61000000000138E-2</v>
      </c>
    </row>
    <row r="36" spans="1:104" s="42" customFormat="1" ht="27.75" customHeight="1" x14ac:dyDescent="0.2">
      <c r="A36" s="123">
        <v>21</v>
      </c>
      <c r="B36" s="126" t="s">
        <v>59</v>
      </c>
      <c r="C36" s="120" t="s">
        <v>115</v>
      </c>
      <c r="D36" s="113" t="s">
        <v>33</v>
      </c>
      <c r="E36" s="114">
        <v>1</v>
      </c>
      <c r="F36" s="115">
        <v>0</v>
      </c>
      <c r="G36" s="116">
        <f t="shared" si="3"/>
        <v>0</v>
      </c>
      <c r="O36" s="43"/>
      <c r="CA36" s="44"/>
      <c r="CB36" s="44"/>
    </row>
    <row r="37" spans="1:104" s="74" customFormat="1" ht="27.75" customHeight="1" x14ac:dyDescent="0.2">
      <c r="A37" s="123">
        <v>22</v>
      </c>
      <c r="B37" s="126" t="s">
        <v>61</v>
      </c>
      <c r="C37" s="120" t="s">
        <v>118</v>
      </c>
      <c r="D37" s="113" t="s">
        <v>33</v>
      </c>
      <c r="E37" s="114">
        <v>1</v>
      </c>
      <c r="F37" s="115">
        <v>0</v>
      </c>
      <c r="G37" s="116">
        <f t="shared" si="3"/>
        <v>0</v>
      </c>
      <c r="O37" s="75"/>
      <c r="CA37" s="76"/>
      <c r="CB37" s="76"/>
    </row>
    <row r="38" spans="1:104" s="74" customFormat="1" ht="27.75" customHeight="1" x14ac:dyDescent="0.2">
      <c r="A38" s="123">
        <v>23</v>
      </c>
      <c r="B38" s="126" t="s">
        <v>62</v>
      </c>
      <c r="C38" s="120" t="s">
        <v>119</v>
      </c>
      <c r="D38" s="113" t="s">
        <v>33</v>
      </c>
      <c r="E38" s="114">
        <v>1</v>
      </c>
      <c r="F38" s="115">
        <v>0</v>
      </c>
      <c r="G38" s="116">
        <f t="shared" si="3"/>
        <v>0</v>
      </c>
      <c r="O38" s="75"/>
      <c r="CA38" s="76"/>
      <c r="CB38" s="76"/>
    </row>
    <row r="39" spans="1:104" s="74" customFormat="1" ht="25.5" x14ac:dyDescent="0.2">
      <c r="A39" s="123">
        <v>24</v>
      </c>
      <c r="B39" s="126" t="s">
        <v>120</v>
      </c>
      <c r="C39" s="112" t="s">
        <v>121</v>
      </c>
      <c r="D39" s="113" t="s">
        <v>33</v>
      </c>
      <c r="E39" s="114">
        <v>2</v>
      </c>
      <c r="F39" s="115">
        <v>0</v>
      </c>
      <c r="G39" s="116">
        <f t="shared" si="3"/>
        <v>0</v>
      </c>
      <c r="O39" s="75"/>
      <c r="CA39" s="76"/>
      <c r="CB39" s="76"/>
    </row>
    <row r="40" spans="1:104" s="74" customFormat="1" ht="25.5" x14ac:dyDescent="0.2">
      <c r="A40" s="123">
        <v>25</v>
      </c>
      <c r="B40" s="126" t="s">
        <v>122</v>
      </c>
      <c r="C40" s="112" t="s">
        <v>123</v>
      </c>
      <c r="D40" s="113" t="s">
        <v>33</v>
      </c>
      <c r="E40" s="114">
        <v>2</v>
      </c>
      <c r="F40" s="115">
        <v>0</v>
      </c>
      <c r="G40" s="116">
        <f t="shared" si="3"/>
        <v>0</v>
      </c>
      <c r="O40" s="75"/>
      <c r="CA40" s="76"/>
      <c r="CB40" s="76"/>
    </row>
    <row r="41" spans="1:104" s="74" customFormat="1" x14ac:dyDescent="0.2">
      <c r="A41" s="110"/>
      <c r="B41" s="111"/>
      <c r="C41" s="120" t="s">
        <v>76</v>
      </c>
      <c r="D41" s="113"/>
      <c r="E41" s="114"/>
      <c r="F41" s="115"/>
      <c r="G41" s="116">
        <f>SUM(G35:G40)</f>
        <v>0</v>
      </c>
      <c r="O41" s="75"/>
      <c r="CA41" s="76"/>
      <c r="CB41" s="76"/>
    </row>
    <row r="42" spans="1:104" ht="25.5" x14ac:dyDescent="0.2">
      <c r="A42" s="110">
        <v>26</v>
      </c>
      <c r="B42" s="111" t="s">
        <v>124</v>
      </c>
      <c r="C42" s="112" t="s">
        <v>125</v>
      </c>
      <c r="D42" s="124" t="s">
        <v>4</v>
      </c>
      <c r="E42" s="114">
        <v>2.39</v>
      </c>
      <c r="F42" s="115"/>
      <c r="G42" s="121">
        <f>G41*E42*0.01</f>
        <v>0</v>
      </c>
      <c r="O42" s="26">
        <v>2</v>
      </c>
      <c r="AA42" s="5">
        <v>7</v>
      </c>
      <c r="AB42" s="5">
        <v>1001</v>
      </c>
      <c r="AC42" s="5">
        <v>5</v>
      </c>
      <c r="AZ42" s="5">
        <v>2</v>
      </c>
      <c r="BA42" s="5">
        <f>IF(AZ42=1,G42,0)</f>
        <v>0</v>
      </c>
      <c r="BB42" s="5">
        <f>IF(AZ42=2,G42,0)</f>
        <v>0</v>
      </c>
      <c r="BC42" s="5">
        <f>IF(AZ42=3,G42,0)</f>
        <v>0</v>
      </c>
      <c r="BD42" s="5">
        <f>IF(AZ42=4,G42,0)</f>
        <v>0</v>
      </c>
      <c r="BE42" s="5">
        <f>IF(AZ42=5,G42,0)</f>
        <v>0</v>
      </c>
      <c r="CA42" s="27">
        <v>7</v>
      </c>
      <c r="CB42" s="27">
        <v>1001</v>
      </c>
      <c r="CZ42" s="5">
        <v>0</v>
      </c>
    </row>
    <row r="43" spans="1:104" x14ac:dyDescent="0.2">
      <c r="A43" s="80"/>
      <c r="B43" s="41" t="s">
        <v>14</v>
      </c>
      <c r="C43" s="29" t="str">
        <f>CONCATENATE(B34," ",C34)</f>
        <v>735 Otopná tělesa</v>
      </c>
      <c r="D43" s="30"/>
      <c r="E43" s="31"/>
      <c r="F43" s="84"/>
      <c r="G43" s="32">
        <f>SUM(G41:G42)</f>
        <v>0</v>
      </c>
      <c r="O43" s="26">
        <v>4</v>
      </c>
      <c r="BA43" s="33">
        <f>SUM(BA34:BA42)</f>
        <v>0</v>
      </c>
      <c r="BB43" s="33">
        <f>SUM(BB34:BB42)</f>
        <v>0</v>
      </c>
      <c r="BC43" s="33">
        <f>SUM(BC34:BC42)</f>
        <v>0</v>
      </c>
      <c r="BD43" s="33">
        <f>SUM(BD34:BD42)</f>
        <v>0</v>
      </c>
      <c r="BE43" s="33">
        <f>SUM(BE34:BE42)</f>
        <v>0</v>
      </c>
    </row>
    <row r="44" spans="1:104" x14ac:dyDescent="0.2">
      <c r="A44" s="78" t="s">
        <v>13</v>
      </c>
      <c r="B44" s="45" t="s">
        <v>25</v>
      </c>
      <c r="C44" s="46" t="s">
        <v>26</v>
      </c>
      <c r="D44" s="47"/>
      <c r="E44" s="48"/>
      <c r="F44" s="79"/>
      <c r="G44" s="49"/>
    </row>
    <row r="45" spans="1:104" s="55" customFormat="1" x14ac:dyDescent="0.2">
      <c r="A45" s="110">
        <v>27</v>
      </c>
      <c r="B45" s="125" t="s">
        <v>31</v>
      </c>
      <c r="C45" s="112" t="s">
        <v>79</v>
      </c>
      <c r="D45" s="113" t="s">
        <v>33</v>
      </c>
      <c r="E45" s="115">
        <v>4</v>
      </c>
      <c r="F45" s="115">
        <v>0</v>
      </c>
      <c r="G45" s="116">
        <f t="shared" ref="G45:G55" si="4">E45*F45</f>
        <v>0</v>
      </c>
      <c r="I45" s="74"/>
    </row>
    <row r="46" spans="1:104" x14ac:dyDescent="0.2">
      <c r="A46" s="110">
        <v>28</v>
      </c>
      <c r="B46" s="125" t="s">
        <v>37</v>
      </c>
      <c r="C46" s="112" t="s">
        <v>34</v>
      </c>
      <c r="D46" s="113" t="s">
        <v>33</v>
      </c>
      <c r="E46" s="115">
        <v>4</v>
      </c>
      <c r="F46" s="115">
        <v>0</v>
      </c>
      <c r="G46" s="116">
        <f t="shared" si="4"/>
        <v>0</v>
      </c>
      <c r="I46" s="74"/>
    </row>
    <row r="47" spans="1:104" ht="25.5" x14ac:dyDescent="0.2">
      <c r="A47" s="110">
        <v>29</v>
      </c>
      <c r="B47" s="125" t="s">
        <v>80</v>
      </c>
      <c r="C47" s="112" t="s">
        <v>81</v>
      </c>
      <c r="D47" s="113" t="s">
        <v>33</v>
      </c>
      <c r="E47" s="115">
        <v>4</v>
      </c>
      <c r="F47" s="115">
        <v>0</v>
      </c>
      <c r="G47" s="116">
        <f t="shared" si="4"/>
        <v>0</v>
      </c>
      <c r="I47" s="74"/>
    </row>
    <row r="48" spans="1:104" s="74" customFormat="1" x14ac:dyDescent="0.2">
      <c r="A48" s="110">
        <v>30</v>
      </c>
      <c r="B48" s="125" t="s">
        <v>88</v>
      </c>
      <c r="C48" s="112" t="s">
        <v>85</v>
      </c>
      <c r="D48" s="113" t="s">
        <v>33</v>
      </c>
      <c r="E48" s="115">
        <v>1</v>
      </c>
      <c r="F48" s="115">
        <v>0</v>
      </c>
      <c r="G48" s="116">
        <f t="shared" si="4"/>
        <v>0</v>
      </c>
    </row>
    <row r="49" spans="1:9" s="74" customFormat="1" x14ac:dyDescent="0.2">
      <c r="A49" s="110">
        <v>31</v>
      </c>
      <c r="B49" s="125" t="s">
        <v>38</v>
      </c>
      <c r="C49" s="112" t="s">
        <v>39</v>
      </c>
      <c r="D49" s="113" t="s">
        <v>33</v>
      </c>
      <c r="E49" s="115">
        <v>1</v>
      </c>
      <c r="F49" s="115">
        <v>0</v>
      </c>
      <c r="G49" s="116">
        <f t="shared" si="4"/>
        <v>0</v>
      </c>
    </row>
    <row r="50" spans="1:9" s="74" customFormat="1" x14ac:dyDescent="0.2">
      <c r="A50" s="110">
        <v>32</v>
      </c>
      <c r="B50" s="125" t="s">
        <v>49</v>
      </c>
      <c r="C50" s="112" t="s">
        <v>40</v>
      </c>
      <c r="D50" s="113" t="s">
        <v>33</v>
      </c>
      <c r="E50" s="115">
        <v>2</v>
      </c>
      <c r="F50" s="115">
        <v>0</v>
      </c>
      <c r="G50" s="116">
        <f t="shared" si="4"/>
        <v>0</v>
      </c>
    </row>
    <row r="51" spans="1:9" s="74" customFormat="1" x14ac:dyDescent="0.2">
      <c r="A51" s="110">
        <v>33</v>
      </c>
      <c r="B51" s="125" t="s">
        <v>89</v>
      </c>
      <c r="C51" s="112" t="s">
        <v>41</v>
      </c>
      <c r="D51" s="113" t="s">
        <v>33</v>
      </c>
      <c r="E51" s="115">
        <v>1</v>
      </c>
      <c r="F51" s="115">
        <v>0</v>
      </c>
      <c r="G51" s="116">
        <f t="shared" si="4"/>
        <v>0</v>
      </c>
    </row>
    <row r="52" spans="1:9" s="74" customFormat="1" x14ac:dyDescent="0.2">
      <c r="A52" s="110">
        <v>34</v>
      </c>
      <c r="B52" s="125" t="s">
        <v>90</v>
      </c>
      <c r="C52" s="112" t="s">
        <v>86</v>
      </c>
      <c r="D52" s="113" t="s">
        <v>33</v>
      </c>
      <c r="E52" s="115">
        <v>2</v>
      </c>
      <c r="F52" s="115">
        <v>0</v>
      </c>
      <c r="G52" s="116">
        <f t="shared" si="4"/>
        <v>0</v>
      </c>
    </row>
    <row r="53" spans="1:9" x14ac:dyDescent="0.2">
      <c r="A53" s="110">
        <v>35</v>
      </c>
      <c r="B53" s="125" t="s">
        <v>84</v>
      </c>
      <c r="C53" s="112" t="s">
        <v>42</v>
      </c>
      <c r="D53" s="113" t="s">
        <v>33</v>
      </c>
      <c r="E53" s="115">
        <v>3</v>
      </c>
      <c r="F53" s="115">
        <v>0</v>
      </c>
      <c r="G53" s="116">
        <f t="shared" si="4"/>
        <v>0</v>
      </c>
      <c r="I53" s="74"/>
    </row>
    <row r="54" spans="1:9" s="74" customFormat="1" x14ac:dyDescent="0.2">
      <c r="A54" s="110">
        <v>36</v>
      </c>
      <c r="B54" s="125" t="s">
        <v>63</v>
      </c>
      <c r="C54" s="112" t="s">
        <v>87</v>
      </c>
      <c r="D54" s="113" t="s">
        <v>33</v>
      </c>
      <c r="E54" s="115">
        <v>1</v>
      </c>
      <c r="F54" s="115">
        <v>0</v>
      </c>
      <c r="G54" s="116">
        <f t="shared" si="4"/>
        <v>0</v>
      </c>
    </row>
    <row r="55" spans="1:9" s="74" customFormat="1" ht="25.5" x14ac:dyDescent="0.2">
      <c r="A55" s="110">
        <v>37</v>
      </c>
      <c r="B55" s="125" t="s">
        <v>82</v>
      </c>
      <c r="C55" s="112" t="s">
        <v>83</v>
      </c>
      <c r="D55" s="124" t="s">
        <v>33</v>
      </c>
      <c r="E55" s="115">
        <v>2</v>
      </c>
      <c r="F55" s="115">
        <v>0</v>
      </c>
      <c r="G55" s="116">
        <f t="shared" si="4"/>
        <v>0</v>
      </c>
    </row>
    <row r="56" spans="1:9" s="74" customFormat="1" x14ac:dyDescent="0.2">
      <c r="A56" s="110"/>
      <c r="B56" s="125"/>
      <c r="C56" s="120" t="s">
        <v>76</v>
      </c>
      <c r="D56" s="124"/>
      <c r="E56" s="115"/>
      <c r="F56" s="115"/>
      <c r="G56" s="116">
        <f>SUM(G45:G55)</f>
        <v>0</v>
      </c>
    </row>
    <row r="57" spans="1:9" ht="25.5" x14ac:dyDescent="0.2">
      <c r="A57" s="110">
        <v>38</v>
      </c>
      <c r="B57" s="125" t="s">
        <v>126</v>
      </c>
      <c r="C57" s="112" t="s">
        <v>127</v>
      </c>
      <c r="D57" s="124" t="s">
        <v>4</v>
      </c>
      <c r="E57" s="115">
        <v>0.28000000000000003</v>
      </c>
      <c r="F57" s="115"/>
      <c r="G57" s="121">
        <f>G56*E57*0.01</f>
        <v>0</v>
      </c>
    </row>
    <row r="58" spans="1:9" x14ac:dyDescent="0.2">
      <c r="A58" s="80"/>
      <c r="B58" s="50" t="s">
        <v>14</v>
      </c>
      <c r="C58" s="51" t="s">
        <v>27</v>
      </c>
      <c r="D58" s="52"/>
      <c r="E58" s="53"/>
      <c r="F58" s="84"/>
      <c r="G58" s="54">
        <f>SUM(G56:G57)</f>
        <v>0</v>
      </c>
    </row>
    <row r="59" spans="1:9" x14ac:dyDescent="0.2">
      <c r="A59" s="86" t="s">
        <v>13</v>
      </c>
      <c r="B59" s="95" t="s">
        <v>28</v>
      </c>
      <c r="C59" s="96" t="s">
        <v>29</v>
      </c>
      <c r="D59" s="97"/>
      <c r="E59" s="98"/>
      <c r="F59" s="98"/>
      <c r="G59" s="99"/>
    </row>
    <row r="60" spans="1:9" s="74" customFormat="1" ht="25.5" x14ac:dyDescent="0.2">
      <c r="A60" s="135">
        <v>39</v>
      </c>
      <c r="B60" s="100" t="s">
        <v>65</v>
      </c>
      <c r="C60" s="129" t="s">
        <v>66</v>
      </c>
      <c r="D60" s="130" t="s">
        <v>15</v>
      </c>
      <c r="E60" s="107">
        <v>42</v>
      </c>
      <c r="F60" s="107">
        <v>0</v>
      </c>
      <c r="G60" s="131">
        <f>E60*F60</f>
        <v>0</v>
      </c>
    </row>
    <row r="61" spans="1:9" ht="25.5" x14ac:dyDescent="0.2">
      <c r="A61" s="108">
        <v>40</v>
      </c>
      <c r="B61" s="132">
        <v>78361761</v>
      </c>
      <c r="C61" s="133" t="s">
        <v>67</v>
      </c>
      <c r="D61" s="134" t="s">
        <v>15</v>
      </c>
      <c r="E61" s="107">
        <v>42</v>
      </c>
      <c r="F61" s="107">
        <v>0</v>
      </c>
      <c r="G61" s="131">
        <f>E61*F61</f>
        <v>0</v>
      </c>
    </row>
    <row r="62" spans="1:9" x14ac:dyDescent="0.2">
      <c r="A62" s="80"/>
      <c r="B62" s="61" t="s">
        <v>14</v>
      </c>
      <c r="C62" s="62" t="s">
        <v>30</v>
      </c>
      <c r="D62" s="63"/>
      <c r="E62" s="64"/>
      <c r="F62" s="84"/>
      <c r="G62" s="65">
        <f>SUM(G60:G61)</f>
        <v>0</v>
      </c>
    </row>
    <row r="63" spans="1:9" x14ac:dyDescent="0.2">
      <c r="E63" s="5"/>
      <c r="F63" s="91"/>
    </row>
    <row r="64" spans="1:9" x14ac:dyDescent="0.2">
      <c r="E64" s="5"/>
      <c r="F64" s="91"/>
    </row>
    <row r="65" spans="1:7" x14ac:dyDescent="0.2">
      <c r="E65" s="5"/>
      <c r="F65" s="91"/>
    </row>
    <row r="66" spans="1:7" x14ac:dyDescent="0.2">
      <c r="E66" s="5"/>
      <c r="F66" s="91"/>
    </row>
    <row r="67" spans="1:7" x14ac:dyDescent="0.2">
      <c r="A67" s="34"/>
      <c r="B67" s="34"/>
      <c r="C67" s="34"/>
      <c r="D67" s="34"/>
      <c r="E67" s="34"/>
      <c r="F67" s="92"/>
      <c r="G67" s="34"/>
    </row>
    <row r="68" spans="1:7" x14ac:dyDescent="0.2">
      <c r="A68" s="34"/>
      <c r="B68" s="34"/>
      <c r="C68" s="34"/>
      <c r="D68" s="34"/>
      <c r="E68" s="34"/>
      <c r="F68" s="92"/>
      <c r="G68" s="34"/>
    </row>
    <row r="69" spans="1:7" x14ac:dyDescent="0.2">
      <c r="A69" s="34"/>
      <c r="B69" s="34"/>
      <c r="C69" s="34"/>
      <c r="D69" s="34"/>
      <c r="E69" s="34"/>
      <c r="F69" s="92"/>
      <c r="G69" s="34"/>
    </row>
    <row r="70" spans="1:7" x14ac:dyDescent="0.2">
      <c r="A70" s="34"/>
      <c r="B70" s="34"/>
      <c r="C70" s="34"/>
      <c r="D70" s="34"/>
      <c r="E70" s="34"/>
      <c r="F70" s="92"/>
      <c r="G70" s="34"/>
    </row>
    <row r="71" spans="1:7" x14ac:dyDescent="0.2">
      <c r="E71" s="5"/>
      <c r="F71" s="91"/>
    </row>
    <row r="72" spans="1:7" x14ac:dyDescent="0.2">
      <c r="E72" s="5"/>
      <c r="F72" s="91"/>
    </row>
    <row r="73" spans="1:7" x14ac:dyDescent="0.2">
      <c r="E73" s="5"/>
      <c r="F73" s="91"/>
    </row>
    <row r="74" spans="1:7" x14ac:dyDescent="0.2">
      <c r="E74" s="5"/>
      <c r="F74" s="91"/>
    </row>
    <row r="75" spans="1:7" x14ac:dyDescent="0.2">
      <c r="E75" s="5"/>
      <c r="F75" s="91"/>
    </row>
    <row r="76" spans="1:7" x14ac:dyDescent="0.2">
      <c r="E76" s="5"/>
      <c r="F76" s="91"/>
    </row>
    <row r="77" spans="1:7" x14ac:dyDescent="0.2">
      <c r="E77" s="5"/>
      <c r="F77" s="91"/>
    </row>
    <row r="78" spans="1:7" x14ac:dyDescent="0.2">
      <c r="E78" s="5"/>
      <c r="F78" s="91"/>
    </row>
    <row r="79" spans="1:7" x14ac:dyDescent="0.2">
      <c r="E79" s="5"/>
      <c r="F79" s="91"/>
    </row>
    <row r="80" spans="1:7" x14ac:dyDescent="0.2">
      <c r="E80" s="5"/>
      <c r="F80" s="91"/>
    </row>
    <row r="81" spans="5:6" x14ac:dyDescent="0.2">
      <c r="E81" s="5"/>
      <c r="F81" s="91"/>
    </row>
    <row r="82" spans="5:6" x14ac:dyDescent="0.2">
      <c r="E82" s="5"/>
      <c r="F82" s="91"/>
    </row>
    <row r="83" spans="5:6" x14ac:dyDescent="0.2">
      <c r="E83" s="5"/>
      <c r="F83" s="91"/>
    </row>
    <row r="84" spans="5:6" x14ac:dyDescent="0.2">
      <c r="E84" s="5"/>
      <c r="F84" s="91"/>
    </row>
    <row r="85" spans="5:6" x14ac:dyDescent="0.2">
      <c r="E85" s="5"/>
      <c r="F85" s="91"/>
    </row>
    <row r="86" spans="5:6" x14ac:dyDescent="0.2">
      <c r="E86" s="5"/>
      <c r="F86" s="91"/>
    </row>
    <row r="87" spans="5:6" x14ac:dyDescent="0.2">
      <c r="E87" s="5"/>
      <c r="F87" s="91"/>
    </row>
    <row r="88" spans="5:6" x14ac:dyDescent="0.2">
      <c r="E88" s="5"/>
      <c r="F88" s="91"/>
    </row>
    <row r="89" spans="5:6" x14ac:dyDescent="0.2">
      <c r="E89" s="5"/>
      <c r="F89" s="91"/>
    </row>
    <row r="90" spans="5:6" x14ac:dyDescent="0.2">
      <c r="E90" s="5"/>
      <c r="F90" s="91"/>
    </row>
    <row r="91" spans="5:6" x14ac:dyDescent="0.2">
      <c r="E91" s="5"/>
      <c r="F91" s="91"/>
    </row>
    <row r="92" spans="5:6" x14ac:dyDescent="0.2">
      <c r="E92" s="5"/>
      <c r="F92" s="91"/>
    </row>
    <row r="93" spans="5:6" x14ac:dyDescent="0.2">
      <c r="E93" s="5"/>
      <c r="F93" s="91"/>
    </row>
    <row r="94" spans="5:6" x14ac:dyDescent="0.2">
      <c r="E94" s="5"/>
      <c r="F94" s="91"/>
    </row>
    <row r="95" spans="5:6" x14ac:dyDescent="0.2">
      <c r="E95" s="5"/>
      <c r="F95" s="91"/>
    </row>
    <row r="96" spans="5:6" x14ac:dyDescent="0.2">
      <c r="E96" s="5"/>
      <c r="F96" s="91"/>
    </row>
    <row r="97" spans="1:7" x14ac:dyDescent="0.2">
      <c r="E97" s="5"/>
      <c r="F97" s="91"/>
    </row>
    <row r="98" spans="1:7" x14ac:dyDescent="0.2">
      <c r="E98" s="5"/>
      <c r="F98" s="91"/>
    </row>
    <row r="99" spans="1:7" x14ac:dyDescent="0.2">
      <c r="E99" s="5"/>
      <c r="F99" s="91"/>
    </row>
    <row r="100" spans="1:7" x14ac:dyDescent="0.2">
      <c r="E100" s="5"/>
      <c r="F100" s="91"/>
    </row>
    <row r="101" spans="1:7" x14ac:dyDescent="0.2">
      <c r="E101" s="5"/>
      <c r="F101" s="91"/>
    </row>
    <row r="102" spans="1:7" x14ac:dyDescent="0.2">
      <c r="A102" s="35"/>
      <c r="B102" s="35"/>
      <c r="F102" s="91"/>
    </row>
    <row r="103" spans="1:7" x14ac:dyDescent="0.2">
      <c r="A103" s="34"/>
      <c r="B103" s="34"/>
      <c r="C103" s="36"/>
      <c r="D103" s="36"/>
      <c r="E103" s="37"/>
      <c r="F103" s="93"/>
      <c r="G103" s="38"/>
    </row>
    <row r="104" spans="1:7" x14ac:dyDescent="0.2">
      <c r="A104" s="39"/>
      <c r="B104" s="39"/>
      <c r="C104" s="34"/>
      <c r="D104" s="34"/>
      <c r="E104" s="40"/>
      <c r="F104" s="92"/>
      <c r="G104" s="34"/>
    </row>
    <row r="105" spans="1:7" x14ac:dyDescent="0.2">
      <c r="A105" s="34"/>
      <c r="B105" s="34"/>
      <c r="C105" s="34"/>
      <c r="D105" s="34"/>
      <c r="E105" s="40"/>
      <c r="F105" s="92"/>
      <c r="G105" s="34"/>
    </row>
    <row r="106" spans="1:7" x14ac:dyDescent="0.2">
      <c r="A106" s="34"/>
      <c r="B106" s="34"/>
      <c r="C106" s="34"/>
      <c r="D106" s="34"/>
      <c r="E106" s="40"/>
      <c r="F106" s="92"/>
      <c r="G106" s="34"/>
    </row>
    <row r="107" spans="1:7" x14ac:dyDescent="0.2">
      <c r="A107" s="34"/>
      <c r="B107" s="34"/>
      <c r="C107" s="34"/>
      <c r="D107" s="34"/>
      <c r="E107" s="40"/>
      <c r="F107" s="92"/>
      <c r="G107" s="34"/>
    </row>
    <row r="108" spans="1:7" x14ac:dyDescent="0.2">
      <c r="A108" s="34"/>
      <c r="B108" s="34"/>
      <c r="C108" s="34"/>
      <c r="D108" s="34"/>
      <c r="E108" s="40"/>
      <c r="F108" s="92"/>
      <c r="G108" s="34"/>
    </row>
    <row r="109" spans="1:7" x14ac:dyDescent="0.2">
      <c r="A109" s="34"/>
      <c r="B109" s="34"/>
      <c r="C109" s="34"/>
      <c r="D109" s="34"/>
      <c r="E109" s="40"/>
      <c r="F109" s="88"/>
      <c r="G109" s="34"/>
    </row>
    <row r="110" spans="1:7" x14ac:dyDescent="0.2">
      <c r="A110" s="34"/>
      <c r="B110" s="34"/>
      <c r="C110" s="34"/>
      <c r="D110" s="34"/>
      <c r="E110" s="40"/>
      <c r="F110" s="88"/>
      <c r="G110" s="34"/>
    </row>
    <row r="111" spans="1:7" x14ac:dyDescent="0.2">
      <c r="A111" s="34"/>
      <c r="B111" s="34"/>
      <c r="C111" s="34"/>
      <c r="D111" s="34"/>
      <c r="E111" s="40"/>
      <c r="F111" s="88"/>
      <c r="G111" s="34"/>
    </row>
    <row r="112" spans="1:7" x14ac:dyDescent="0.2">
      <c r="A112" s="34"/>
      <c r="B112" s="34"/>
      <c r="C112" s="34"/>
      <c r="D112" s="34"/>
      <c r="E112" s="40"/>
      <c r="F112" s="88"/>
      <c r="G112" s="34"/>
    </row>
    <row r="113" spans="1:7" x14ac:dyDescent="0.2">
      <c r="A113" s="34"/>
      <c r="B113" s="34"/>
      <c r="C113" s="34"/>
      <c r="D113" s="34"/>
      <c r="E113" s="40"/>
      <c r="F113" s="88"/>
      <c r="G113" s="34"/>
    </row>
    <row r="114" spans="1:7" x14ac:dyDescent="0.2">
      <c r="A114" s="34"/>
      <c r="B114" s="34"/>
      <c r="C114" s="34"/>
      <c r="D114" s="34"/>
      <c r="E114" s="40"/>
      <c r="F114" s="88"/>
      <c r="G114" s="34"/>
    </row>
    <row r="115" spans="1:7" x14ac:dyDescent="0.2">
      <c r="A115" s="34"/>
      <c r="B115" s="34"/>
      <c r="C115" s="34"/>
      <c r="D115" s="34"/>
      <c r="E115" s="40"/>
      <c r="F115" s="88"/>
      <c r="G115" s="34"/>
    </row>
    <row r="116" spans="1:7" x14ac:dyDescent="0.2">
      <c r="A116" s="34"/>
      <c r="B116" s="34"/>
      <c r="C116" s="34"/>
      <c r="D116" s="34"/>
      <c r="E116" s="40"/>
      <c r="F116" s="88"/>
      <c r="G116" s="34"/>
    </row>
  </sheetData>
  <mergeCells count="4">
    <mergeCell ref="A1:G1"/>
    <mergeCell ref="A3:B3"/>
    <mergeCell ref="A4:B4"/>
    <mergeCell ref="E4:G4"/>
  </mergeCells>
  <phoneticPr fontId="34" type="noConversion"/>
  <printOptions gridLinesSet="0"/>
  <pageMargins left="0.59055118110236227" right="0.39370078740157483" top="0.59055118110236227" bottom="0.98425196850393704" header="0.19685039370078741" footer="0.51181102362204722"/>
  <pageSetup paperSize="9" scale="9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19</vt:i4>
      </vt:variant>
    </vt:vector>
  </HeadingPairs>
  <TitlesOfParts>
    <vt:vector size="21" baseType="lpstr">
      <vt:lpstr>Rekapitulace</vt:lpstr>
      <vt:lpstr>Položky</vt:lpstr>
      <vt:lpstr>Dil</vt:lpstr>
      <vt:lpstr>Dodavka</vt:lpstr>
      <vt:lpstr>HSV</vt:lpstr>
      <vt:lpstr>HZS</vt:lpstr>
      <vt:lpstr>Mont</vt:lpstr>
      <vt:lpstr>NazevDilu</vt:lpstr>
      <vt:lpstr>Položky!Názvy_tisku</vt:lpstr>
      <vt:lpstr>Rekapitulace!Názvy_tisku</vt:lpstr>
      <vt:lpstr>Položky!Oblast_tisku</vt:lpstr>
      <vt:lpstr>Rekapitulace!Oblast_tisku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Michalík Richard</dc:creator>
  <cp:lastModifiedBy>peike</cp:lastModifiedBy>
  <cp:lastPrinted>2022-02-28T08:01:41Z</cp:lastPrinted>
  <dcterms:created xsi:type="dcterms:W3CDTF">2015-03-17T15:24:48Z</dcterms:created>
  <dcterms:modified xsi:type="dcterms:W3CDTF">2022-02-28T08:05:58Z</dcterms:modified>
</cp:coreProperties>
</file>