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81 SPA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98" i="12" l="1"/>
  <c r="K107" i="12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<sst xmlns="http://schemas.openxmlformats.org/spreadsheetml/2006/main" count="758" uniqueCount="323">
  <si>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</si>
  <si>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</si>
  <si>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</si>
  <si>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</si>
  <si>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</si>
  <si>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</si>
  <si>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</si>
  <si>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</si>
  <si>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</si>
  <si>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</si>
  <si>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</si>
  <si>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</si>
  <si>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</si>
  <si>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</si>
  <si>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</si>
  <si>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</si>
  <si>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</si>
  <si>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</si>
  <si>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</si>
  <si>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</si>
  <si>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</si>
  <si>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</si>
  <si>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</si>
  <si>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</si>
  <si>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</si>
  <si>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</si>
  <si>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</si>
  <si>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</si>
  <si>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</si>
  <si>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</si>
  <si>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</si>
  <si>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</si>
  <si>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</si>
  <si>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</si>
  <si>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</si>
  <si>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</si>
  <si>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</si>
  <si>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</si>
  <si>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</si>
  <si>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</si>
  <si>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</si>
  <si>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</si>
  <si>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</si>
  <si>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</si>
  <si>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</si>
  <si>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</si>
  <si>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</si>
  <si>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</si>
  <si>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</si>
  <si>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</si>
  <si>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</si>
  <si>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</si>
  <si>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</si>
  <si>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</si>
  <si>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</si>
  <si>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</si>
  <si>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</si>
  <si>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</si>
  <si>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</si>
  <si>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</si>
  <si>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</si>
  <si>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</si>
  <si>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</si>
  <si>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</si>
  <si>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</si>
  <si>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</si>
  <si>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</si>
  <si>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</si>
  <si>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</si>
  <si>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</si>
  <si>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</si>
  <si>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</si>
  <si>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</si>
  <si>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</si>
  <si>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</si>
  <si>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</si>
  <si>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</si>
  <si>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</si>
  <si>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</si>
  <si>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</si>
  <si>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</si>
  <si>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</si>
  <si>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</si>
  <si>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</si>
  <si>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</si>
  <si>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</si>
  <si>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</si>
  <si>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</si>
  <si>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</si>
  <si>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</si>
  <si>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</si>
  <si>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</si>
  <si>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</si>
  <si>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</si>
  <si>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</si>
  <si>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</si>
  <si>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</si>
  <si>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</si>
  <si>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</si>
  <si>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</si>
  <si>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</si>
  <si>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</si>
  <si>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</si>
  <si>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</si>
  <si>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</si>
  <si>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</si>
  <si>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</si>
  <si>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</si>
  <si>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</si>
  <si>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</si>
  <si>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</si>
  <si>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</si>
  <si>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</si>
  <si>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</si>
  <si>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</si>
  <si>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</si>
  <si>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</si>
  <si>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</si>
  <si>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</si>
  <si>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</si>
  <si>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</si>
  <si>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</si>
  <si>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</si>
  <si>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</si>
  <si>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</si>
  <si>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</si>
  <si>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</si>
  <si>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</si>
  <si>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</si>
  <si>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</si>
  <si>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</si>
  <si>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</si>
  <si>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</si>
  <si>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</si>
  <si>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</si>
  <si>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</si>
  <si>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</si>
  <si>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</si>
  <si>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</si>
  <si>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</si>
  <si>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</si>
  <si>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</si>
  <si>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</si>
  <si>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</si>
  <si>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</si>
  <si>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</si>
  <si>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</si>
  <si>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</si>
  <si>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</si>
  <si>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</si>
  <si>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</si>
  <si>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</si>
  <si>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</si>
  <si>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</si>
  <si>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</si>
  <si>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</si>
  <si>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</si>
  <si>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</si>
  <si>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</si>
  <si>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</si>
  <si>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</si>
  <si>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</si>
  <si>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</si>
  <si>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</si>
  <si>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</si>
  <si>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</si>
  <si>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</si>
  <si>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</si>
  <si>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</si>
  <si>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</si>
  <si>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</si>
  <si>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</si>
  <si>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</si>
  <si>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</si>
  <si>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</si>
  <si>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</si>
  <si>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</si>
  <si>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</si>
  <si>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</si>
  <si>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</si>
  <si>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</si>
  <si>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</si>
  <si>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</si>
  <si>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</si>
  <si>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</si>
  <si>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</si>
  <si>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</si>
  <si>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</si>
  <si>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</si>
  <si>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</si>
  <si>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</si>
  <si>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</si>
  <si>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</si>
  <si>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</si>
  <si>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</si>
  <si>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</si>
  <si>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</si>
  <si>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</si>
  <si>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</si>
  <si>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</si>
  <si>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</si>
  <si>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</si>
  <si>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</si>
  <si>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</si>
  <si>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</si>
  <si>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</si>
  <si>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</si>
  <si>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</si>
  <si>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</si>
  <si>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</si>
  <si>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</si>
  <si>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</si>
  <si>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</si>
  <si>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</si>
  <si>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</si>
  <si>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</si>
  <si>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</si>
  <si>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</si>
  <si>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</si>
  <si>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</si>
  <si>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</si>
  <si>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</si>
  <si>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</si>
  <si>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</si>
  <si>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</si>
  <si>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</si>
  <si>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</si>
  <si>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</si>
  <si>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</si>
  <si>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</si>
  <si>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</si>
  <si>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</si>
  <si>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</si>
  <si>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</si>
  <si>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</si>
  <si>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</si>
  <si>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</si>
  <si>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</si>
  <si>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</si>
  <si>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</si>
  <si>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</si>
  <si>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</si>
  <si>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</si>
  <si>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</si>
  <si>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</si>
  <si>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</si>
  <si>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</si>
  <si>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</si>
  <si>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</si>
  <si>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</si>
  <si>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</si>
  <si>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</si>
  <si>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</si>
  <si>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</si>
  <si>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</si>
  <si>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</si>
  <si>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</si>
  <si>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</si>
  <si>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</si>
  <si>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</si>
  <si>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</si>
  <si>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</si>
  <si>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</si>
  <si>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</si>
  <si>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</si>
  <si>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</si>
  <si>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</si>
  <si>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</si>
  <si>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</si>
  <si>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</si>
  <si>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</si>
  <si>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</si>
  <si>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</si>
  <si>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</si>
  <si>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</si>
  <si>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</si>
  <si>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</si>
  <si>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</si>
  <si>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</si>
  <si>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</si>
  <si>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</si>
  <si>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</si>
  <si>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</si>
  <si>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</si>
  <si>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</si>
  <si>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</si>
  <si>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</si>
  <si>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</si>
  <si>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</si>
  <si>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</si>
  <si>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</si>
  <si>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</si>
  <si>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</si>
  <si>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Dvířka kontrolní 20x20 do obkladu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</si>
  <si>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</si>
  <si>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</si>
  <si>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</si>
  <si>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</si>
  <si>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</si>
  <si>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</si>
  <si>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</si>
  <si>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</si>
  <si>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</si>
  <si>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</si>
  <si>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</si>
  <si>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BJ1+BJ2, Svornosti, O-Zábřeh</t>
  </si>
  <si>
    <t>Svornosti 47/2303</t>
  </si>
  <si>
    <t>Rozpočet - Svornosti 47/2303</t>
  </si>
  <si>
    <t>Sifon pračkový HL400, D 40/50 mm, nerezový</t>
  </si>
  <si>
    <t>Sifon umývadlový HL132, D 32, 40 mm, nerezový</t>
  </si>
  <si>
    <t>Dřez kuchyňský, nerez s odkapávačem a otvorem pro dřezovou stojánkovou baterii</t>
  </si>
  <si>
    <t>Baterie vanová V169, záruka min.5 let, včetně držáku na sprchu</t>
  </si>
  <si>
    <t>Dlažba keramická např.Samba, Mexico, Paradyz, min. 30x30 cm, dle výběru objednatele</t>
  </si>
  <si>
    <t>Obklad vnitř.stěn, keram.režný, hladký, MC, 30x20 cm</t>
  </si>
  <si>
    <t xml:space="preserve">Obkládačka pórov. 300x200x6,8 </t>
  </si>
  <si>
    <t>D+M elektroinstalačních prací, včetně revize (podrobný popis v technické zprávě)</t>
  </si>
  <si>
    <t>Revize, vč.vyřazovacího protokolu k PS</t>
  </si>
  <si>
    <t>D+M zárubní a dveří např.SAPELLI - odhad, povrchová úprava lakované nebo CPL laminát, dle výběru stavebníka</t>
  </si>
  <si>
    <t>Zhotov.ohybu slož.(etážky) na potrubí Cu D 18, plyn</t>
  </si>
  <si>
    <t>24+4</t>
  </si>
  <si>
    <t>28*1,1</t>
  </si>
  <si>
    <t>81-2022</t>
  </si>
  <si>
    <t>81 -2022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</si>
</sst>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24</v>
      </c>
      <c r="C2" s="81"/>
      <c r="D2" s="82" t="s">
        <v>322</v>
      </c>
      <c r="E2" s="234" t="s">
        <v>305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7" t="s">
        <v>46</v>
      </c>
      <c r="F3" s="238"/>
      <c r="G3" s="238"/>
      <c r="H3" s="238"/>
      <c r="I3" s="238"/>
      <c r="J3" s="23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306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1"/>
      <c r="E11" s="241"/>
      <c r="F11" s="241"/>
      <c r="G11" s="24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6"/>
      <c r="F16" s="217"/>
      <c r="G16" s="216"/>
      <c r="H16" s="217"/>
      <c r="I16" s="216">
        <f>SUMIF(F49:F65,A16,I49:I65)+SUMIF(F49:F65,"PSU",I49:I65)</f>
        <v>0</v>
      </c>
      <c r="J16" s="21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6"/>
      <c r="F17" s="217"/>
      <c r="G17" s="216"/>
      <c r="H17" s="217"/>
      <c r="I17" s="216">
        <f>SUMIF(F49:F65,A17,I49:I65)</f>
        <v>0</v>
      </c>
      <c r="J17" s="21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6"/>
      <c r="F18" s="217"/>
      <c r="G18" s="216"/>
      <c r="H18" s="217"/>
      <c r="I18" s="216">
        <f>SUMIF(F49:F65,A18,I49:I65)</f>
        <v>0</v>
      </c>
      <c r="J18" s="218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16"/>
      <c r="F19" s="217"/>
      <c r="G19" s="216"/>
      <c r="H19" s="217"/>
      <c r="I19" s="216">
        <f>SUMIF(F49:F65,A19,I49:I65)</f>
        <v>0</v>
      </c>
      <c r="J19" s="218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16"/>
      <c r="F20" s="217"/>
      <c r="G20" s="216"/>
      <c r="H20" s="217"/>
      <c r="I20" s="216">
        <f>SUMIF(F49:F65,A20,I49:I65)</f>
        <v>0</v>
      </c>
      <c r="J20" s="218"/>
    </row>
    <row r="21" spans="1:10" ht="23.25" customHeight="1" x14ac:dyDescent="0.2">
      <c r="A21" s="3"/>
      <c r="B21" s="74" t="s">
        <v>31</v>
      </c>
      <c r="C21" s="75"/>
      <c r="D21" s="76"/>
      <c r="E21" s="219"/>
      <c r="F21" s="244"/>
      <c r="G21" s="219"/>
      <c r="H21" s="244"/>
      <c r="I21" s="219">
        <f>SUM(I16:J20)</f>
        <v>0</v>
      </c>
      <c r="J21" s="22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4">
        <f>ZakladDPHSniVypocet</f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2">
        <f>IF(A24&gt;50, ROUNDUP(A23, 0), ROUNDDOWN(A23, 0))</f>
        <v>0</v>
      </c>
      <c r="H24" s="213"/>
      <c r="I24" s="21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4">
        <f>ZakladDPHZaklVypocet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2">
        <f>ZakladDPHSniVypocet+ZakladDPHZaklVypocet</f>
        <v>0</v>
      </c>
      <c r="H28" s="222"/>
      <c r="I28" s="22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1">
        <f>IF(A29&gt;50, ROUNDUP(A27, 0), ROUNDDOWN(A27, 0))</f>
        <v>0</v>
      </c>
      <c r="H29" s="221"/>
      <c r="I29" s="221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44649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04"/>
      <c r="D39" s="205"/>
      <c r="E39" s="205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6" t="s">
        <v>46</v>
      </c>
      <c r="D40" s="207"/>
      <c r="E40" s="207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4" t="s">
        <v>44</v>
      </c>
      <c r="D41" s="205"/>
      <c r="E41" s="205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8" t="s">
        <v>51</v>
      </c>
      <c r="C42" s="209"/>
      <c r="D42" s="209"/>
      <c r="E42" s="21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02" t="s">
        <v>56</v>
      </c>
      <c r="D49" s="203"/>
      <c r="E49" s="203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02" t="s">
        <v>58</v>
      </c>
      <c r="D50" s="203"/>
      <c r="E50" s="203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02" t="s">
        <v>60</v>
      </c>
      <c r="D51" s="203"/>
      <c r="E51" s="203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02" t="s">
        <v>62</v>
      </c>
      <c r="D52" s="203"/>
      <c r="E52" s="203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02" t="s">
        <v>64</v>
      </c>
      <c r="D53" s="203"/>
      <c r="E53" s="203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02" t="s">
        <v>66</v>
      </c>
      <c r="D54" s="203"/>
      <c r="E54" s="203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02" t="s">
        <v>68</v>
      </c>
      <c r="D55" s="203"/>
      <c r="E55" s="203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02" t="s">
        <v>70</v>
      </c>
      <c r="D56" s="203"/>
      <c r="E56" s="203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02" t="s">
        <v>72</v>
      </c>
      <c r="D57" s="203"/>
      <c r="E57" s="203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02" t="s">
        <v>74</v>
      </c>
      <c r="D58" s="203"/>
      <c r="E58" s="203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02" t="s">
        <v>76</v>
      </c>
      <c r="D59" s="203"/>
      <c r="E59" s="203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02" t="s">
        <v>78</v>
      </c>
      <c r="D60" s="203"/>
      <c r="E60" s="203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02" t="s">
        <v>80</v>
      </c>
      <c r="D61" s="203"/>
      <c r="E61" s="203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02" t="s">
        <v>82</v>
      </c>
      <c r="D62" s="203"/>
      <c r="E62" s="203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02" t="s">
        <v>84</v>
      </c>
      <c r="D63" s="203"/>
      <c r="E63" s="203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02" t="s">
        <v>86</v>
      </c>
      <c r="D64" s="203"/>
      <c r="E64" s="203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02" t="s">
        <v>29</v>
      </c>
      <c r="D65" s="203"/>
      <c r="E65" s="203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X3" sqref="X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321</v>
      </c>
      <c r="C2" s="262" t="s">
        <v>305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307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303</v>
      </c>
      <c r="D9" s="165" t="s">
        <v>295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304</v>
      </c>
      <c r="D12" s="165" t="s">
        <v>295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295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295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136</v>
      </c>
      <c r="D20" s="166" t="s">
        <v>137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138</v>
      </c>
      <c r="C22" s="176" t="s">
        <v>139</v>
      </c>
      <c r="D22" s="165" t="s">
        <v>295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140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141</v>
      </c>
      <c r="C25" s="170" t="s">
        <v>142</v>
      </c>
      <c r="D25" s="165" t="s">
        <v>295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143</v>
      </c>
      <c r="C27" s="176" t="s">
        <v>144</v>
      </c>
      <c r="D27" s="165" t="s">
        <v>295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145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146</v>
      </c>
      <c r="C29" s="170" t="s">
        <v>147</v>
      </c>
      <c r="D29" s="165" t="s">
        <v>295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148</v>
      </c>
      <c r="C30" s="170" t="s">
        <v>149</v>
      </c>
      <c r="D30" s="166" t="s">
        <v>150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151</v>
      </c>
      <c r="C31" s="176" t="s">
        <v>297</v>
      </c>
      <c r="D31" s="165" t="s">
        <v>295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152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153</v>
      </c>
      <c r="C33" s="170" t="s">
        <v>154</v>
      </c>
      <c r="D33" s="166" t="s">
        <v>137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155</v>
      </c>
      <c r="T33" s="158" t="s">
        <v>156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157</v>
      </c>
      <c r="C34" s="170" t="s">
        <v>158</v>
      </c>
      <c r="D34" s="166" t="s">
        <v>159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155</v>
      </c>
      <c r="T34" s="158" t="s">
        <v>156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160</v>
      </c>
      <c r="C35" s="170" t="s">
        <v>161</v>
      </c>
      <c r="D35" s="166" t="s">
        <v>159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155</v>
      </c>
      <c r="T35" s="158" t="s">
        <v>162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163</v>
      </c>
      <c r="C36" s="170" t="s">
        <v>299</v>
      </c>
      <c r="D36" s="166" t="s">
        <v>137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155</v>
      </c>
      <c r="T36" s="158" t="s">
        <v>156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164</v>
      </c>
      <c r="C37" s="170" t="s">
        <v>293</v>
      </c>
      <c r="D37" s="166" t="s">
        <v>137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155</v>
      </c>
      <c r="T37" s="158" t="s">
        <v>162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165</v>
      </c>
      <c r="C39" s="170" t="s">
        <v>166</v>
      </c>
      <c r="D39" s="166" t="s">
        <v>167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0.04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4.12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169</v>
      </c>
      <c r="C41" s="176" t="s">
        <v>170</v>
      </c>
      <c r="D41" s="165" t="s">
        <v>295</v>
      </c>
      <c r="E41" s="177">
        <v>9.85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0.04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4.12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172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173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174</v>
      </c>
      <c r="C45" s="170" t="s">
        <v>175</v>
      </c>
      <c r="D45" s="166" t="s">
        <v>150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177</v>
      </c>
      <c r="C46" s="170" t="s">
        <v>178</v>
      </c>
      <c r="D46" s="166" t="s">
        <v>150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179</v>
      </c>
      <c r="C47" s="170" t="s">
        <v>180</v>
      </c>
      <c r="D47" s="166" t="s">
        <v>150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181</v>
      </c>
      <c r="C48" s="170" t="s">
        <v>182</v>
      </c>
      <c r="D48" s="166" t="s">
        <v>137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183</v>
      </c>
      <c r="C49" s="176" t="s">
        <v>184</v>
      </c>
      <c r="D49" s="167" t="s">
        <v>137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155</v>
      </c>
      <c r="T49" s="158" t="s">
        <v>156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185</v>
      </c>
      <c r="C50" s="193" t="s">
        <v>186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188</v>
      </c>
      <c r="C52" s="170" t="s">
        <v>189</v>
      </c>
      <c r="D52" s="166" t="s">
        <v>137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190</v>
      </c>
      <c r="C53" s="170" t="s">
        <v>191</v>
      </c>
      <c r="D53" s="166" t="s">
        <v>137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192</v>
      </c>
      <c r="C54" s="170" t="s">
        <v>193</v>
      </c>
      <c r="D54" s="166" t="s">
        <v>150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194</v>
      </c>
      <c r="C55" s="170" t="s">
        <v>195</v>
      </c>
      <c r="D55" s="166" t="s">
        <v>150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196</v>
      </c>
      <c r="C56" s="170" t="s">
        <v>197</v>
      </c>
      <c r="D56" s="166" t="s">
        <v>137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198</v>
      </c>
      <c r="C57" s="170" t="s">
        <v>199</v>
      </c>
      <c r="D57" s="166" t="s">
        <v>200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201</v>
      </c>
      <c r="C58" s="170" t="s">
        <v>202</v>
      </c>
      <c r="D58" s="166" t="s">
        <v>137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203</v>
      </c>
      <c r="C59" s="170" t="s">
        <v>204</v>
      </c>
      <c r="D59" s="166" t="s">
        <v>150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205</v>
      </c>
      <c r="C60" s="170" t="s">
        <v>206</v>
      </c>
      <c r="D60" s="166" t="s">
        <v>150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207</v>
      </c>
      <c r="D61" s="167" t="s">
        <v>150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155</v>
      </c>
      <c r="T61" s="158" t="s">
        <v>162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208</v>
      </c>
      <c r="C62" s="193" t="s">
        <v>209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210</v>
      </c>
      <c r="C64" s="170" t="s">
        <v>318</v>
      </c>
      <c r="D64" s="166" t="s">
        <v>150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156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316</v>
      </c>
      <c r="D65" s="166" t="s">
        <v>159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155</v>
      </c>
      <c r="T65" s="158" t="s">
        <v>162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211</v>
      </c>
      <c r="C66" s="176" t="s">
        <v>296</v>
      </c>
      <c r="D66" s="167" t="s">
        <v>159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155</v>
      </c>
      <c r="T66" s="158" t="s">
        <v>162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212</v>
      </c>
      <c r="C67" s="193" t="s">
        <v>213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214</v>
      </c>
      <c r="C69" s="170" t="s">
        <v>215</v>
      </c>
      <c r="D69" s="166" t="s">
        <v>216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217</v>
      </c>
      <c r="C70" s="170" t="s">
        <v>218</v>
      </c>
      <c r="D70" s="166" t="s">
        <v>216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219</v>
      </c>
      <c r="C71" s="170" t="s">
        <v>220</v>
      </c>
      <c r="D71" s="166" t="s">
        <v>216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221</v>
      </c>
      <c r="C72" s="170" t="s">
        <v>222</v>
      </c>
      <c r="D72" s="166" t="s">
        <v>216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223</v>
      </c>
      <c r="C73" s="170" t="s">
        <v>224</v>
      </c>
      <c r="D73" s="166" t="s">
        <v>137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225</v>
      </c>
      <c r="C74" s="170" t="s">
        <v>300</v>
      </c>
      <c r="D74" s="166" t="s">
        <v>137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226</v>
      </c>
      <c r="C75" s="170" t="s">
        <v>308</v>
      </c>
      <c r="D75" s="166" t="s">
        <v>137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227</v>
      </c>
      <c r="C76" s="170" t="s">
        <v>309</v>
      </c>
      <c r="D76" s="166" t="s">
        <v>137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228</v>
      </c>
      <c r="C77" s="170" t="s">
        <v>301</v>
      </c>
      <c r="D77" s="166" t="s">
        <v>159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155</v>
      </c>
      <c r="T77" s="158" t="s">
        <v>162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229</v>
      </c>
      <c r="C78" s="170" t="s">
        <v>302</v>
      </c>
      <c r="D78" s="166" t="s">
        <v>137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155</v>
      </c>
      <c r="T78" s="158" t="s">
        <v>156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68">
        <v>50</v>
      </c>
      <c r="B79" s="169" t="s">
        <v>230</v>
      </c>
      <c r="C79" s="170" t="s">
        <v>310</v>
      </c>
      <c r="D79" s="166" t="s">
        <v>137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155</v>
      </c>
      <c r="T79" s="158" t="s">
        <v>156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68">
        <v>51</v>
      </c>
      <c r="B80" s="169" t="s">
        <v>231</v>
      </c>
      <c r="C80" s="170" t="s">
        <v>311</v>
      </c>
      <c r="D80" s="166" t="s">
        <v>137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155</v>
      </c>
      <c r="T80" s="158" t="s">
        <v>162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232</v>
      </c>
      <c r="C81" s="170" t="s">
        <v>294</v>
      </c>
      <c r="D81" s="166" t="s">
        <v>137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155</v>
      </c>
      <c r="T81" s="158" t="s">
        <v>162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233</v>
      </c>
      <c r="C82" s="170" t="s">
        <v>292</v>
      </c>
      <c r="D82" s="166" t="s">
        <v>137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155</v>
      </c>
      <c r="T82" s="158" t="s">
        <v>156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231</v>
      </c>
      <c r="C83" s="170" t="s">
        <v>234</v>
      </c>
      <c r="D83" s="166" t="s">
        <v>137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155</v>
      </c>
      <c r="T83" s="158" t="s">
        <v>156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231</v>
      </c>
      <c r="C84" s="170" t="s">
        <v>298</v>
      </c>
      <c r="D84" s="166" t="s">
        <v>137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155</v>
      </c>
      <c r="T84" s="158" t="s">
        <v>156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231</v>
      </c>
      <c r="C85" s="176" t="s">
        <v>291</v>
      </c>
      <c r="D85" s="167" t="s">
        <v>137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155</v>
      </c>
      <c r="T85" s="158" t="s">
        <v>156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236</v>
      </c>
      <c r="C86" s="193" t="s">
        <v>237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33.75" outlineLevel="1" x14ac:dyDescent="0.2">
      <c r="A88" s="168">
        <v>58</v>
      </c>
      <c r="B88" s="169" t="s">
        <v>238</v>
      </c>
      <c r="C88" s="170" t="s">
        <v>317</v>
      </c>
      <c r="D88" s="166" t="s">
        <v>137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155</v>
      </c>
      <c r="T88" s="158" t="s">
        <v>156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239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240</v>
      </c>
      <c r="C90" s="176" t="s">
        <v>241</v>
      </c>
      <c r="D90" s="165" t="s">
        <v>295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242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243</v>
      </c>
      <c r="C92" s="170" t="s">
        <v>244</v>
      </c>
      <c r="D92" s="165" t="s">
        <v>295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245</v>
      </c>
      <c r="T92" s="158" t="s">
        <v>245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246</v>
      </c>
      <c r="C93" s="176" t="s">
        <v>288</v>
      </c>
      <c r="D93" s="165" t="s">
        <v>295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242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4">
        <v>62</v>
      </c>
      <c r="B95" s="175" t="s">
        <v>247</v>
      </c>
      <c r="C95" s="176" t="s">
        <v>312</v>
      </c>
      <c r="D95" s="165" t="s">
        <v>295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155</v>
      </c>
      <c r="T95" s="158" t="s">
        <v>162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248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249</v>
      </c>
      <c r="C97" s="193" t="s">
        <v>250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1.8800000000000001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39.54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251</v>
      </c>
      <c r="C99" s="176" t="s">
        <v>289</v>
      </c>
      <c r="D99" s="165" t="s">
        <v>295</v>
      </c>
      <c r="E99" s="177">
        <v>28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319</v>
      </c>
      <c r="D100" s="183"/>
      <c r="E100" s="184">
        <v>28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4">
        <v>65</v>
      </c>
      <c r="B101" s="175" t="s">
        <v>252</v>
      </c>
      <c r="C101" s="176" t="s">
        <v>313</v>
      </c>
      <c r="D101" s="165" t="s">
        <v>295</v>
      </c>
      <c r="E101" s="177">
        <v>28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1.56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37.74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319</v>
      </c>
      <c r="D102" s="183"/>
      <c r="E102" s="184">
        <v>28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253</v>
      </c>
      <c r="C103" s="170" t="s">
        <v>254</v>
      </c>
      <c r="D103" s="166" t="s">
        <v>150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255</v>
      </c>
      <c r="C104" s="176" t="s">
        <v>314</v>
      </c>
      <c r="D104" s="165" t="s">
        <v>295</v>
      </c>
      <c r="E104" s="177">
        <v>30.8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0.31</v>
      </c>
      <c r="P104" s="158">
        <v>0</v>
      </c>
      <c r="Q104" s="158">
        <f>ROUND(E104*P104,2)</f>
        <v>0</v>
      </c>
      <c r="R104" s="158" t="s">
        <v>256</v>
      </c>
      <c r="S104" s="158" t="s">
        <v>117</v>
      </c>
      <c r="T104" s="158" t="s">
        <v>156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239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320</v>
      </c>
      <c r="D105" s="183"/>
      <c r="E105" s="184">
        <v>30.8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257</v>
      </c>
      <c r="C106" s="193" t="s">
        <v>258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259</v>
      </c>
      <c r="C108" s="176" t="s">
        <v>260</v>
      </c>
      <c r="D108" s="165" t="s">
        <v>295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261</v>
      </c>
      <c r="C110" s="170" t="s">
        <v>290</v>
      </c>
      <c r="D110" s="165" t="s">
        <v>295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ht="22.5" outlineLevel="1" x14ac:dyDescent="0.2">
      <c r="A112" s="168">
        <v>71</v>
      </c>
      <c r="B112" s="169" t="s">
        <v>262</v>
      </c>
      <c r="C112" s="170" t="s">
        <v>315</v>
      </c>
      <c r="D112" s="166" t="s">
        <v>159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155</v>
      </c>
      <c r="T112" s="158" t="s">
        <v>156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263</v>
      </c>
      <c r="C114" s="170" t="s">
        <v>264</v>
      </c>
      <c r="D114" s="166" t="s">
        <v>167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265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266</v>
      </c>
      <c r="C115" s="170" t="s">
        <v>267</v>
      </c>
      <c r="D115" s="166" t="s">
        <v>167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265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268</v>
      </c>
      <c r="C116" s="170" t="s">
        <v>269</v>
      </c>
      <c r="D116" s="166" t="s">
        <v>167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265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270</v>
      </c>
      <c r="C117" s="170" t="s">
        <v>271</v>
      </c>
      <c r="D117" s="166" t="s">
        <v>167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265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272</v>
      </c>
      <c r="C118" s="170" t="s">
        <v>273</v>
      </c>
      <c r="D118" s="166" t="s">
        <v>167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265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274</v>
      </c>
      <c r="C119" s="170" t="s">
        <v>275</v>
      </c>
      <c r="D119" s="166" t="s">
        <v>167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265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276</v>
      </c>
      <c r="C121" s="170" t="s">
        <v>277</v>
      </c>
      <c r="D121" s="166" t="s">
        <v>278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156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279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280</v>
      </c>
      <c r="C122" s="170" t="s">
        <v>281</v>
      </c>
      <c r="D122" s="166" t="s">
        <v>278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155</v>
      </c>
      <c r="T122" s="158" t="s">
        <v>156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279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282</v>
      </c>
      <c r="C123" s="176" t="s">
        <v>283</v>
      </c>
      <c r="D123" s="167" t="s">
        <v>278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155</v>
      </c>
      <c r="T123" s="158" t="s">
        <v>156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279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284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285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286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287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2022-03-28T13:38:34Z</cp:lastPrinted>
  <dcterms:created xsi:type="dcterms:W3CDTF">2009-04-08T07:15:50Z</dcterms:created>
  <dcterms:modified xsi:type="dcterms:W3CDTF">2022-03-29T10:16:13Z</dcterms:modified>
</cp:coreProperties>
</file>