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Pol'!$A$1:$X$216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G42" i="1"/>
  <c r="F42" i="1"/>
  <c r="G41" i="1"/>
  <c r="F41" i="1"/>
  <c r="G39" i="1"/>
  <c r="F39" i="1"/>
  <c r="G210" i="12"/>
  <c r="BA154" i="12"/>
  <c r="BA152" i="12"/>
  <c r="BA150" i="12"/>
  <c r="BA65" i="12"/>
  <c r="BA54" i="12"/>
  <c r="BA37" i="12"/>
  <c r="BA34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2" i="12"/>
  <c r="I22" i="12"/>
  <c r="K22" i="12"/>
  <c r="M22" i="12"/>
  <c r="O22" i="12"/>
  <c r="Q22" i="12"/>
  <c r="V22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6" i="12"/>
  <c r="I36" i="12"/>
  <c r="K36" i="12"/>
  <c r="M36" i="12"/>
  <c r="O36" i="12"/>
  <c r="Q36" i="12"/>
  <c r="V36" i="12"/>
  <c r="G42" i="12"/>
  <c r="I42" i="12"/>
  <c r="K42" i="12"/>
  <c r="M42" i="12"/>
  <c r="O42" i="12"/>
  <c r="Q42" i="12"/>
  <c r="V42" i="12"/>
  <c r="G47" i="12"/>
  <c r="M47" i="12" s="1"/>
  <c r="I47" i="12"/>
  <c r="K47" i="12"/>
  <c r="O47" i="12"/>
  <c r="Q47" i="12"/>
  <c r="V47" i="12"/>
  <c r="G53" i="12"/>
  <c r="I53" i="12"/>
  <c r="K53" i="12"/>
  <c r="M53" i="12"/>
  <c r="O53" i="12"/>
  <c r="Q53" i="12"/>
  <c r="V53" i="12"/>
  <c r="G60" i="12"/>
  <c r="G59" i="12" s="1"/>
  <c r="I60" i="12"/>
  <c r="I59" i="12" s="1"/>
  <c r="K60" i="12"/>
  <c r="M60" i="12"/>
  <c r="O60" i="12"/>
  <c r="O59" i="12" s="1"/>
  <c r="Q60" i="12"/>
  <c r="Q59" i="12" s="1"/>
  <c r="V60" i="12"/>
  <c r="G64" i="12"/>
  <c r="M64" i="12" s="1"/>
  <c r="I64" i="12"/>
  <c r="K64" i="12"/>
  <c r="O64" i="12"/>
  <c r="Q64" i="12"/>
  <c r="V64" i="12"/>
  <c r="G68" i="12"/>
  <c r="I68" i="12"/>
  <c r="K68" i="12"/>
  <c r="M68" i="12"/>
  <c r="O68" i="12"/>
  <c r="Q68" i="12"/>
  <c r="V68" i="12"/>
  <c r="G72" i="12"/>
  <c r="I72" i="12"/>
  <c r="K72" i="12"/>
  <c r="K59" i="12" s="1"/>
  <c r="M72" i="12"/>
  <c r="O72" i="12"/>
  <c r="Q72" i="12"/>
  <c r="V72" i="12"/>
  <c r="V59" i="12" s="1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9" i="12"/>
  <c r="I79" i="12"/>
  <c r="K79" i="12"/>
  <c r="M79" i="12"/>
  <c r="O79" i="12"/>
  <c r="Q79" i="12"/>
  <c r="V79" i="12"/>
  <c r="G82" i="12"/>
  <c r="I82" i="12"/>
  <c r="K82" i="12"/>
  <c r="M82" i="12"/>
  <c r="O82" i="12"/>
  <c r="Q82" i="12"/>
  <c r="V82" i="12"/>
  <c r="G85" i="12"/>
  <c r="I85" i="12"/>
  <c r="K85" i="12"/>
  <c r="M85" i="12"/>
  <c r="O85" i="12"/>
  <c r="Q85" i="12"/>
  <c r="V85" i="12"/>
  <c r="G88" i="12"/>
  <c r="M88" i="12" s="1"/>
  <c r="I88" i="12"/>
  <c r="K88" i="12"/>
  <c r="O88" i="12"/>
  <c r="Q88" i="12"/>
  <c r="V88" i="12"/>
  <c r="G91" i="12"/>
  <c r="I91" i="12"/>
  <c r="K91" i="12"/>
  <c r="M91" i="12"/>
  <c r="O91" i="12"/>
  <c r="Q91" i="12"/>
  <c r="V91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6" i="12"/>
  <c r="I116" i="12"/>
  <c r="K116" i="12"/>
  <c r="M116" i="12"/>
  <c r="O116" i="12"/>
  <c r="Q116" i="12"/>
  <c r="V116" i="12"/>
  <c r="G122" i="12"/>
  <c r="M122" i="12" s="1"/>
  <c r="I122" i="12"/>
  <c r="K122" i="12"/>
  <c r="O122" i="12"/>
  <c r="Q122" i="12"/>
  <c r="V122" i="12"/>
  <c r="G124" i="12"/>
  <c r="I124" i="12"/>
  <c r="K124" i="12"/>
  <c r="M124" i="12"/>
  <c r="O124" i="12"/>
  <c r="Q124" i="12"/>
  <c r="V124" i="12"/>
  <c r="G130" i="12"/>
  <c r="M130" i="12" s="1"/>
  <c r="I130" i="12"/>
  <c r="K130" i="12"/>
  <c r="O130" i="12"/>
  <c r="Q130" i="12"/>
  <c r="V130" i="12"/>
  <c r="G135" i="12"/>
  <c r="I135" i="12"/>
  <c r="K135" i="12"/>
  <c r="M135" i="12"/>
  <c r="O135" i="12"/>
  <c r="Q135" i="12"/>
  <c r="V135" i="12"/>
  <c r="G140" i="12"/>
  <c r="M140" i="12" s="1"/>
  <c r="I140" i="12"/>
  <c r="K140" i="12"/>
  <c r="O140" i="12"/>
  <c r="Q140" i="12"/>
  <c r="V140" i="12"/>
  <c r="G145" i="12"/>
  <c r="I145" i="12"/>
  <c r="K145" i="12"/>
  <c r="M145" i="12"/>
  <c r="O145" i="12"/>
  <c r="Q145" i="12"/>
  <c r="V145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6" i="12"/>
  <c r="I156" i="12"/>
  <c r="K156" i="12"/>
  <c r="M156" i="12"/>
  <c r="O156" i="12"/>
  <c r="Q156" i="12"/>
  <c r="V156" i="12"/>
  <c r="G161" i="12"/>
  <c r="I161" i="12"/>
  <c r="I160" i="12" s="1"/>
  <c r="K161" i="12"/>
  <c r="M161" i="12"/>
  <c r="O161" i="12"/>
  <c r="Q161" i="12"/>
  <c r="Q160" i="12" s="1"/>
  <c r="V161" i="12"/>
  <c r="G162" i="12"/>
  <c r="G160" i="12" s="1"/>
  <c r="I162" i="12"/>
  <c r="K162" i="12"/>
  <c r="O162" i="12"/>
  <c r="O160" i="12" s="1"/>
  <c r="Q162" i="12"/>
  <c r="V162" i="12"/>
  <c r="G165" i="12"/>
  <c r="I165" i="12"/>
  <c r="K165" i="12"/>
  <c r="M165" i="12"/>
  <c r="O165" i="12"/>
  <c r="Q165" i="12"/>
  <c r="V165" i="12"/>
  <c r="G168" i="12"/>
  <c r="M168" i="12" s="1"/>
  <c r="I168" i="12"/>
  <c r="K168" i="12"/>
  <c r="K160" i="12" s="1"/>
  <c r="O168" i="12"/>
  <c r="Q168" i="12"/>
  <c r="V168" i="12"/>
  <c r="V160" i="12" s="1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Q173" i="12"/>
  <c r="V173" i="12"/>
  <c r="G177" i="12"/>
  <c r="I177" i="12"/>
  <c r="K177" i="12"/>
  <c r="M177" i="12"/>
  <c r="O177" i="12"/>
  <c r="Q177" i="12"/>
  <c r="V177" i="12"/>
  <c r="G190" i="12"/>
  <c r="K190" i="12"/>
  <c r="O190" i="12"/>
  <c r="V190" i="12"/>
  <c r="G191" i="12"/>
  <c r="I191" i="12"/>
  <c r="I190" i="12" s="1"/>
  <c r="K191" i="12"/>
  <c r="M191" i="12"/>
  <c r="M190" i="12" s="1"/>
  <c r="O191" i="12"/>
  <c r="Q191" i="12"/>
  <c r="Q190" i="12" s="1"/>
  <c r="V191" i="12"/>
  <c r="G193" i="12"/>
  <c r="G194" i="12"/>
  <c r="I194" i="12"/>
  <c r="I193" i="12" s="1"/>
  <c r="K194" i="12"/>
  <c r="M194" i="12"/>
  <c r="O194" i="12"/>
  <c r="Q194" i="12"/>
  <c r="Q193" i="12" s="1"/>
  <c r="V194" i="12"/>
  <c r="G196" i="12"/>
  <c r="M196" i="12" s="1"/>
  <c r="I196" i="12"/>
  <c r="K196" i="12"/>
  <c r="K193" i="12" s="1"/>
  <c r="O196" i="12"/>
  <c r="Q196" i="12"/>
  <c r="V196" i="12"/>
  <c r="V193" i="12" s="1"/>
  <c r="G198" i="12"/>
  <c r="I198" i="12"/>
  <c r="K198" i="12"/>
  <c r="M198" i="12"/>
  <c r="O198" i="12"/>
  <c r="Q198" i="12"/>
  <c r="V198" i="12"/>
  <c r="G200" i="12"/>
  <c r="M200" i="12" s="1"/>
  <c r="I200" i="12"/>
  <c r="K200" i="12"/>
  <c r="O200" i="12"/>
  <c r="O193" i="12" s="1"/>
  <c r="Q200" i="12"/>
  <c r="V200" i="12"/>
  <c r="G201" i="12"/>
  <c r="I201" i="12"/>
  <c r="K201" i="12"/>
  <c r="M201" i="12"/>
  <c r="O201" i="12"/>
  <c r="Q201" i="12"/>
  <c r="V201" i="12"/>
  <c r="G202" i="12"/>
  <c r="K202" i="12"/>
  <c r="O202" i="12"/>
  <c r="V202" i="12"/>
  <c r="G203" i="12"/>
  <c r="I203" i="12"/>
  <c r="I202" i="12" s="1"/>
  <c r="K203" i="12"/>
  <c r="M203" i="12"/>
  <c r="M202" i="12" s="1"/>
  <c r="O203" i="12"/>
  <c r="Q203" i="12"/>
  <c r="Q202" i="12" s="1"/>
  <c r="V203" i="12"/>
  <c r="G204" i="12"/>
  <c r="O204" i="12"/>
  <c r="G205" i="12"/>
  <c r="I205" i="12"/>
  <c r="I204" i="12" s="1"/>
  <c r="K205" i="12"/>
  <c r="M205" i="12"/>
  <c r="O205" i="12"/>
  <c r="Q205" i="12"/>
  <c r="Q204" i="12" s="1"/>
  <c r="V205" i="12"/>
  <c r="G206" i="12"/>
  <c r="M206" i="12" s="1"/>
  <c r="I206" i="12"/>
  <c r="K206" i="12"/>
  <c r="K204" i="12" s="1"/>
  <c r="O206" i="12"/>
  <c r="Q206" i="12"/>
  <c r="V206" i="12"/>
  <c r="V204" i="12" s="1"/>
  <c r="G208" i="12"/>
  <c r="I208" i="12"/>
  <c r="K208" i="12"/>
  <c r="M208" i="12"/>
  <c r="O208" i="12"/>
  <c r="Q208" i="12"/>
  <c r="V208" i="12"/>
  <c r="AE210" i="12"/>
  <c r="I20" i="1"/>
  <c r="I19" i="1"/>
  <c r="I18" i="1"/>
  <c r="I17" i="1"/>
  <c r="I16" i="1"/>
  <c r="I57" i="1"/>
  <c r="J56" i="1" s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50" i="1" l="1"/>
  <c r="J53" i="1"/>
  <c r="J55" i="1"/>
  <c r="J51" i="1"/>
  <c r="J57" i="1" s="1"/>
  <c r="J52" i="1"/>
  <c r="J54" i="1"/>
  <c r="A26" i="1"/>
  <c r="G26" i="1"/>
  <c r="G28" i="1"/>
  <c r="G23" i="1"/>
  <c r="M204" i="12"/>
  <c r="M193" i="12"/>
  <c r="M8" i="12"/>
  <c r="M59" i="12"/>
  <c r="AF210" i="12"/>
  <c r="G8" i="12"/>
  <c r="M162" i="12"/>
  <c r="M160" i="12" s="1"/>
  <c r="J41" i="1"/>
  <c r="J42" i="1"/>
  <c r="J39" i="1"/>
  <c r="J43" i="1" s="1"/>
  <c r="H43" i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Renata Kupková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<sst xmlns="http://schemas.openxmlformats.org/spreadsheetml/2006/main" count="940" uniqueCount="387">
  <si>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</si>
  <si>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</si>
  <si>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</si>
  <si>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</si>
  <si>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</si>
  <si>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</si>
  <si>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</si>
  <si>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</si>
  <si>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</si>
  <si>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</si>
  <si>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</si>
  <si>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</si>
  <si>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</si>
  <si>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</si>
  <si>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</si>
  <si>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</si>
  <si>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</si>
  <si>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</si>
  <si>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</si>
  <si>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</si>
  <si>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</si>
  <si>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</si>
  <si>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</si>
  <si>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</si>
  <si>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</si>
  <si>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</si>
  <si>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</si>
  <si>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</si>
  <si>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</si>
  <si>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</si>
  <si>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</si>
  <si>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</si>
  <si>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</si>
  <si>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</si>
  <si>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</si>
  <si>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</si>
  <si>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</si>
  <si>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</si>
  <si>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</si>
  <si>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</si>
  <si>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</si>
  <si>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</si>
  <si>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</si>
  <si>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</si>
  <si>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demolice</t>
  </si>
  <si>
    <t>Objekt občanské vybavenosti</t>
  </si>
  <si>
    <t>Objekt:</t>
  </si>
  <si>
    <t>Rozpočet:</t>
  </si>
  <si>
    <t>210405</t>
  </si>
  <si>
    <t>Bourací práce objektu a venkovní zpevněné plochy na ul. Tylova č.p. 3168, Ostrava - Zábřeh</t>
  </si>
  <si>
    <t>Statutární město Ostrava</t>
  </si>
  <si>
    <t>Prokešovo náměstí 1803/8</t>
  </si>
  <si>
    <t>Ostrava-Moravská Ostrava</t>
  </si>
  <si>
    <t>70200</t>
  </si>
  <si>
    <t>00845451</t>
  </si>
  <si>
    <t>CZ00845451</t>
  </si>
  <si>
    <t>DaF - PROJEKT s.r.o</t>
  </si>
  <si>
    <t>Hornopolní 131/12</t>
  </si>
  <si>
    <t xml:space="preserve">Ostrava-Moravská Ostrava </t>
  </si>
  <si>
    <t>25905813</t>
  </si>
  <si>
    <t>CZ 25905813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</si>
  <si>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</si>
  <si>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</si>
  <si>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</si>
  <si>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</si>
  <si>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</si>
  <si>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</si>
  <si>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</si>
  <si>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</si>
  <si>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96</t>
  </si>
  <si>
    <t>Bourání konstrukcí</t>
  </si>
  <si>
    <t>96-1</t>
  </si>
  <si>
    <t>Demontáž azbestu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</si>
  <si>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</si>
  <si>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</si>
  <si>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</si>
  <si>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</si>
  <si>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</si>
  <si>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</si>
  <si>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</si>
  <si>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</si>
  <si>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</si>
  <si>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</si>
  <si>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</si>
  <si>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</si>
  <si>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</si>
  <si>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</si>
  <si>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</si>
  <si>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</si>
  <si>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</si>
  <si>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</si>
  <si>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</si>
  <si>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</si>
  <si>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</si>
  <si>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</si>
  <si>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</si>
  <si>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</si>
  <si>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</si>
  <si>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</si>
  <si>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</si>
  <si>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</si>
  <si>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</si>
  <si>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</si>
  <si>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</si>
  <si>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</si>
  <si>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</si>
  <si>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</si>
  <si>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</si>
  <si>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</si>
  <si>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</si>
  <si>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</si>
  <si>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</si>
  <si>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21/ I</t>
  </si>
  <si>
    <t>Práce</t>
  </si>
  <si>
    <t>POL1_</t>
  </si>
  <si>
    <t>s přemístěním hmot na skládku na vzdálenost do 3 m nebo s naložením na dopravní prostředek</t>
  </si>
  <si>
    <t>SPI</t>
  </si>
  <si>
    <t>zpevněné plochy - dlažba : 1,5*21,34</t>
  </si>
  <si>
    <t>VV</t>
  </si>
  <si>
    <t>113106241R00</t>
  </si>
  <si>
    <t>Rozebrání vozovek a ploch s jakoukoliv výplní spár _x000D_
 v jakékoliv ploše, ze silničních panelů jakýchkoliv rozměrů, kladených do jakéhokoliv lože a se spárami zalitými živicí nebo cementovou maltou</t>
  </si>
  <si>
    <t>plocha pod objektem : 14*12</t>
  </si>
  <si>
    <t>113107305R00</t>
  </si>
  <si>
    <t>Odstranění podkladů nebo krytů z kameniva těženého, v ploše jednotlivě do 50 m2, tloušťka vrstvy 50 mm</t>
  </si>
  <si>
    <t>zpevněné plochy - dlažba - lože : 1,5*21,34</t>
  </si>
  <si>
    <t>113107320R00</t>
  </si>
  <si>
    <t>Odstranění podkladů nebo krytů z kameniva těženého, v ploše jednotlivě do 50 m2, tloušťka vrstvy 200 mm</t>
  </si>
  <si>
    <t xml:space="preserve">předpoklad tl. vrstvy : </t>
  </si>
  <si>
    <t>zpevněná plocha - asfalt : 0,7*(7,60+7,10)/2</t>
  </si>
  <si>
    <t>113107415R00</t>
  </si>
  <si>
    <t>Odstranění podkladů nebo krytů z kameniva těženého, v ploše jednotlivě nad 50 m2, tloušťka vrstvy 150 mm</t>
  </si>
  <si>
    <t>zpevněná plocha - beton : 381</t>
  </si>
  <si>
    <t>113107425R00</t>
  </si>
  <si>
    <t>Odstranění podkladů nebo krytů z kameniva těženého, v ploše jednotlivě nad 50 m2, tloušťka vrstvy 250 mm</t>
  </si>
  <si>
    <t>plocha pod objektem - předpoklad tl. 2*25 cm : 14,0*12,0*2</t>
  </si>
  <si>
    <t>113108310R00</t>
  </si>
  <si>
    <t>Odstranění podkladů nebo krytů živičných, v ploše jednotlivě do 50 m2, tloušťka vrstvy 100 mm</t>
  </si>
  <si>
    <t>zpevněná plocha  - asfalt : 0,7*(7,60+7,10)/2</t>
  </si>
  <si>
    <t>113109415R00</t>
  </si>
  <si>
    <t>Odstranění podkladů nebo krytů z betonu prostého, v ploše jednotlivě nad 50 m2, tloušťka vrstvy 150 mm</t>
  </si>
  <si>
    <t>zpevněná plocha - asfalt : 381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</si>
  <si>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</si>
  <si>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</si>
  <si>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</si>
  <si>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</si>
  <si>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21,34+21,34+1,5</t>
  </si>
  <si>
    <t>113202111R00</t>
  </si>
  <si>
    <t>Vytrhání obrub z krajníků nebo obrubníků stojatých</t>
  </si>
  <si>
    <t>3,0+12,03+10,5</t>
  </si>
  <si>
    <t>24,0</t>
  </si>
  <si>
    <t>5,26+5,0+17,30+4,10+3,8</t>
  </si>
  <si>
    <t>2,6+3,8+3,5+5,2+16,6</t>
  </si>
  <si>
    <t>174201101R00</t>
  </si>
  <si>
    <t>Zásyp sypaninou bez zhutnění jam, šachet, rýh nebo kolem objektů v těchto vykopávkách</t>
  </si>
  <si>
    <t>m3</t>
  </si>
  <si>
    <t>800-1</t>
  </si>
  <si>
    <t>z jakékoliv horniny s uložením výkopku po vrstvách,</t>
  </si>
  <si>
    <t>včetně strojního přemístění materiálu ze vzdálenosti do 10 m od okraje zásypu</t>
  </si>
  <si>
    <t>POP</t>
  </si>
  <si>
    <t xml:space="preserve">zásyp septiku : </t>
  </si>
  <si>
    <t>20,0*3,0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</si>
  <si>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</si>
  <si>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</si>
  <si>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</si>
  <si>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</si>
  <si>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po betonové ploše : 381,0</t>
  </si>
  <si>
    <t>po asfaltové ploše : 5,145</t>
  </si>
  <si>
    <t>po dlážděné ploše : 1,5*21,34</t>
  </si>
  <si>
    <t>pod objektem : 168</t>
  </si>
  <si>
    <t>181300010RAD</t>
  </si>
  <si>
    <t>Rozprostření ornice v rovině nebo svahu do 1 : 5 a osetí travou při tloušťce 150 mm, dovoz ornice ze vzdálenosti 10 000 m</t>
  </si>
  <si>
    <t>AP-HSV</t>
  </si>
  <si>
    <t>Součtová</t>
  </si>
  <si>
    <t>Agregovaná položka</t>
  </si>
  <si>
    <t>POL2_</t>
  </si>
  <si>
    <t>vč. urovnání ornice, naložení na skládce, vodorovným přemístěním ornice na místo rozprostření, založení trávníku osetím a dodávky travního semene.</t>
  </si>
  <si>
    <t>952903112R00</t>
  </si>
  <si>
    <t>Vyčištění objektů při světlé výšce prostoru do 3,5 m čistíren odpadních vod, nádrží, žlabů nebo kanálů</t>
  </si>
  <si>
    <t>801-5</t>
  </si>
  <si>
    <t>při světlé výšce prostoru do 3,5 m čistíren odpadních vod, nádrží, vodojemů, žlabů nebo kanálů</t>
  </si>
  <si>
    <t>nádrž : 20,0</t>
  </si>
  <si>
    <t>objekt : 14,0*12,0</t>
  </si>
  <si>
    <t>962032241R00</t>
  </si>
  <si>
    <t>Bourání zdiva nadzákladového z cihel pálených nebo vápenopískových, na maltu cementovou</t>
  </si>
  <si>
    <t>801-3</t>
  </si>
  <si>
    <t>nebo vybourání otvorů průřezové plochy přes 4 m2 ve zdivu nadzákladovém, včetně pomocného lešení o výšce podlahy do 1900 mm a pro zatížení do 1,5 kPa  (150 kg/m2)</t>
  </si>
  <si>
    <t xml:space="preserve">pilíř HDS : </t>
  </si>
  <si>
    <t>0,45*1,0*1,8</t>
  </si>
  <si>
    <t>962036125R00</t>
  </si>
  <si>
    <t>Demontáž sádrokartonových, sádrovláknitých příček a předstěn příčka, sádrokartonová bez minerální izolace, dvojitá ocelová konstrukce, 2xopláštěná deskou tl. 12,5 mm</t>
  </si>
  <si>
    <t>obvod : 2*(14,0+12,0)*2,7</t>
  </si>
  <si>
    <t>vnitřní stěny : 2,7*4,713*3</t>
  </si>
  <si>
    <t>2,7*((19,115+2,31+2,15)*2+0,92+1,118+0,25*10)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</si>
  <si>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</si>
  <si>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</si>
  <si>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2*(14,0+12,0)*2,7</t>
  </si>
  <si>
    <t>963016114R00</t>
  </si>
  <si>
    <t>Demontáž sádrokartonových a sádrovláknitých podhledů z desek bez minerální izolace, na jednoduché ocelové konstrukci, 2x opláštěné tl. 15 mm</t>
  </si>
  <si>
    <t>13,95*12,6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</si>
  <si>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</si>
  <si>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</si>
  <si>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</si>
  <si>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</si>
  <si>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3*9+3</t>
  </si>
  <si>
    <t>968061125R00</t>
  </si>
  <si>
    <t>Vyvěšení nebo zavěšení dřevěných křídel dveří, plochy do 2 m2</t>
  </si>
  <si>
    <t>1+6</t>
  </si>
  <si>
    <t>968062355R00</t>
  </si>
  <si>
    <t>Vybourání dřevěných rámů oken dvojitých nebo zdvojených, plochy do 2 m2</t>
  </si>
  <si>
    <t>včetně pomocného lešení o výšce podlahy do 1900 mm a pro zatížení do 1,5 kPa  (150 kg/m2),</t>
  </si>
  <si>
    <t>0,8*1,6*3</t>
  </si>
  <si>
    <t>968062356R00</t>
  </si>
  <si>
    <t>Vybourání dřevěných rámů oken dvojitých nebo zdvojených, plochy do 4 m2</t>
  </si>
  <si>
    <t>2,1*1,6*9</t>
  </si>
  <si>
    <t>968071125R00</t>
  </si>
  <si>
    <t>Vyvěšení nebo zavěšení kovových křídel dveří, plochy do 2 m2</t>
  </si>
  <si>
    <t>s případným uložením a opětovným zavěšením po provedení stavebních změn,</t>
  </si>
  <si>
    <t>2*2,0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</si>
  <si>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</si>
  <si>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</si>
  <si>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0,6*1,97</t>
  </si>
  <si>
    <t>0,8*1,97*6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</si>
  <si>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</si>
  <si>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</si>
  <si>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1,3*1,97</t>
  </si>
  <si>
    <t>712300833RT3</t>
  </si>
  <si>
    <t>Odstranění povlakové krytiny a mechu na střechách plochých do 10° povlakové krytiny_x000D_
 třívrstvé, z ploch jednotlivě přes 20 m</t>
  </si>
  <si>
    <t>800-711</t>
  </si>
  <si>
    <t>713101323R00</t>
  </si>
  <si>
    <t>Odstranění tepelné izolace z desek, lamel, rohoží, pásů a foukané izolace stropů a podhledů, přilepené k podkladu, z minerálních desek, lamel, rohoží a pásů, tloušťky nad 200 mm</t>
  </si>
  <si>
    <t>800-713</t>
  </si>
  <si>
    <t>764352810R00</t>
  </si>
  <si>
    <t>Demontáž žlabů podokapních půlkruhových rovných, rš 330 mm, sklonu do 30°</t>
  </si>
  <si>
    <t>800-764</t>
  </si>
  <si>
    <t>2*13,95</t>
  </si>
  <si>
    <t>764454802R00</t>
  </si>
  <si>
    <t>Demontáž odpadních trub nebo součástí trub kruhových , o průměru 120 mm</t>
  </si>
  <si>
    <t>2*3,0</t>
  </si>
  <si>
    <t>765321810R00</t>
  </si>
  <si>
    <t>Demontáž azbestocementové krytiny ze čtverců nebo šablon, na bednění s lepenkou, do suti</t>
  </si>
  <si>
    <t>800-765</t>
  </si>
  <si>
    <t xml:space="preserve">demontáž obložení stropů : </t>
  </si>
  <si>
    <t>14,0*12,0</t>
  </si>
  <si>
    <t>766812840R00</t>
  </si>
  <si>
    <t>Demontáž kuchyňských linek délky přes 1800 do 2100 mnm</t>
  </si>
  <si>
    <t>800-766</t>
  </si>
  <si>
    <t>767392802R00</t>
  </si>
  <si>
    <t>Demontáž krytin střech z plechů šroubovaných</t>
  </si>
  <si>
    <t>800-767</t>
  </si>
  <si>
    <t>767996801R00</t>
  </si>
  <si>
    <t>Demontáž ostatních doplňků staveb atypických konstrukcí_x000D_
 o hmotnosti přes 20 do 50 kg</t>
  </si>
  <si>
    <t>kg</t>
  </si>
  <si>
    <t>Indiv</t>
  </si>
  <si>
    <t xml:space="preserve">nosné rámy : </t>
  </si>
  <si>
    <t>podlaha : 2*(2,3+5,8)*20*12</t>
  </si>
  <si>
    <t>strop : 2*(2,3+5,8)*20*12</t>
  </si>
  <si>
    <t>stěny : 2*(2,3+2,7)*20,0*12</t>
  </si>
  <si>
    <t>2*(5,8+2,7)*20,0*12</t>
  </si>
  <si>
    <t>767996802R00</t>
  </si>
  <si>
    <t>Demontáž ostatních doplňků staveb atypických konstrukcí_x000D_
 o hmotnosti přes 50 do 100 kg</t>
  </si>
  <si>
    <t xml:space="preserve">demontáž mříží : </t>
  </si>
  <si>
    <t xml:space="preserve">okna : </t>
  </si>
  <si>
    <t>2,1*1,6*9*100</t>
  </si>
  <si>
    <t>0,8*1,6*3*100</t>
  </si>
  <si>
    <t>dveře : 1,45*2,0*2*100</t>
  </si>
  <si>
    <t>767137212Rp</t>
  </si>
  <si>
    <t>Demontáž desek Ezalit na ocel.rošt, 2str.+2vrstvé</t>
  </si>
  <si>
    <t>Vlastní</t>
  </si>
  <si>
    <t>981Rp0001</t>
  </si>
  <si>
    <t>Odpojení od technické infrastruktury - elektroistalace</t>
  </si>
  <si>
    <t>kpl</t>
  </si>
  <si>
    <t xml:space="preserve">Objekt bude odpojen : </t>
  </si>
  <si>
    <t xml:space="preserve">1) od elektřiny – odpojením z TS, odpojením hlavního jističe v HDS na východní fasádě objektu : </t>
  </si>
  <si>
    <t xml:space="preserve">a ekologická likvidace kabelu (délka 25m) : </t>
  </si>
  <si>
    <t xml:space="preserve">Toto provede správce sítě na podkladě smluvního vztahu se majitelem objektu  : </t>
  </si>
  <si>
    <t>981Rp0001A</t>
  </si>
  <si>
    <t>elektroistalace - odstranění podružného rozvaděče, hlavního rozvaděče, el. přímotopů, svítidel</t>
  </si>
  <si>
    <t>podružný rozvaděč : 1</t>
  </si>
  <si>
    <t>hlavní rozvaděč : 1</t>
  </si>
  <si>
    <t>el. otopná tělesa : 2</t>
  </si>
  <si>
    <t>osvětlovací tělesa : 18</t>
  </si>
  <si>
    <t>981Rp0002</t>
  </si>
  <si>
    <t>Odpojení od technické infrastruktury - voda vč. vodoměru</t>
  </si>
  <si>
    <t xml:space="preserve">2) od vody - uzavřením napojovacího šoupěte vodovodního řadu a odevzdáním vodoměru : </t>
  </si>
  <si>
    <t xml:space="preserve">3) od splaškové kanalizace – zaslepením napojovacího potrubí a jeho následným vybouráním : </t>
  </si>
  <si>
    <t>981Rp0002A</t>
  </si>
  <si>
    <t>Zrušení přípojky vody s přemístěním vybouraného potrubí na skldláku</t>
  </si>
  <si>
    <t xml:space="preserve">2) od vody - uzavřením napojovacího šoupěte vodovodního řadu a odevzdáním vodoměru a odstraněním potrubí přípojky : </t>
  </si>
  <si>
    <t>981Rp0003</t>
  </si>
  <si>
    <t>Odpojení od technické infrastruktury - splašková kanalizace</t>
  </si>
  <si>
    <t>725290010RA0</t>
  </si>
  <si>
    <t>Demontáž zařizovacích předmětů klozetu včetně splachovací nádrže</t>
  </si>
  <si>
    <t>AP-PSV</t>
  </si>
  <si>
    <t>Svislé přemístění ze 2. NP, nebo 1. PP, vodorovné vnitrostaveništní přemístění do 30 m, odvoz na skládku do 10 km. Bez poplatku za skládku.</t>
  </si>
  <si>
    <t>725290020RA0</t>
  </si>
  <si>
    <t>Demontáž zařizovacích předmětů umyvadla včetně baterie a konzol</t>
  </si>
  <si>
    <t>762900060RAB</t>
  </si>
  <si>
    <t>Demontáž dřevěných podlah z prken, s polštáři</t>
  </si>
  <si>
    <t>776510010RA0</t>
  </si>
  <si>
    <t xml:space="preserve">Demontáž povlakových podlah z nášlapné plochy </t>
  </si>
  <si>
    <t xml:space="preserve"> lepených s podložkou.</t>
  </si>
  <si>
    <t>Vodorovné vnitrostaveništní přemístění do 30 m, odvoz na skládku do 10 km. Bez poplatku za skládku.</t>
  </si>
  <si>
    <t>941955001R00</t>
  </si>
  <si>
    <t>Lešení lehké pracovní pomocné pomocné, o výšce lešeňové podlahy do 1,2 m</t>
  </si>
  <si>
    <t>800-3</t>
  </si>
  <si>
    <t>943943221R00</t>
  </si>
  <si>
    <t>Montáž lešení prostorového lehkého bez podlah výšky do 10 m</t>
  </si>
  <si>
    <t>pro zatížení podlahové plochy do 2 kPa (200 kg/m2),</t>
  </si>
  <si>
    <t>okolo celého objektu postavit lešení : 14,0*15,0*3,5</t>
  </si>
  <si>
    <t>943943292R00</t>
  </si>
  <si>
    <t xml:space="preserve">Montáž lešení prostorového lehkého bez podlah příplatek_x000D_
 za každý další i započatý měsíc použití lešení pro zatížení podlahové plochy do 2 kPa (200 kg/m2) </t>
  </si>
  <si>
    <t>943943821R00</t>
  </si>
  <si>
    <t>Demontáž lešení prostorového lehkého výšky do 10 m</t>
  </si>
  <si>
    <t>bez podlah pro zatížení podlahové plochy do 2 kPa (200 kg/m2),</t>
  </si>
  <si>
    <t>979990201R00</t>
  </si>
  <si>
    <t>Poplatek za skládku azbestocementové výrobky, skupina 17 06 05 z Katalogu odpadů</t>
  </si>
  <si>
    <t>t</t>
  </si>
  <si>
    <t>166*0,022</t>
  </si>
  <si>
    <t>96532381Rp01</t>
  </si>
  <si>
    <t>Demontáž azbestocementových obkladů</t>
  </si>
  <si>
    <t xml:space="preserve">dle technologického postupu - viz PD : </t>
  </si>
  <si>
    <t>ezaitové desky tl. 5 mm : 160,0</t>
  </si>
  <si>
    <t>ezalitové desky tl. 10 mm : 6,0</t>
  </si>
  <si>
    <t>901      R00</t>
  </si>
  <si>
    <t>Hzs-předběžná obhlídka     čl.17-1a</t>
  </si>
  <si>
    <t>h</t>
  </si>
  <si>
    <t>Prav.M</t>
  </si>
  <si>
    <t>HZS</t>
  </si>
  <si>
    <t>POL10_</t>
  </si>
  <si>
    <t>kontrola odeslání povinných hlášení na OIP a hygienu : 2</t>
  </si>
  <si>
    <t>kontrola stavebního povolení : 1</t>
  </si>
  <si>
    <t>zpracování plánu BOZP : 16</t>
  </si>
  <si>
    <t>určení kontrolovaného pásma : 4</t>
  </si>
  <si>
    <t>určení deponie demontovaného azbestu a odsunových tras : 8</t>
  </si>
  <si>
    <t>kontrola funkčnosti nástrojů a předmětů potřebných k demontážím : 2</t>
  </si>
  <si>
    <t>provedení vstupního měření mikrovláken a znečištění ovzduší : 3</t>
  </si>
  <si>
    <t>kontrola vybavení OOPP pro pracovníky provádějící demontáže : 2</t>
  </si>
  <si>
    <t>proškolení pracovníků o práci ve výškách, s azbestem a kontrola jejich zdravotní způsobilosti : 2</t>
  </si>
  <si>
    <t>uzavření smlouvy s firmou oprávněnou k likvidaci azbestu : 2</t>
  </si>
  <si>
    <t>připravit balicí fólii na azbest vč. výstražného označení : 2</t>
  </si>
  <si>
    <t>instalovat podtlakový ventilátor s filtrem odsátého vzduchu : 2</t>
  </si>
  <si>
    <t>998981123R00</t>
  </si>
  <si>
    <t>Přesun hmot pro demolice obj. postup. rozebíráním postupným rozebíráním, výšky do 21 m</t>
  </si>
  <si>
    <t>800-6</t>
  </si>
  <si>
    <t>Přesun hmot</t>
  </si>
  <si>
    <t>POL7_</t>
  </si>
  <si>
    <t>(JKSO 801 až 803, 811 až 815) bez omezení</t>
  </si>
  <si>
    <t>979990112R00</t>
  </si>
  <si>
    <t>Poplatek za skládku obalovaný asfalt , skupina 17 09 04 z Katalogu odpadů</t>
  </si>
  <si>
    <t>0,7*(7,60+7,10)/2*0,022</t>
  </si>
  <si>
    <t>979087212R00</t>
  </si>
  <si>
    <t>Nakládání na dopravní prostředky suti</t>
  </si>
  <si>
    <t>Přesun suti</t>
  </si>
  <si>
    <t>POL8_</t>
  </si>
  <si>
    <t>pro vodorovnou dopravu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</si>
  <si>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</si>
  <si>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</si>
  <si>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</si>
  <si>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</si>
  <si>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</si>
  <si>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979990107R00</t>
  </si>
  <si>
    <t>Poplatek za skládku směs betonu,cihel a dřeva, skupina 17 01 01, 17 01 02 a 17 02 01 z Katalogu odpadů</t>
  </si>
  <si>
    <t>005121 R</t>
  </si>
  <si>
    <t>Zařízení staveniště</t>
  </si>
  <si>
    <t>Soubor</t>
  </si>
  <si>
    <t>VRN</t>
  </si>
  <si>
    <t>POL99_2</t>
  </si>
  <si>
    <t>005211020R</t>
  </si>
  <si>
    <t>Ochrana stávaj. inženýrských sítí na staveništi</t>
  </si>
  <si>
    <t>POL99_8</t>
  </si>
  <si>
    <t>005211040R</t>
  </si>
  <si>
    <t xml:space="preserve">Užívání veřejných ploch a prostranství  </t>
  </si>
  <si>
    <t xml:space="preserve">m2    </t>
  </si>
  <si>
    <t>300,0</t>
  </si>
  <si>
    <t>005211080R</t>
  </si>
  <si>
    <t xml:space="preserve">Bezpečnostní a hygienická opatření na staveništi </t>
  </si>
  <si>
    <t>SUM</t>
  </si>
  <si>
    <t>JKSO:</t>
  </si>
  <si>
    <t>937</t>
  </si>
  <si>
    <t>Demolice</t>
  </si>
  <si>
    <t>JKSO</t>
  </si>
  <si>
    <t xml:space="preserve"> m3</t>
  </si>
  <si>
    <t/>
  </si>
  <si>
    <t>JKSOChar</t>
  </si>
  <si>
    <t>ostatní stavební akce</t>
  </si>
  <si>
    <t>JKSOAkce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</si>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</sst>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EABE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48</v>
      </c>
      <c r="E2" s="111" t="s">
        <v>49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43</v>
      </c>
      <c r="E3" s="116" t="s">
        <v>45</v>
      </c>
      <c r="F3" s="117"/>
      <c r="G3" s="117"/>
      <c r="H3" s="117"/>
      <c r="I3" s="117"/>
      <c r="J3" s="118"/>
    </row>
    <row r="4" spans="1:15" ht="23.25" customHeight="1" x14ac:dyDescent="0.2">
      <c r="A4" s="104">
        <v>10072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50</v>
      </c>
      <c r="E5" s="87"/>
      <c r="F5" s="87"/>
      <c r="G5" s="87"/>
      <c r="H5" s="18" t="s">
        <v>40</v>
      </c>
      <c r="I5" s="127" t="s">
        <v>54</v>
      </c>
      <c r="J5" s="8"/>
    </row>
    <row r="6" spans="1:15" ht="15.75" customHeight="1" x14ac:dyDescent="0.2">
      <c r="A6" s="2"/>
      <c r="B6" s="27"/>
      <c r="C6" s="52"/>
      <c r="D6" s="107" t="s">
        <v>51</v>
      </c>
      <c r="E6" s="88"/>
      <c r="F6" s="88"/>
      <c r="G6" s="88"/>
      <c r="H6" s="18" t="s">
        <v>34</v>
      </c>
      <c r="I6" s="127" t="s">
        <v>55</v>
      </c>
      <c r="J6" s="8"/>
    </row>
    <row r="7" spans="1:15" ht="15.75" customHeight="1" x14ac:dyDescent="0.2">
      <c r="A7" s="2"/>
      <c r="B7" s="28"/>
      <c r="C7" s="53"/>
      <c r="D7" s="105" t="s">
        <v>53</v>
      </c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56</v>
      </c>
      <c r="H8" s="18" t="s">
        <v>40</v>
      </c>
      <c r="I8" s="127" t="s">
        <v>59</v>
      </c>
      <c r="J8" s="8"/>
    </row>
    <row r="9" spans="1:15" ht="15.75" hidden="1" customHeight="1" x14ac:dyDescent="0.2">
      <c r="A9" s="2"/>
      <c r="B9" s="2"/>
      <c r="D9" s="106" t="s">
        <v>57</v>
      </c>
      <c r="H9" s="18" t="s">
        <v>34</v>
      </c>
      <c r="I9" s="127" t="s">
        <v>60</v>
      </c>
      <c r="J9" s="8"/>
    </row>
    <row r="10" spans="1:15" ht="15.75" hidden="1" customHeight="1" x14ac:dyDescent="0.2">
      <c r="A10" s="2"/>
      <c r="B10" s="34"/>
      <c r="C10" s="53"/>
      <c r="D10" s="105" t="s">
        <v>53</v>
      </c>
      <c r="E10" s="128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SUMIF(F50:F56,A16,I50:I56)+SUMIF(F50:F56,"PSU",I50:I56)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SUMIF(F50:F56,A17,I50:I56)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SUMIF(F50:F56,A18,I50:I56)</f>
        <v>0</v>
      </c>
      <c r="J18" s="81"/>
    </row>
    <row r="19" spans="1:10" ht="23.25" customHeight="1" x14ac:dyDescent="0.2">
      <c r="A19" s="196" t="s">
        <v>78</v>
      </c>
      <c r="B19" s="37" t="s">
        <v>27</v>
      </c>
      <c r="C19" s="58"/>
      <c r="D19" s="59"/>
      <c r="E19" s="79"/>
      <c r="F19" s="80"/>
      <c r="G19" s="79"/>
      <c r="H19" s="80"/>
      <c r="I19" s="79">
        <f>SUMIF(F50:F56,A19,I50:I56)</f>
        <v>0</v>
      </c>
      <c r="J19" s="81"/>
    </row>
    <row r="20" spans="1:10" ht="23.25" customHeight="1" x14ac:dyDescent="0.2">
      <c r="A20" s="196" t="s">
        <v>79</v>
      </c>
      <c r="B20" s="37" t="s">
        <v>28</v>
      </c>
      <c r="C20" s="58"/>
      <c r="D20" s="59"/>
      <c r="E20" s="79"/>
      <c r="F20" s="80"/>
      <c r="G20" s="79"/>
      <c r="H20" s="80"/>
      <c r="I20" s="79">
        <f>SUMIF(F50:F56,A20,I50:I56)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61</v>
      </c>
      <c r="C39" s="148"/>
      <c r="D39" s="148"/>
      <c r="E39" s="148"/>
      <c r="F39" s="149">
        <f>'01 01 Pol'!AE210</f>
        <v>0</v>
      </c>
      <c r="G39" s="150">
        <f>'01 01 Pol'!AF210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62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45</v>
      </c>
      <c r="D41" s="154"/>
      <c r="E41" s="154"/>
      <c r="F41" s="155">
        <f>'01 01 Pol'!AE210</f>
        <v>0</v>
      </c>
      <c r="G41" s="156">
        <f>'01 01 Pol'!AF210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01 Pol'!AE210</f>
        <v>0</v>
      </c>
      <c r="G42" s="151">
        <f>'01 01 Pol'!AF210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63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65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66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67</v>
      </c>
      <c r="C50" s="185" t="s">
        <v>68</v>
      </c>
      <c r="D50" s="186"/>
      <c r="E50" s="186"/>
      <c r="F50" s="192" t="s">
        <v>24</v>
      </c>
      <c r="G50" s="193"/>
      <c r="H50" s="193"/>
      <c r="I50" s="193">
        <f>'01 01 Pol'!G8</f>
        <v>0</v>
      </c>
      <c r="J50" s="190" t="str">
        <f>IF(I57=0,"",I50/I57*100)</f>
        <v/>
      </c>
    </row>
    <row r="51" spans="1:10" ht="36.75" customHeight="1" x14ac:dyDescent="0.2">
      <c r="A51" s="179"/>
      <c r="B51" s="184" t="s">
        <v>69</v>
      </c>
      <c r="C51" s="185" t="s">
        <v>70</v>
      </c>
      <c r="D51" s="186"/>
      <c r="E51" s="186"/>
      <c r="F51" s="192" t="s">
        <v>24</v>
      </c>
      <c r="G51" s="193"/>
      <c r="H51" s="193"/>
      <c r="I51" s="193">
        <f>'01 01 Pol'!G59</f>
        <v>0</v>
      </c>
      <c r="J51" s="190" t="str">
        <f>IF(I57=0,"",I51/I57*100)</f>
        <v/>
      </c>
    </row>
    <row r="52" spans="1:10" ht="36.75" customHeight="1" x14ac:dyDescent="0.2">
      <c r="A52" s="179"/>
      <c r="B52" s="184" t="s">
        <v>71</v>
      </c>
      <c r="C52" s="185" t="s">
        <v>72</v>
      </c>
      <c r="D52" s="186"/>
      <c r="E52" s="186"/>
      <c r="F52" s="192" t="s">
        <v>24</v>
      </c>
      <c r="G52" s="193"/>
      <c r="H52" s="193"/>
      <c r="I52" s="193">
        <f>'01 01 Pol'!G160</f>
        <v>0</v>
      </c>
      <c r="J52" s="190" t="str">
        <f>IF(I57=0,"",I52/I57*100)</f>
        <v/>
      </c>
    </row>
    <row r="53" spans="1:10" ht="36.75" customHeight="1" x14ac:dyDescent="0.2">
      <c r="A53" s="179"/>
      <c r="B53" s="184" t="s">
        <v>73</v>
      </c>
      <c r="C53" s="185" t="s">
        <v>74</v>
      </c>
      <c r="D53" s="186"/>
      <c r="E53" s="186"/>
      <c r="F53" s="192" t="s">
        <v>24</v>
      </c>
      <c r="G53" s="193"/>
      <c r="H53" s="193"/>
      <c r="I53" s="193">
        <f>'01 01 Pol'!G190</f>
        <v>0</v>
      </c>
      <c r="J53" s="190" t="str">
        <f>IF(I57=0,"",I53/I57*100)</f>
        <v/>
      </c>
    </row>
    <row r="54" spans="1:10" ht="36.75" customHeight="1" x14ac:dyDescent="0.2">
      <c r="A54" s="179"/>
      <c r="B54" s="184" t="s">
        <v>75</v>
      </c>
      <c r="C54" s="185" t="s">
        <v>76</v>
      </c>
      <c r="D54" s="186"/>
      <c r="E54" s="186"/>
      <c r="F54" s="192" t="s">
        <v>77</v>
      </c>
      <c r="G54" s="193"/>
      <c r="H54" s="193"/>
      <c r="I54" s="193">
        <f>'01 01 Pol'!G193</f>
        <v>0</v>
      </c>
      <c r="J54" s="190" t="str">
        <f>IF(I57=0,"",I54/I57*100)</f>
        <v/>
      </c>
    </row>
    <row r="55" spans="1:10" ht="36.75" customHeight="1" x14ac:dyDescent="0.2">
      <c r="A55" s="179"/>
      <c r="B55" s="184" t="s">
        <v>78</v>
      </c>
      <c r="C55" s="185" t="s">
        <v>27</v>
      </c>
      <c r="D55" s="186"/>
      <c r="E55" s="186"/>
      <c r="F55" s="192" t="s">
        <v>78</v>
      </c>
      <c r="G55" s="193"/>
      <c r="H55" s="193"/>
      <c r="I55" s="193">
        <f>'01 01 Pol'!G202</f>
        <v>0</v>
      </c>
      <c r="J55" s="190" t="str">
        <f>IF(I57=0,"",I55/I57*100)</f>
        <v/>
      </c>
    </row>
    <row r="56" spans="1:10" ht="36.75" customHeight="1" x14ac:dyDescent="0.2">
      <c r="A56" s="179"/>
      <c r="B56" s="184" t="s">
        <v>79</v>
      </c>
      <c r="C56" s="185" t="s">
        <v>28</v>
      </c>
      <c r="D56" s="186"/>
      <c r="E56" s="186"/>
      <c r="F56" s="192" t="s">
        <v>79</v>
      </c>
      <c r="G56" s="193"/>
      <c r="H56" s="193"/>
      <c r="I56" s="193">
        <f>'01 01 Pol'!G204</f>
        <v>0</v>
      </c>
      <c r="J56" s="190" t="str">
        <f>IF(I57=0,"",I56/I57*100)</f>
        <v/>
      </c>
    </row>
    <row r="57" spans="1:10" ht="25.5" customHeight="1" x14ac:dyDescent="0.2">
      <c r="A57" s="180"/>
      <c r="B57" s="187" t="s">
        <v>1</v>
      </c>
      <c r="C57" s="188"/>
      <c r="D57" s="189"/>
      <c r="E57" s="189"/>
      <c r="F57" s="194"/>
      <c r="G57" s="195"/>
      <c r="H57" s="195"/>
      <c r="I57" s="195">
        <f>SUM(I50:I56)</f>
        <v>0</v>
      </c>
      <c r="J57" s="191">
        <f>SUM(J50:J56)</f>
        <v>0</v>
      </c>
    </row>
    <row r="58" spans="1:10" x14ac:dyDescent="0.2">
      <c r="F58" s="135"/>
      <c r="G58" s="135"/>
      <c r="H58" s="135"/>
      <c r="I58" s="135"/>
      <c r="J58" s="136"/>
    </row>
    <row r="59" spans="1:10" x14ac:dyDescent="0.2">
      <c r="F59" s="135"/>
      <c r="G59" s="135"/>
      <c r="H59" s="135"/>
      <c r="I59" s="135"/>
      <c r="J59" s="136"/>
    </row>
    <row r="60" spans="1:10" x14ac:dyDescent="0.2">
      <c r="F60" s="135"/>
      <c r="G60" s="135"/>
      <c r="H60" s="135"/>
      <c r="I60" s="135"/>
      <c r="J60" s="136"/>
    </row>
  </sheetData>
  <sheetProtection password="EABE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EABE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80</v>
      </c>
      <c r="B1" s="197"/>
      <c r="C1" s="197"/>
      <c r="D1" s="197"/>
      <c r="E1" s="197"/>
      <c r="F1" s="197"/>
      <c r="G1" s="197"/>
      <c r="AG1" t="s">
        <v>81</v>
      </c>
    </row>
    <row r="2" spans="1:60" ht="24.95" customHeight="1" x14ac:dyDescent="0.2">
      <c r="A2" s="198" t="s">
        <v>7</v>
      </c>
      <c r="B2" s="48" t="s">
        <v>48</v>
      </c>
      <c r="C2" s="201" t="s">
        <v>49</v>
      </c>
      <c r="D2" s="199"/>
      <c r="E2" s="199"/>
      <c r="F2" s="199"/>
      <c r="G2" s="200"/>
      <c r="AG2" t="s">
        <v>82</v>
      </c>
    </row>
    <row r="3" spans="1:60" ht="24.95" customHeight="1" x14ac:dyDescent="0.2">
      <c r="A3" s="198" t="s">
        <v>8</v>
      </c>
      <c r="B3" s="48" t="s">
        <v>43</v>
      </c>
      <c r="C3" s="201" t="s">
        <v>45</v>
      </c>
      <c r="D3" s="199"/>
      <c r="E3" s="199"/>
      <c r="F3" s="199"/>
      <c r="G3" s="200"/>
      <c r="AC3" s="177" t="s">
        <v>82</v>
      </c>
      <c r="AG3" t="s">
        <v>83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84</v>
      </c>
    </row>
    <row r="5" spans="1:60" x14ac:dyDescent="0.2">
      <c r="D5" s="10"/>
    </row>
    <row r="6" spans="1:60" ht="38.25" x14ac:dyDescent="0.2">
      <c r="A6" s="208" t="s">
        <v>85</v>
      </c>
      <c r="B6" s="210" t="s">
        <v>86</v>
      </c>
      <c r="C6" s="210" t="s">
        <v>87</v>
      </c>
      <c r="D6" s="209" t="s">
        <v>88</v>
      </c>
      <c r="E6" s="208" t="s">
        <v>89</v>
      </c>
      <c r="F6" s="207" t="s">
        <v>90</v>
      </c>
      <c r="G6" s="208" t="s">
        <v>29</v>
      </c>
      <c r="H6" s="211" t="s">
        <v>30</v>
      </c>
      <c r="I6" s="211" t="s">
        <v>91</v>
      </c>
      <c r="J6" s="211" t="s">
        <v>31</v>
      </c>
      <c r="K6" s="211" t="s">
        <v>92</v>
      </c>
      <c r="L6" s="211" t="s">
        <v>93</v>
      </c>
      <c r="M6" s="211" t="s">
        <v>94</v>
      </c>
      <c r="N6" s="211" t="s">
        <v>95</v>
      </c>
      <c r="O6" s="211" t="s">
        <v>96</v>
      </c>
      <c r="P6" s="211" t="s">
        <v>97</v>
      </c>
      <c r="Q6" s="211" t="s">
        <v>98</v>
      </c>
      <c r="R6" s="211" t="s">
        <v>99</v>
      </c>
      <c r="S6" s="211" t="s">
        <v>100</v>
      </c>
      <c r="T6" s="211" t="s">
        <v>101</v>
      </c>
      <c r="U6" s="211" t="s">
        <v>102</v>
      </c>
      <c r="V6" s="211" t="s">
        <v>103</v>
      </c>
      <c r="W6" s="211" t="s">
        <v>104</v>
      </c>
      <c r="X6" s="211" t="s">
        <v>105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6" t="s">
        <v>106</v>
      </c>
      <c r="B8" s="227" t="s">
        <v>67</v>
      </c>
      <c r="C8" s="251" t="s">
        <v>68</v>
      </c>
      <c r="D8" s="228"/>
      <c r="E8" s="229"/>
      <c r="F8" s="230"/>
      <c r="G8" s="230">
        <f>SUMIF(AG9:AG58,"&lt;&gt;NOR",G9:G58)</f>
        <v>0</v>
      </c>
      <c r="H8" s="230"/>
      <c r="I8" s="230">
        <f>SUM(I9:I58)</f>
        <v>0</v>
      </c>
      <c r="J8" s="230"/>
      <c r="K8" s="230">
        <f>SUM(K9:K58)</f>
        <v>0</v>
      </c>
      <c r="L8" s="230"/>
      <c r="M8" s="230">
        <f>SUM(M9:M58)</f>
        <v>0</v>
      </c>
      <c r="N8" s="230"/>
      <c r="O8" s="230">
        <f>SUM(O9:O58)</f>
        <v>0.02</v>
      </c>
      <c r="P8" s="230"/>
      <c r="Q8" s="230">
        <f>SUM(Q9:Q58)</f>
        <v>582.87</v>
      </c>
      <c r="R8" s="230"/>
      <c r="S8" s="230"/>
      <c r="T8" s="231"/>
      <c r="U8" s="225"/>
      <c r="V8" s="225">
        <f>SUM(V9:V58)</f>
        <v>321.5</v>
      </c>
      <c r="W8" s="225"/>
      <c r="X8" s="225"/>
      <c r="AG8" t="s">
        <v>107</v>
      </c>
    </row>
    <row r="9" spans="1:60" ht="22.5" outlineLevel="1" x14ac:dyDescent="0.2">
      <c r="A9" s="232">
        <v>1</v>
      </c>
      <c r="B9" s="233" t="s">
        <v>108</v>
      </c>
      <c r="C9" s="252" t="s">
        <v>109</v>
      </c>
      <c r="D9" s="234" t="s">
        <v>110</v>
      </c>
      <c r="E9" s="235">
        <v>32.01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0.13800000000000001</v>
      </c>
      <c r="Q9" s="237">
        <f>ROUND(E9*P9,2)</f>
        <v>4.42</v>
      </c>
      <c r="R9" s="237" t="s">
        <v>111</v>
      </c>
      <c r="S9" s="237" t="s">
        <v>112</v>
      </c>
      <c r="T9" s="238" t="s">
        <v>112</v>
      </c>
      <c r="U9" s="222">
        <v>0.16</v>
      </c>
      <c r="V9" s="222">
        <f>ROUND(E9*U9,2)</f>
        <v>5.12</v>
      </c>
      <c r="W9" s="222"/>
      <c r="X9" s="222" t="s">
        <v>113</v>
      </c>
      <c r="Y9" s="212"/>
      <c r="Z9" s="212"/>
      <c r="AA9" s="212"/>
      <c r="AB9" s="212"/>
      <c r="AC9" s="212"/>
      <c r="AD9" s="212"/>
      <c r="AE9" s="212"/>
      <c r="AF9" s="212"/>
      <c r="AG9" s="212" t="s">
        <v>114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0"/>
      <c r="B10" s="221"/>
      <c r="C10" s="253" t="s">
        <v>115</v>
      </c>
      <c r="D10" s="239"/>
      <c r="E10" s="239"/>
      <c r="F10" s="239"/>
      <c r="G10" s="239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116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0"/>
      <c r="B11" s="221"/>
      <c r="C11" s="254" t="s">
        <v>117</v>
      </c>
      <c r="D11" s="223"/>
      <c r="E11" s="224">
        <v>32.01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118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33.75" outlineLevel="1" x14ac:dyDescent="0.2">
      <c r="A12" s="232">
        <v>2</v>
      </c>
      <c r="B12" s="233" t="s">
        <v>119</v>
      </c>
      <c r="C12" s="252" t="s">
        <v>120</v>
      </c>
      <c r="D12" s="234" t="s">
        <v>110</v>
      </c>
      <c r="E12" s="235">
        <v>168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0</v>
      </c>
      <c r="O12" s="237">
        <f>ROUND(E12*N12,2)</f>
        <v>0</v>
      </c>
      <c r="P12" s="237">
        <v>0.40799999999999997</v>
      </c>
      <c r="Q12" s="237">
        <f>ROUND(E12*P12,2)</f>
        <v>68.540000000000006</v>
      </c>
      <c r="R12" s="237" t="s">
        <v>111</v>
      </c>
      <c r="S12" s="237" t="s">
        <v>112</v>
      </c>
      <c r="T12" s="238" t="s">
        <v>112</v>
      </c>
      <c r="U12" s="222">
        <v>6.2E-2</v>
      </c>
      <c r="V12" s="222">
        <f>ROUND(E12*U12,2)</f>
        <v>10.42</v>
      </c>
      <c r="W12" s="222"/>
      <c r="X12" s="222" t="s">
        <v>113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0"/>
      <c r="B13" s="221"/>
      <c r="C13" s="253" t="s">
        <v>115</v>
      </c>
      <c r="D13" s="239"/>
      <c r="E13" s="239"/>
      <c r="F13" s="239"/>
      <c r="G13" s="239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116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0"/>
      <c r="B14" s="221"/>
      <c r="C14" s="254" t="s">
        <v>121</v>
      </c>
      <c r="D14" s="223"/>
      <c r="E14" s="224">
        <v>168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118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2">
        <v>3</v>
      </c>
      <c r="B15" s="233" t="s">
        <v>122</v>
      </c>
      <c r="C15" s="252" t="s">
        <v>123</v>
      </c>
      <c r="D15" s="234" t="s">
        <v>110</v>
      </c>
      <c r="E15" s="235">
        <v>32.01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</v>
      </c>
      <c r="O15" s="237">
        <f>ROUND(E15*N15,2)</f>
        <v>0</v>
      </c>
      <c r="P15" s="237">
        <v>0.11</v>
      </c>
      <c r="Q15" s="237">
        <f>ROUND(E15*P15,2)</f>
        <v>3.52</v>
      </c>
      <c r="R15" s="237" t="s">
        <v>111</v>
      </c>
      <c r="S15" s="237" t="s">
        <v>112</v>
      </c>
      <c r="T15" s="238" t="s">
        <v>112</v>
      </c>
      <c r="U15" s="222">
        <v>0.1255</v>
      </c>
      <c r="V15" s="222">
        <f>ROUND(E15*U15,2)</f>
        <v>4.0199999999999996</v>
      </c>
      <c r="W15" s="222"/>
      <c r="X15" s="222" t="s">
        <v>113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0"/>
      <c r="B16" s="221"/>
      <c r="C16" s="254" t="s">
        <v>124</v>
      </c>
      <c r="D16" s="223"/>
      <c r="E16" s="224">
        <v>32.01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118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32">
        <v>4</v>
      </c>
      <c r="B17" s="233" t="s">
        <v>125</v>
      </c>
      <c r="C17" s="252" t="s">
        <v>126</v>
      </c>
      <c r="D17" s="234" t="s">
        <v>110</v>
      </c>
      <c r="E17" s="235">
        <v>32.01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7">
        <v>0</v>
      </c>
      <c r="O17" s="237">
        <f>ROUND(E17*N17,2)</f>
        <v>0</v>
      </c>
      <c r="P17" s="237">
        <v>0.44</v>
      </c>
      <c r="Q17" s="237">
        <f>ROUND(E17*P17,2)</f>
        <v>14.08</v>
      </c>
      <c r="R17" s="237" t="s">
        <v>111</v>
      </c>
      <c r="S17" s="237" t="s">
        <v>112</v>
      </c>
      <c r="T17" s="238" t="s">
        <v>112</v>
      </c>
      <c r="U17" s="222">
        <v>0.376</v>
      </c>
      <c r="V17" s="222">
        <f>ROUND(E17*U17,2)</f>
        <v>12.04</v>
      </c>
      <c r="W17" s="222"/>
      <c r="X17" s="222" t="s">
        <v>113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114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0"/>
      <c r="B18" s="221"/>
      <c r="C18" s="254" t="s">
        <v>117</v>
      </c>
      <c r="D18" s="223"/>
      <c r="E18" s="224">
        <v>32.01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118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32">
        <v>5</v>
      </c>
      <c r="B19" s="233" t="s">
        <v>125</v>
      </c>
      <c r="C19" s="252" t="s">
        <v>126</v>
      </c>
      <c r="D19" s="234" t="s">
        <v>110</v>
      </c>
      <c r="E19" s="235">
        <v>5.1449999999999996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0</v>
      </c>
      <c r="O19" s="237">
        <f>ROUND(E19*N19,2)</f>
        <v>0</v>
      </c>
      <c r="P19" s="237">
        <v>0.44</v>
      </c>
      <c r="Q19" s="237">
        <f>ROUND(E19*P19,2)</f>
        <v>2.2599999999999998</v>
      </c>
      <c r="R19" s="237" t="s">
        <v>111</v>
      </c>
      <c r="S19" s="237" t="s">
        <v>112</v>
      </c>
      <c r="T19" s="238" t="s">
        <v>112</v>
      </c>
      <c r="U19" s="222">
        <v>0.376</v>
      </c>
      <c r="V19" s="222">
        <f>ROUND(E19*U19,2)</f>
        <v>1.93</v>
      </c>
      <c r="W19" s="222"/>
      <c r="X19" s="222" t="s">
        <v>113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0"/>
      <c r="B20" s="221"/>
      <c r="C20" s="254" t="s">
        <v>127</v>
      </c>
      <c r="D20" s="223"/>
      <c r="E20" s="224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118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0"/>
      <c r="B21" s="221"/>
      <c r="C21" s="254" t="s">
        <v>128</v>
      </c>
      <c r="D21" s="223"/>
      <c r="E21" s="224">
        <v>5.1449999999999996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118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32">
        <v>6</v>
      </c>
      <c r="B22" s="233" t="s">
        <v>129</v>
      </c>
      <c r="C22" s="252" t="s">
        <v>130</v>
      </c>
      <c r="D22" s="234" t="s">
        <v>110</v>
      </c>
      <c r="E22" s="235">
        <v>381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7">
        <v>0</v>
      </c>
      <c r="O22" s="237">
        <f>ROUND(E22*N22,2)</f>
        <v>0</v>
      </c>
      <c r="P22" s="237">
        <v>0.33</v>
      </c>
      <c r="Q22" s="237">
        <f>ROUND(E22*P22,2)</f>
        <v>125.73</v>
      </c>
      <c r="R22" s="237" t="s">
        <v>111</v>
      </c>
      <c r="S22" s="237" t="s">
        <v>112</v>
      </c>
      <c r="T22" s="238" t="s">
        <v>112</v>
      </c>
      <c r="U22" s="222">
        <v>4.0500000000000001E-2</v>
      </c>
      <c r="V22" s="222">
        <f>ROUND(E22*U22,2)</f>
        <v>15.43</v>
      </c>
      <c r="W22" s="222"/>
      <c r="X22" s="222" t="s">
        <v>113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114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0"/>
      <c r="B23" s="221"/>
      <c r="C23" s="254" t="s">
        <v>127</v>
      </c>
      <c r="D23" s="223"/>
      <c r="E23" s="224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118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0"/>
      <c r="B24" s="221"/>
      <c r="C24" s="254" t="s">
        <v>131</v>
      </c>
      <c r="D24" s="223"/>
      <c r="E24" s="224">
        <v>381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118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32">
        <v>7</v>
      </c>
      <c r="B25" s="233" t="s">
        <v>132</v>
      </c>
      <c r="C25" s="252" t="s">
        <v>133</v>
      </c>
      <c r="D25" s="234" t="s">
        <v>110</v>
      </c>
      <c r="E25" s="235">
        <v>336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0</v>
      </c>
      <c r="O25" s="237">
        <f>ROUND(E25*N25,2)</f>
        <v>0</v>
      </c>
      <c r="P25" s="237">
        <v>0.55000000000000004</v>
      </c>
      <c r="Q25" s="237">
        <f>ROUND(E25*P25,2)</f>
        <v>184.8</v>
      </c>
      <c r="R25" s="237" t="s">
        <v>111</v>
      </c>
      <c r="S25" s="237" t="s">
        <v>112</v>
      </c>
      <c r="T25" s="238" t="s">
        <v>112</v>
      </c>
      <c r="U25" s="222">
        <v>6.3E-2</v>
      </c>
      <c r="V25" s="222">
        <f>ROUND(E25*U25,2)</f>
        <v>21.17</v>
      </c>
      <c r="W25" s="222"/>
      <c r="X25" s="222" t="s">
        <v>113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0"/>
      <c r="B26" s="221"/>
      <c r="C26" s="254" t="s">
        <v>134</v>
      </c>
      <c r="D26" s="223"/>
      <c r="E26" s="224">
        <v>336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118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32">
        <v>8</v>
      </c>
      <c r="B27" s="233" t="s">
        <v>135</v>
      </c>
      <c r="C27" s="252" t="s">
        <v>136</v>
      </c>
      <c r="D27" s="234" t="s">
        <v>110</v>
      </c>
      <c r="E27" s="235">
        <v>5.1449999999999996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0.22</v>
      </c>
      <c r="Q27" s="237">
        <f>ROUND(E27*P27,2)</f>
        <v>1.1299999999999999</v>
      </c>
      <c r="R27" s="237" t="s">
        <v>111</v>
      </c>
      <c r="S27" s="237" t="s">
        <v>112</v>
      </c>
      <c r="T27" s="238" t="s">
        <v>112</v>
      </c>
      <c r="U27" s="222">
        <v>0.375</v>
      </c>
      <c r="V27" s="222">
        <f>ROUND(E27*U27,2)</f>
        <v>1.93</v>
      </c>
      <c r="W27" s="222"/>
      <c r="X27" s="222" t="s">
        <v>113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114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0"/>
      <c r="B28" s="221"/>
      <c r="C28" s="254" t="s">
        <v>127</v>
      </c>
      <c r="D28" s="223"/>
      <c r="E28" s="224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118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0"/>
      <c r="B29" s="221"/>
      <c r="C29" s="254" t="s">
        <v>137</v>
      </c>
      <c r="D29" s="223"/>
      <c r="E29" s="224">
        <v>5.1449999999999996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118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32">
        <v>9</v>
      </c>
      <c r="B30" s="233" t="s">
        <v>138</v>
      </c>
      <c r="C30" s="252" t="s">
        <v>139</v>
      </c>
      <c r="D30" s="234" t="s">
        <v>110</v>
      </c>
      <c r="E30" s="235">
        <v>381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7">
        <v>0</v>
      </c>
      <c r="O30" s="237">
        <f>ROUND(E30*N30,2)</f>
        <v>0</v>
      </c>
      <c r="P30" s="237">
        <v>0.36</v>
      </c>
      <c r="Q30" s="237">
        <f>ROUND(E30*P30,2)</f>
        <v>137.16</v>
      </c>
      <c r="R30" s="237" t="s">
        <v>111</v>
      </c>
      <c r="S30" s="237" t="s">
        <v>112</v>
      </c>
      <c r="T30" s="238" t="s">
        <v>112</v>
      </c>
      <c r="U30" s="222">
        <v>4.4999999999999998E-2</v>
      </c>
      <c r="V30" s="222">
        <f>ROUND(E30*U30,2)</f>
        <v>17.149999999999999</v>
      </c>
      <c r="W30" s="222"/>
      <c r="X30" s="222" t="s">
        <v>113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114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0"/>
      <c r="B31" s="221"/>
      <c r="C31" s="254" t="s">
        <v>127</v>
      </c>
      <c r="D31" s="223"/>
      <c r="E31" s="224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118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0"/>
      <c r="B32" s="221"/>
      <c r="C32" s="254" t="s">
        <v>140</v>
      </c>
      <c r="D32" s="223"/>
      <c r="E32" s="224">
        <v>381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118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2">
        <v>10</v>
      </c>
      <c r="B33" s="233" t="s">
        <v>141</v>
      </c>
      <c r="C33" s="252" t="s">
        <v>142</v>
      </c>
      <c r="D33" s="234" t="s">
        <v>143</v>
      </c>
      <c r="E33" s="235">
        <v>44.18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0</v>
      </c>
      <c r="O33" s="237">
        <f>ROUND(E33*N33,2)</f>
        <v>0</v>
      </c>
      <c r="P33" s="237">
        <v>0.22</v>
      </c>
      <c r="Q33" s="237">
        <f>ROUND(E33*P33,2)</f>
        <v>9.7200000000000006</v>
      </c>
      <c r="R33" s="237" t="s">
        <v>111</v>
      </c>
      <c r="S33" s="237" t="s">
        <v>112</v>
      </c>
      <c r="T33" s="238" t="s">
        <v>112</v>
      </c>
      <c r="U33" s="222">
        <v>0.14299999999999999</v>
      </c>
      <c r="V33" s="222">
        <f>ROUND(E33*U33,2)</f>
        <v>6.32</v>
      </c>
      <c r="W33" s="222"/>
      <c r="X33" s="222" t="s">
        <v>113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114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0"/>
      <c r="B34" s="221"/>
      <c r="C34" s="253" t="s">
        <v>144</v>
      </c>
      <c r="D34" s="239"/>
      <c r="E34" s="239"/>
      <c r="F34" s="239"/>
      <c r="G34" s="239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116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40" t="str">
        <f>C34</f>
        <v>s vybouráním lože, s přemístěním hmot na skládku na vzdálenost do 3 m nebo naložením na dopravní prostředek</v>
      </c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0"/>
      <c r="B35" s="221"/>
      <c r="C35" s="254" t="s">
        <v>145</v>
      </c>
      <c r="D35" s="223"/>
      <c r="E35" s="224">
        <v>44.18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118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32">
        <v>11</v>
      </c>
      <c r="B36" s="233" t="s">
        <v>146</v>
      </c>
      <c r="C36" s="252" t="s">
        <v>147</v>
      </c>
      <c r="D36" s="234" t="s">
        <v>143</v>
      </c>
      <c r="E36" s="235">
        <v>116.69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37">
        <v>0</v>
      </c>
      <c r="O36" s="237">
        <f>ROUND(E36*N36,2)</f>
        <v>0</v>
      </c>
      <c r="P36" s="237">
        <v>0.27</v>
      </c>
      <c r="Q36" s="237">
        <f>ROUND(E36*P36,2)</f>
        <v>31.51</v>
      </c>
      <c r="R36" s="237" t="s">
        <v>111</v>
      </c>
      <c r="S36" s="237" t="s">
        <v>112</v>
      </c>
      <c r="T36" s="238" t="s">
        <v>112</v>
      </c>
      <c r="U36" s="222">
        <v>0.123</v>
      </c>
      <c r="V36" s="222">
        <f>ROUND(E36*U36,2)</f>
        <v>14.35</v>
      </c>
      <c r="W36" s="222"/>
      <c r="X36" s="222" t="s">
        <v>113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114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0"/>
      <c r="B37" s="221"/>
      <c r="C37" s="253" t="s">
        <v>144</v>
      </c>
      <c r="D37" s="239"/>
      <c r="E37" s="239"/>
      <c r="F37" s="239"/>
      <c r="G37" s="239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116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40" t="str">
        <f>C37</f>
        <v>s vybouráním lože, s přemístěním hmot na skládku na vzdálenost do 3 m nebo naložením na dopravní prostředek</v>
      </c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0"/>
      <c r="B38" s="221"/>
      <c r="C38" s="254" t="s">
        <v>148</v>
      </c>
      <c r="D38" s="223"/>
      <c r="E38" s="224">
        <v>25.53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118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0"/>
      <c r="B39" s="221"/>
      <c r="C39" s="254" t="s">
        <v>149</v>
      </c>
      <c r="D39" s="223"/>
      <c r="E39" s="224">
        <v>24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118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0"/>
      <c r="B40" s="221"/>
      <c r="C40" s="254" t="s">
        <v>150</v>
      </c>
      <c r="D40" s="223"/>
      <c r="E40" s="224">
        <v>35.46</v>
      </c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118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0"/>
      <c r="B41" s="221"/>
      <c r="C41" s="254" t="s">
        <v>151</v>
      </c>
      <c r="D41" s="223"/>
      <c r="E41" s="224">
        <v>31.7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118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32">
        <v>12</v>
      </c>
      <c r="B42" s="233" t="s">
        <v>152</v>
      </c>
      <c r="C42" s="252" t="s">
        <v>153</v>
      </c>
      <c r="D42" s="234" t="s">
        <v>154</v>
      </c>
      <c r="E42" s="235">
        <v>60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 t="s">
        <v>155</v>
      </c>
      <c r="S42" s="237" t="s">
        <v>112</v>
      </c>
      <c r="T42" s="238" t="s">
        <v>112</v>
      </c>
      <c r="U42" s="222">
        <v>0.13200000000000001</v>
      </c>
      <c r="V42" s="222">
        <f>ROUND(E42*U42,2)</f>
        <v>7.92</v>
      </c>
      <c r="W42" s="222"/>
      <c r="X42" s="222" t="s">
        <v>113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114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0"/>
      <c r="B43" s="221"/>
      <c r="C43" s="253" t="s">
        <v>156</v>
      </c>
      <c r="D43" s="239"/>
      <c r="E43" s="239"/>
      <c r="F43" s="239"/>
      <c r="G43" s="239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116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20"/>
      <c r="B44" s="221"/>
      <c r="C44" s="255" t="s">
        <v>157</v>
      </c>
      <c r="D44" s="241"/>
      <c r="E44" s="241"/>
      <c r="F44" s="241"/>
      <c r="G44" s="241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158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0"/>
      <c r="B45" s="221"/>
      <c r="C45" s="254" t="s">
        <v>159</v>
      </c>
      <c r="D45" s="223"/>
      <c r="E45" s="224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118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0"/>
      <c r="B46" s="221"/>
      <c r="C46" s="254" t="s">
        <v>160</v>
      </c>
      <c r="D46" s="223"/>
      <c r="E46" s="224">
        <v>60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118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32">
        <v>13</v>
      </c>
      <c r="B47" s="233" t="s">
        <v>161</v>
      </c>
      <c r="C47" s="252" t="s">
        <v>162</v>
      </c>
      <c r="D47" s="234" t="s">
        <v>110</v>
      </c>
      <c r="E47" s="235">
        <v>586.15499999999997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37">
        <v>0</v>
      </c>
      <c r="O47" s="237">
        <f>ROUND(E47*N47,2)</f>
        <v>0</v>
      </c>
      <c r="P47" s="237">
        <v>0</v>
      </c>
      <c r="Q47" s="237">
        <f>ROUND(E47*P47,2)</f>
        <v>0</v>
      </c>
      <c r="R47" s="237" t="s">
        <v>163</v>
      </c>
      <c r="S47" s="237" t="s">
        <v>112</v>
      </c>
      <c r="T47" s="238" t="s">
        <v>112</v>
      </c>
      <c r="U47" s="222">
        <v>0.09</v>
      </c>
      <c r="V47" s="222">
        <f>ROUND(E47*U47,2)</f>
        <v>52.75</v>
      </c>
      <c r="W47" s="222"/>
      <c r="X47" s="222" t="s">
        <v>113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114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0"/>
      <c r="B48" s="221"/>
      <c r="C48" s="253" t="s">
        <v>164</v>
      </c>
      <c r="D48" s="239"/>
      <c r="E48" s="239"/>
      <c r="F48" s="239"/>
      <c r="G48" s="239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116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0"/>
      <c r="B49" s="221"/>
      <c r="C49" s="254" t="s">
        <v>165</v>
      </c>
      <c r="D49" s="223"/>
      <c r="E49" s="224">
        <v>381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118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0"/>
      <c r="B50" s="221"/>
      <c r="C50" s="254" t="s">
        <v>166</v>
      </c>
      <c r="D50" s="223"/>
      <c r="E50" s="224">
        <v>5.1449999999999996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2"/>
      <c r="Z50" s="212"/>
      <c r="AA50" s="212"/>
      <c r="AB50" s="212"/>
      <c r="AC50" s="212"/>
      <c r="AD50" s="212"/>
      <c r="AE50" s="212"/>
      <c r="AF50" s="212"/>
      <c r="AG50" s="212" t="s">
        <v>118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0"/>
      <c r="B51" s="221"/>
      <c r="C51" s="254" t="s">
        <v>167</v>
      </c>
      <c r="D51" s="223"/>
      <c r="E51" s="224">
        <v>32.01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118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0"/>
      <c r="B52" s="221"/>
      <c r="C52" s="254" t="s">
        <v>168</v>
      </c>
      <c r="D52" s="223"/>
      <c r="E52" s="224">
        <v>168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118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32">
        <v>14</v>
      </c>
      <c r="B53" s="233" t="s">
        <v>169</v>
      </c>
      <c r="C53" s="252" t="s">
        <v>170</v>
      </c>
      <c r="D53" s="234" t="s">
        <v>110</v>
      </c>
      <c r="E53" s="235">
        <v>586.15499999999997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37">
        <v>3.0000000000000001E-5</v>
      </c>
      <c r="O53" s="237">
        <f>ROUND(E53*N53,2)</f>
        <v>0.02</v>
      </c>
      <c r="P53" s="237">
        <v>0</v>
      </c>
      <c r="Q53" s="237">
        <f>ROUND(E53*P53,2)</f>
        <v>0</v>
      </c>
      <c r="R53" s="237" t="s">
        <v>171</v>
      </c>
      <c r="S53" s="237" t="s">
        <v>112</v>
      </c>
      <c r="T53" s="238" t="s">
        <v>172</v>
      </c>
      <c r="U53" s="222">
        <v>0.25752000000000003</v>
      </c>
      <c r="V53" s="222">
        <f>ROUND(E53*U53,2)</f>
        <v>150.94999999999999</v>
      </c>
      <c r="W53" s="222"/>
      <c r="X53" s="222" t="s">
        <v>173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174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20"/>
      <c r="B54" s="221"/>
      <c r="C54" s="253" t="s">
        <v>175</v>
      </c>
      <c r="D54" s="239"/>
      <c r="E54" s="239"/>
      <c r="F54" s="239"/>
      <c r="G54" s="239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116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40" t="str">
        <f>C54</f>
        <v>vč. urovnání ornice, naložení na skládce, vodorovným přemístěním ornice na místo rozprostření, založení trávníku osetím a dodávky travního semene.</v>
      </c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0"/>
      <c r="B55" s="221"/>
      <c r="C55" s="254" t="s">
        <v>165</v>
      </c>
      <c r="D55" s="223"/>
      <c r="E55" s="224">
        <v>381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118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0"/>
      <c r="B56" s="221"/>
      <c r="C56" s="254" t="s">
        <v>166</v>
      </c>
      <c r="D56" s="223"/>
      <c r="E56" s="224">
        <v>5.1449999999999996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118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0"/>
      <c r="B57" s="221"/>
      <c r="C57" s="254" t="s">
        <v>167</v>
      </c>
      <c r="D57" s="223"/>
      <c r="E57" s="224">
        <v>32.01</v>
      </c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118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0"/>
      <c r="B58" s="221"/>
      <c r="C58" s="254" t="s">
        <v>168</v>
      </c>
      <c r="D58" s="223"/>
      <c r="E58" s="224">
        <v>168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118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226" t="s">
        <v>106</v>
      </c>
      <c r="B59" s="227" t="s">
        <v>69</v>
      </c>
      <c r="C59" s="251" t="s">
        <v>70</v>
      </c>
      <c r="D59" s="228"/>
      <c r="E59" s="229"/>
      <c r="F59" s="230"/>
      <c r="G59" s="230">
        <f>SUMIF(AG60:AG159,"&lt;&gt;NOR",G60:G159)</f>
        <v>0</v>
      </c>
      <c r="H59" s="230"/>
      <c r="I59" s="230">
        <f>SUM(I60:I159)</f>
        <v>0</v>
      </c>
      <c r="J59" s="230"/>
      <c r="K59" s="230">
        <f>SUM(K60:K159)</f>
        <v>0</v>
      </c>
      <c r="L59" s="230"/>
      <c r="M59" s="230">
        <f>SUM(M60:M159)</f>
        <v>0</v>
      </c>
      <c r="N59" s="230"/>
      <c r="O59" s="230">
        <f>SUM(O60:O159)</f>
        <v>1.1599999999999999</v>
      </c>
      <c r="P59" s="230"/>
      <c r="Q59" s="230">
        <f>SUM(Q60:Q159)</f>
        <v>70.670000000000016</v>
      </c>
      <c r="R59" s="230"/>
      <c r="S59" s="230"/>
      <c r="T59" s="231"/>
      <c r="U59" s="225"/>
      <c r="V59" s="225">
        <f>SUM(V60:V159)</f>
        <v>2123.9100000000003</v>
      </c>
      <c r="W59" s="225"/>
      <c r="X59" s="225"/>
      <c r="AG59" t="s">
        <v>107</v>
      </c>
    </row>
    <row r="60" spans="1:60" ht="22.5" outlineLevel="1" x14ac:dyDescent="0.2">
      <c r="A60" s="232">
        <v>15</v>
      </c>
      <c r="B60" s="233" t="s">
        <v>176</v>
      </c>
      <c r="C60" s="252" t="s">
        <v>177</v>
      </c>
      <c r="D60" s="234" t="s">
        <v>110</v>
      </c>
      <c r="E60" s="235">
        <v>188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21</v>
      </c>
      <c r="M60" s="237">
        <f>G60*(1+L60/100)</f>
        <v>0</v>
      </c>
      <c r="N60" s="237">
        <v>1.0000000000000001E-5</v>
      </c>
      <c r="O60" s="237">
        <f>ROUND(E60*N60,2)</f>
        <v>0</v>
      </c>
      <c r="P60" s="237">
        <v>0</v>
      </c>
      <c r="Q60" s="237">
        <f>ROUND(E60*P60,2)</f>
        <v>0</v>
      </c>
      <c r="R60" s="237" t="s">
        <v>178</v>
      </c>
      <c r="S60" s="237" t="s">
        <v>112</v>
      </c>
      <c r="T60" s="238" t="s">
        <v>112</v>
      </c>
      <c r="U60" s="222">
        <v>0.17</v>
      </c>
      <c r="V60" s="222">
        <f>ROUND(E60*U60,2)</f>
        <v>31.96</v>
      </c>
      <c r="W60" s="222"/>
      <c r="X60" s="222" t="s">
        <v>113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114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0"/>
      <c r="B61" s="221"/>
      <c r="C61" s="253" t="s">
        <v>179</v>
      </c>
      <c r="D61" s="239"/>
      <c r="E61" s="239"/>
      <c r="F61" s="239"/>
      <c r="G61" s="239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116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0"/>
      <c r="B62" s="221"/>
      <c r="C62" s="254" t="s">
        <v>180</v>
      </c>
      <c r="D62" s="223"/>
      <c r="E62" s="224">
        <v>20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118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0"/>
      <c r="B63" s="221"/>
      <c r="C63" s="254" t="s">
        <v>181</v>
      </c>
      <c r="D63" s="223"/>
      <c r="E63" s="224">
        <v>168</v>
      </c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118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32">
        <v>16</v>
      </c>
      <c r="B64" s="233" t="s">
        <v>182</v>
      </c>
      <c r="C64" s="252" t="s">
        <v>183</v>
      </c>
      <c r="D64" s="234" t="s">
        <v>154</v>
      </c>
      <c r="E64" s="235">
        <v>0.81</v>
      </c>
      <c r="F64" s="236"/>
      <c r="G64" s="237">
        <f>ROUND(E64*F64,2)</f>
        <v>0</v>
      </c>
      <c r="H64" s="236"/>
      <c r="I64" s="237">
        <f>ROUND(E64*H64,2)</f>
        <v>0</v>
      </c>
      <c r="J64" s="236"/>
      <c r="K64" s="237">
        <f>ROUND(E64*J64,2)</f>
        <v>0</v>
      </c>
      <c r="L64" s="237">
        <v>21</v>
      </c>
      <c r="M64" s="237">
        <f>G64*(1+L64/100)</f>
        <v>0</v>
      </c>
      <c r="N64" s="237">
        <v>1.2800000000000001E-3</v>
      </c>
      <c r="O64" s="237">
        <f>ROUND(E64*N64,2)</f>
        <v>0</v>
      </c>
      <c r="P64" s="237">
        <v>1.95</v>
      </c>
      <c r="Q64" s="237">
        <f>ROUND(E64*P64,2)</f>
        <v>1.58</v>
      </c>
      <c r="R64" s="237" t="s">
        <v>184</v>
      </c>
      <c r="S64" s="237" t="s">
        <v>112</v>
      </c>
      <c r="T64" s="238" t="s">
        <v>112</v>
      </c>
      <c r="U64" s="222">
        <v>1.7010000000000001</v>
      </c>
      <c r="V64" s="222">
        <f>ROUND(E64*U64,2)</f>
        <v>1.38</v>
      </c>
      <c r="W64" s="222"/>
      <c r="X64" s="222" t="s">
        <v>113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114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20"/>
      <c r="B65" s="221"/>
      <c r="C65" s="253" t="s">
        <v>185</v>
      </c>
      <c r="D65" s="239"/>
      <c r="E65" s="239"/>
      <c r="F65" s="239"/>
      <c r="G65" s="239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116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40" t="str">
        <f>C65</f>
        <v>nebo vybourání otvorů průřezové plochy přes 4 m2 ve zdivu nadzákladovém, včetně pomocného lešení o výšce podlahy do 1900 mm a pro zatížení do 1,5 kPa  (150 kg/m2)</v>
      </c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0"/>
      <c r="B66" s="221"/>
      <c r="C66" s="254" t="s">
        <v>186</v>
      </c>
      <c r="D66" s="223"/>
      <c r="E66" s="224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118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0"/>
      <c r="B67" s="221"/>
      <c r="C67" s="254" t="s">
        <v>187</v>
      </c>
      <c r="D67" s="223"/>
      <c r="E67" s="224">
        <v>0.81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118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32">
        <v>17</v>
      </c>
      <c r="B68" s="233" t="s">
        <v>188</v>
      </c>
      <c r="C68" s="252" t="s">
        <v>189</v>
      </c>
      <c r="D68" s="234" t="s">
        <v>110</v>
      </c>
      <c r="E68" s="235">
        <v>318.13290000000001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21</v>
      </c>
      <c r="M68" s="237">
        <f>G68*(1+L68/100)</f>
        <v>0</v>
      </c>
      <c r="N68" s="237">
        <v>3.3E-4</v>
      </c>
      <c r="O68" s="237">
        <f>ROUND(E68*N68,2)</f>
        <v>0.1</v>
      </c>
      <c r="P68" s="237">
        <v>5.0990000000000001E-2</v>
      </c>
      <c r="Q68" s="237">
        <f>ROUND(E68*P68,2)</f>
        <v>16.22</v>
      </c>
      <c r="R68" s="237" t="s">
        <v>184</v>
      </c>
      <c r="S68" s="237" t="s">
        <v>112</v>
      </c>
      <c r="T68" s="238" t="s">
        <v>112</v>
      </c>
      <c r="U68" s="222">
        <v>0.55300000000000005</v>
      </c>
      <c r="V68" s="222">
        <f>ROUND(E68*U68,2)</f>
        <v>175.93</v>
      </c>
      <c r="W68" s="222"/>
      <c r="X68" s="222" t="s">
        <v>113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114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0"/>
      <c r="B69" s="221"/>
      <c r="C69" s="254" t="s">
        <v>190</v>
      </c>
      <c r="D69" s="223"/>
      <c r="E69" s="224">
        <v>140.4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118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0"/>
      <c r="B70" s="221"/>
      <c r="C70" s="254" t="s">
        <v>191</v>
      </c>
      <c r="D70" s="223"/>
      <c r="E70" s="224">
        <v>38.1753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118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0"/>
      <c r="B71" s="221"/>
      <c r="C71" s="254" t="s">
        <v>192</v>
      </c>
      <c r="D71" s="223"/>
      <c r="E71" s="224">
        <v>139.55760000000001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118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33.75" outlineLevel="1" x14ac:dyDescent="0.2">
      <c r="A72" s="232">
        <v>18</v>
      </c>
      <c r="B72" s="233" t="s">
        <v>193</v>
      </c>
      <c r="C72" s="252" t="s">
        <v>194</v>
      </c>
      <c r="D72" s="234" t="s">
        <v>110</v>
      </c>
      <c r="E72" s="235">
        <v>140.4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21</v>
      </c>
      <c r="M72" s="237">
        <f>G72*(1+L72/100)</f>
        <v>0</v>
      </c>
      <c r="N72" s="237">
        <v>3.3E-4</v>
      </c>
      <c r="O72" s="237">
        <f>ROUND(E72*N72,2)</f>
        <v>0.05</v>
      </c>
      <c r="P72" s="237">
        <v>1.223E-2</v>
      </c>
      <c r="Q72" s="237">
        <f>ROUND(E72*P72,2)</f>
        <v>1.72</v>
      </c>
      <c r="R72" s="237" t="s">
        <v>184</v>
      </c>
      <c r="S72" s="237" t="s">
        <v>112</v>
      </c>
      <c r="T72" s="238" t="s">
        <v>112</v>
      </c>
      <c r="U72" s="222">
        <v>0.26800000000000002</v>
      </c>
      <c r="V72" s="222">
        <f>ROUND(E72*U72,2)</f>
        <v>37.630000000000003</v>
      </c>
      <c r="W72" s="222"/>
      <c r="X72" s="222" t="s">
        <v>113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114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0"/>
      <c r="B73" s="221"/>
      <c r="C73" s="254" t="s">
        <v>195</v>
      </c>
      <c r="D73" s="223"/>
      <c r="E73" s="224">
        <v>140.4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118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32">
        <v>19</v>
      </c>
      <c r="B74" s="233" t="s">
        <v>196</v>
      </c>
      <c r="C74" s="252" t="s">
        <v>197</v>
      </c>
      <c r="D74" s="234" t="s">
        <v>110</v>
      </c>
      <c r="E74" s="235">
        <v>175.77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21</v>
      </c>
      <c r="M74" s="237">
        <f>G74*(1+L74/100)</f>
        <v>0</v>
      </c>
      <c r="N74" s="237">
        <v>3.3E-4</v>
      </c>
      <c r="O74" s="237">
        <f>ROUND(E74*N74,2)</f>
        <v>0.06</v>
      </c>
      <c r="P74" s="237">
        <v>2.63E-2</v>
      </c>
      <c r="Q74" s="237">
        <f>ROUND(E74*P74,2)</f>
        <v>4.62</v>
      </c>
      <c r="R74" s="237" t="s">
        <v>184</v>
      </c>
      <c r="S74" s="237" t="s">
        <v>112</v>
      </c>
      <c r="T74" s="238" t="s">
        <v>112</v>
      </c>
      <c r="U74" s="222">
        <v>0.4</v>
      </c>
      <c r="V74" s="222">
        <f>ROUND(E74*U74,2)</f>
        <v>70.31</v>
      </c>
      <c r="W74" s="222"/>
      <c r="X74" s="222" t="s">
        <v>113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114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0"/>
      <c r="B75" s="221"/>
      <c r="C75" s="254" t="s">
        <v>198</v>
      </c>
      <c r="D75" s="223"/>
      <c r="E75" s="224">
        <v>175.77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118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2">
        <v>20</v>
      </c>
      <c r="B76" s="233" t="s">
        <v>199</v>
      </c>
      <c r="C76" s="252" t="s">
        <v>200</v>
      </c>
      <c r="D76" s="234" t="s">
        <v>201</v>
      </c>
      <c r="E76" s="235">
        <v>30</v>
      </c>
      <c r="F76" s="236"/>
      <c r="G76" s="237">
        <f>ROUND(E76*F76,2)</f>
        <v>0</v>
      </c>
      <c r="H76" s="236"/>
      <c r="I76" s="237">
        <f>ROUND(E76*H76,2)</f>
        <v>0</v>
      </c>
      <c r="J76" s="236"/>
      <c r="K76" s="237">
        <f>ROUND(E76*J76,2)</f>
        <v>0</v>
      </c>
      <c r="L76" s="237">
        <v>21</v>
      </c>
      <c r="M76" s="237">
        <f>G76*(1+L76/100)</f>
        <v>0</v>
      </c>
      <c r="N76" s="237">
        <v>0</v>
      </c>
      <c r="O76" s="237">
        <f>ROUND(E76*N76,2)</f>
        <v>0</v>
      </c>
      <c r="P76" s="237">
        <v>0</v>
      </c>
      <c r="Q76" s="237">
        <f>ROUND(E76*P76,2)</f>
        <v>0</v>
      </c>
      <c r="R76" s="237" t="s">
        <v>184</v>
      </c>
      <c r="S76" s="237" t="s">
        <v>112</v>
      </c>
      <c r="T76" s="238" t="s">
        <v>112</v>
      </c>
      <c r="U76" s="222">
        <v>0.03</v>
      </c>
      <c r="V76" s="222">
        <f>ROUND(E76*U76,2)</f>
        <v>0.9</v>
      </c>
      <c r="W76" s="222"/>
      <c r="X76" s="222" t="s">
        <v>113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114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0"/>
      <c r="B77" s="221"/>
      <c r="C77" s="253" t="s">
        <v>202</v>
      </c>
      <c r="D77" s="239"/>
      <c r="E77" s="239"/>
      <c r="F77" s="239"/>
      <c r="G77" s="239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116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0"/>
      <c r="B78" s="221"/>
      <c r="C78" s="254" t="s">
        <v>203</v>
      </c>
      <c r="D78" s="223"/>
      <c r="E78" s="224">
        <v>30</v>
      </c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118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32">
        <v>21</v>
      </c>
      <c r="B79" s="233" t="s">
        <v>204</v>
      </c>
      <c r="C79" s="252" t="s">
        <v>205</v>
      </c>
      <c r="D79" s="234" t="s">
        <v>201</v>
      </c>
      <c r="E79" s="235">
        <v>7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21</v>
      </c>
      <c r="M79" s="237">
        <f>G79*(1+L79/100)</f>
        <v>0</v>
      </c>
      <c r="N79" s="237">
        <v>0</v>
      </c>
      <c r="O79" s="237">
        <f>ROUND(E79*N79,2)</f>
        <v>0</v>
      </c>
      <c r="P79" s="237">
        <v>0</v>
      </c>
      <c r="Q79" s="237">
        <f>ROUND(E79*P79,2)</f>
        <v>0</v>
      </c>
      <c r="R79" s="237" t="s">
        <v>184</v>
      </c>
      <c r="S79" s="237" t="s">
        <v>112</v>
      </c>
      <c r="T79" s="238" t="s">
        <v>112</v>
      </c>
      <c r="U79" s="222">
        <v>0.05</v>
      </c>
      <c r="V79" s="222">
        <f>ROUND(E79*U79,2)</f>
        <v>0.35</v>
      </c>
      <c r="W79" s="222"/>
      <c r="X79" s="222" t="s">
        <v>113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114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0"/>
      <c r="B80" s="221"/>
      <c r="C80" s="253" t="s">
        <v>202</v>
      </c>
      <c r="D80" s="239"/>
      <c r="E80" s="239"/>
      <c r="F80" s="239"/>
      <c r="G80" s="239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116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0"/>
      <c r="B81" s="221"/>
      <c r="C81" s="254" t="s">
        <v>206</v>
      </c>
      <c r="D81" s="223"/>
      <c r="E81" s="224">
        <v>7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118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32">
        <v>22</v>
      </c>
      <c r="B82" s="233" t="s">
        <v>207</v>
      </c>
      <c r="C82" s="252" t="s">
        <v>208</v>
      </c>
      <c r="D82" s="234" t="s">
        <v>110</v>
      </c>
      <c r="E82" s="235">
        <v>3.84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21</v>
      </c>
      <c r="M82" s="237">
        <f>G82*(1+L82/100)</f>
        <v>0</v>
      </c>
      <c r="N82" s="237">
        <v>1E-3</v>
      </c>
      <c r="O82" s="237">
        <f>ROUND(E82*N82,2)</f>
        <v>0</v>
      </c>
      <c r="P82" s="237">
        <v>6.2E-2</v>
      </c>
      <c r="Q82" s="237">
        <f>ROUND(E82*P82,2)</f>
        <v>0.24</v>
      </c>
      <c r="R82" s="237" t="s">
        <v>184</v>
      </c>
      <c r="S82" s="237" t="s">
        <v>112</v>
      </c>
      <c r="T82" s="238" t="s">
        <v>112</v>
      </c>
      <c r="U82" s="222">
        <v>0.61199999999999999</v>
      </c>
      <c r="V82" s="222">
        <f>ROUND(E82*U82,2)</f>
        <v>2.35</v>
      </c>
      <c r="W82" s="222"/>
      <c r="X82" s="222" t="s">
        <v>113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114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0"/>
      <c r="B83" s="221"/>
      <c r="C83" s="253" t="s">
        <v>209</v>
      </c>
      <c r="D83" s="239"/>
      <c r="E83" s="239"/>
      <c r="F83" s="239"/>
      <c r="G83" s="239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116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0"/>
      <c r="B84" s="221"/>
      <c r="C84" s="254" t="s">
        <v>210</v>
      </c>
      <c r="D84" s="223"/>
      <c r="E84" s="224">
        <v>3.84</v>
      </c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118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32">
        <v>23</v>
      </c>
      <c r="B85" s="233" t="s">
        <v>211</v>
      </c>
      <c r="C85" s="252" t="s">
        <v>212</v>
      </c>
      <c r="D85" s="234" t="s">
        <v>110</v>
      </c>
      <c r="E85" s="235">
        <v>30.24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21</v>
      </c>
      <c r="M85" s="237">
        <f>G85*(1+L85/100)</f>
        <v>0</v>
      </c>
      <c r="N85" s="237">
        <v>9.2000000000000003E-4</v>
      </c>
      <c r="O85" s="237">
        <f>ROUND(E85*N85,2)</f>
        <v>0.03</v>
      </c>
      <c r="P85" s="237">
        <v>5.3999999999999999E-2</v>
      </c>
      <c r="Q85" s="237">
        <f>ROUND(E85*P85,2)</f>
        <v>1.63</v>
      </c>
      <c r="R85" s="237" t="s">
        <v>184</v>
      </c>
      <c r="S85" s="237" t="s">
        <v>112</v>
      </c>
      <c r="T85" s="238" t="s">
        <v>112</v>
      </c>
      <c r="U85" s="222">
        <v>0.46500000000000002</v>
      </c>
      <c r="V85" s="222">
        <f>ROUND(E85*U85,2)</f>
        <v>14.06</v>
      </c>
      <c r="W85" s="222"/>
      <c r="X85" s="222" t="s">
        <v>113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114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0"/>
      <c r="B86" s="221"/>
      <c r="C86" s="253" t="s">
        <v>209</v>
      </c>
      <c r="D86" s="239"/>
      <c r="E86" s="239"/>
      <c r="F86" s="239"/>
      <c r="G86" s="239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116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0"/>
      <c r="B87" s="221"/>
      <c r="C87" s="254" t="s">
        <v>213</v>
      </c>
      <c r="D87" s="223"/>
      <c r="E87" s="224">
        <v>30.24</v>
      </c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2"/>
      <c r="Z87" s="212"/>
      <c r="AA87" s="212"/>
      <c r="AB87" s="212"/>
      <c r="AC87" s="212"/>
      <c r="AD87" s="212"/>
      <c r="AE87" s="212"/>
      <c r="AF87" s="212"/>
      <c r="AG87" s="212" t="s">
        <v>118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2">
        <v>24</v>
      </c>
      <c r="B88" s="233" t="s">
        <v>214</v>
      </c>
      <c r="C88" s="252" t="s">
        <v>215</v>
      </c>
      <c r="D88" s="234" t="s">
        <v>201</v>
      </c>
      <c r="E88" s="235">
        <v>4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21</v>
      </c>
      <c r="M88" s="237">
        <f>G88*(1+L88/100)</f>
        <v>0</v>
      </c>
      <c r="N88" s="237">
        <v>0</v>
      </c>
      <c r="O88" s="237">
        <f>ROUND(E88*N88,2)</f>
        <v>0</v>
      </c>
      <c r="P88" s="237">
        <v>0</v>
      </c>
      <c r="Q88" s="237">
        <f>ROUND(E88*P88,2)</f>
        <v>0</v>
      </c>
      <c r="R88" s="237" t="s">
        <v>184</v>
      </c>
      <c r="S88" s="237" t="s">
        <v>112</v>
      </c>
      <c r="T88" s="238" t="s">
        <v>112</v>
      </c>
      <c r="U88" s="222">
        <v>0.08</v>
      </c>
      <c r="V88" s="222">
        <f>ROUND(E88*U88,2)</f>
        <v>0.32</v>
      </c>
      <c r="W88" s="222"/>
      <c r="X88" s="222" t="s">
        <v>113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114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0"/>
      <c r="B89" s="221"/>
      <c r="C89" s="253" t="s">
        <v>216</v>
      </c>
      <c r="D89" s="239"/>
      <c r="E89" s="239"/>
      <c r="F89" s="239"/>
      <c r="G89" s="239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116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0"/>
      <c r="B90" s="221"/>
      <c r="C90" s="254" t="s">
        <v>217</v>
      </c>
      <c r="D90" s="223"/>
      <c r="E90" s="224">
        <v>4</v>
      </c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2"/>
      <c r="Z90" s="212"/>
      <c r="AA90" s="212"/>
      <c r="AB90" s="212"/>
      <c r="AC90" s="212"/>
      <c r="AD90" s="212"/>
      <c r="AE90" s="212"/>
      <c r="AF90" s="212"/>
      <c r="AG90" s="212" t="s">
        <v>118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33.75" outlineLevel="1" x14ac:dyDescent="0.2">
      <c r="A91" s="232">
        <v>25</v>
      </c>
      <c r="B91" s="233" t="s">
        <v>218</v>
      </c>
      <c r="C91" s="252" t="s">
        <v>219</v>
      </c>
      <c r="D91" s="234" t="s">
        <v>110</v>
      </c>
      <c r="E91" s="235">
        <v>10.638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21</v>
      </c>
      <c r="M91" s="237">
        <f>G91*(1+L91/100)</f>
        <v>0</v>
      </c>
      <c r="N91" s="237">
        <v>1.17E-3</v>
      </c>
      <c r="O91" s="237">
        <f>ROUND(E91*N91,2)</f>
        <v>0.01</v>
      </c>
      <c r="P91" s="237">
        <v>7.5999999999999998E-2</v>
      </c>
      <c r="Q91" s="237">
        <f>ROUND(E91*P91,2)</f>
        <v>0.81</v>
      </c>
      <c r="R91" s="237" t="s">
        <v>184</v>
      </c>
      <c r="S91" s="237" t="s">
        <v>112</v>
      </c>
      <c r="T91" s="238" t="s">
        <v>112</v>
      </c>
      <c r="U91" s="222">
        <v>0.93899999999999995</v>
      </c>
      <c r="V91" s="222">
        <f>ROUND(E91*U91,2)</f>
        <v>9.99</v>
      </c>
      <c r="W91" s="222"/>
      <c r="X91" s="222" t="s">
        <v>113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114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0"/>
      <c r="B92" s="221"/>
      <c r="C92" s="254" t="s">
        <v>220</v>
      </c>
      <c r="D92" s="223"/>
      <c r="E92" s="224">
        <v>1.1819999999999999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118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0"/>
      <c r="B93" s="221"/>
      <c r="C93" s="254" t="s">
        <v>221</v>
      </c>
      <c r="D93" s="223"/>
      <c r="E93" s="224">
        <v>9.4559999999999995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118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33.75" outlineLevel="1" x14ac:dyDescent="0.2">
      <c r="A94" s="232">
        <v>26</v>
      </c>
      <c r="B94" s="233" t="s">
        <v>222</v>
      </c>
      <c r="C94" s="252" t="s">
        <v>223</v>
      </c>
      <c r="D94" s="234" t="s">
        <v>110</v>
      </c>
      <c r="E94" s="235">
        <v>2.5609999999999999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21</v>
      </c>
      <c r="M94" s="237">
        <f>G94*(1+L94/100)</f>
        <v>0</v>
      </c>
      <c r="N94" s="237">
        <v>1E-3</v>
      </c>
      <c r="O94" s="237">
        <f>ROUND(E94*N94,2)</f>
        <v>0</v>
      </c>
      <c r="P94" s="237">
        <v>6.3E-2</v>
      </c>
      <c r="Q94" s="237">
        <f>ROUND(E94*P94,2)</f>
        <v>0.16</v>
      </c>
      <c r="R94" s="237" t="s">
        <v>184</v>
      </c>
      <c r="S94" s="237" t="s">
        <v>112</v>
      </c>
      <c r="T94" s="238" t="s">
        <v>112</v>
      </c>
      <c r="U94" s="222">
        <v>0.71799999999999997</v>
      </c>
      <c r="V94" s="222">
        <f>ROUND(E94*U94,2)</f>
        <v>1.84</v>
      </c>
      <c r="W94" s="222"/>
      <c r="X94" s="222" t="s">
        <v>113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114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0"/>
      <c r="B95" s="221"/>
      <c r="C95" s="254" t="s">
        <v>224</v>
      </c>
      <c r="D95" s="223"/>
      <c r="E95" s="224">
        <v>2.5609999999999999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2"/>
      <c r="Z95" s="212"/>
      <c r="AA95" s="212"/>
      <c r="AB95" s="212"/>
      <c r="AC95" s="212"/>
      <c r="AD95" s="212"/>
      <c r="AE95" s="212"/>
      <c r="AF95" s="212"/>
      <c r="AG95" s="212" t="s">
        <v>118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32">
        <v>27</v>
      </c>
      <c r="B96" s="233" t="s">
        <v>225</v>
      </c>
      <c r="C96" s="252" t="s">
        <v>226</v>
      </c>
      <c r="D96" s="234" t="s">
        <v>110</v>
      </c>
      <c r="E96" s="235">
        <v>175.77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21</v>
      </c>
      <c r="M96" s="237">
        <f>G96*(1+L96/100)</f>
        <v>0</v>
      </c>
      <c r="N96" s="237">
        <v>0</v>
      </c>
      <c r="O96" s="237">
        <f>ROUND(E96*N96,2)</f>
        <v>0</v>
      </c>
      <c r="P96" s="237">
        <v>1.4E-2</v>
      </c>
      <c r="Q96" s="237">
        <f>ROUND(E96*P96,2)</f>
        <v>2.46</v>
      </c>
      <c r="R96" s="237" t="s">
        <v>227</v>
      </c>
      <c r="S96" s="237" t="s">
        <v>112</v>
      </c>
      <c r="T96" s="238" t="s">
        <v>112</v>
      </c>
      <c r="U96" s="222">
        <v>7.0000000000000007E-2</v>
      </c>
      <c r="V96" s="222">
        <f>ROUND(E96*U96,2)</f>
        <v>12.3</v>
      </c>
      <c r="W96" s="222"/>
      <c r="X96" s="222" t="s">
        <v>113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114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0"/>
      <c r="B97" s="221"/>
      <c r="C97" s="254" t="s">
        <v>198</v>
      </c>
      <c r="D97" s="223"/>
      <c r="E97" s="224">
        <v>175.77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118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33.75" outlineLevel="1" x14ac:dyDescent="0.2">
      <c r="A98" s="232">
        <v>28</v>
      </c>
      <c r="B98" s="233" t="s">
        <v>228</v>
      </c>
      <c r="C98" s="252" t="s">
        <v>229</v>
      </c>
      <c r="D98" s="234" t="s">
        <v>110</v>
      </c>
      <c r="E98" s="235">
        <v>175.77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21</v>
      </c>
      <c r="M98" s="237">
        <f>G98*(1+L98/100)</f>
        <v>0</v>
      </c>
      <c r="N98" s="237">
        <v>0</v>
      </c>
      <c r="O98" s="237">
        <f>ROUND(E98*N98,2)</f>
        <v>0</v>
      </c>
      <c r="P98" s="237">
        <v>2.579E-2</v>
      </c>
      <c r="Q98" s="237">
        <f>ROUND(E98*P98,2)</f>
        <v>4.53</v>
      </c>
      <c r="R98" s="237" t="s">
        <v>230</v>
      </c>
      <c r="S98" s="237" t="s">
        <v>112</v>
      </c>
      <c r="T98" s="238" t="s">
        <v>112</v>
      </c>
      <c r="U98" s="222">
        <v>0.13500000000000001</v>
      </c>
      <c r="V98" s="222">
        <f>ROUND(E98*U98,2)</f>
        <v>23.73</v>
      </c>
      <c r="W98" s="222"/>
      <c r="X98" s="222" t="s">
        <v>113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114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0"/>
      <c r="B99" s="221"/>
      <c r="C99" s="254" t="s">
        <v>198</v>
      </c>
      <c r="D99" s="223"/>
      <c r="E99" s="224">
        <v>175.77</v>
      </c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118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32">
        <v>29</v>
      </c>
      <c r="B100" s="233" t="s">
        <v>231</v>
      </c>
      <c r="C100" s="252" t="s">
        <v>232</v>
      </c>
      <c r="D100" s="234" t="s">
        <v>143</v>
      </c>
      <c r="E100" s="235">
        <v>27.9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37">
        <v>0</v>
      </c>
      <c r="O100" s="237">
        <f>ROUND(E100*N100,2)</f>
        <v>0</v>
      </c>
      <c r="P100" s="237">
        <v>3.3600000000000001E-3</v>
      </c>
      <c r="Q100" s="237">
        <f>ROUND(E100*P100,2)</f>
        <v>0.09</v>
      </c>
      <c r="R100" s="237" t="s">
        <v>233</v>
      </c>
      <c r="S100" s="237" t="s">
        <v>112</v>
      </c>
      <c r="T100" s="238" t="s">
        <v>112</v>
      </c>
      <c r="U100" s="222">
        <v>6.9000000000000006E-2</v>
      </c>
      <c r="V100" s="222">
        <f>ROUND(E100*U100,2)</f>
        <v>1.93</v>
      </c>
      <c r="W100" s="222"/>
      <c r="X100" s="222" t="s">
        <v>113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114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0"/>
      <c r="B101" s="221"/>
      <c r="C101" s="254" t="s">
        <v>234</v>
      </c>
      <c r="D101" s="223"/>
      <c r="E101" s="224">
        <v>27.9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118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32">
        <v>30</v>
      </c>
      <c r="B102" s="233" t="s">
        <v>235</v>
      </c>
      <c r="C102" s="252" t="s">
        <v>236</v>
      </c>
      <c r="D102" s="234" t="s">
        <v>143</v>
      </c>
      <c r="E102" s="235">
        <v>6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21</v>
      </c>
      <c r="M102" s="237">
        <f>G102*(1+L102/100)</f>
        <v>0</v>
      </c>
      <c r="N102" s="237">
        <v>0</v>
      </c>
      <c r="O102" s="237">
        <f>ROUND(E102*N102,2)</f>
        <v>0</v>
      </c>
      <c r="P102" s="237">
        <v>2.8500000000000001E-3</v>
      </c>
      <c r="Q102" s="237">
        <f>ROUND(E102*P102,2)</f>
        <v>0.02</v>
      </c>
      <c r="R102" s="237" t="s">
        <v>233</v>
      </c>
      <c r="S102" s="237" t="s">
        <v>112</v>
      </c>
      <c r="T102" s="238" t="s">
        <v>112</v>
      </c>
      <c r="U102" s="222">
        <v>6.9000000000000006E-2</v>
      </c>
      <c r="V102" s="222">
        <f>ROUND(E102*U102,2)</f>
        <v>0.41</v>
      </c>
      <c r="W102" s="222"/>
      <c r="X102" s="222" t="s">
        <v>113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114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0"/>
      <c r="B103" s="221"/>
      <c r="C103" s="254" t="s">
        <v>237</v>
      </c>
      <c r="D103" s="223"/>
      <c r="E103" s="224">
        <v>6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118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1" x14ac:dyDescent="0.2">
      <c r="A104" s="232">
        <v>31</v>
      </c>
      <c r="B104" s="233" t="s">
        <v>238</v>
      </c>
      <c r="C104" s="252" t="s">
        <v>239</v>
      </c>
      <c r="D104" s="234" t="s">
        <v>110</v>
      </c>
      <c r="E104" s="235">
        <v>168</v>
      </c>
      <c r="F104" s="236"/>
      <c r="G104" s="237">
        <f>ROUND(E104*F104,2)</f>
        <v>0</v>
      </c>
      <c r="H104" s="236"/>
      <c r="I104" s="237">
        <f>ROUND(E104*H104,2)</f>
        <v>0</v>
      </c>
      <c r="J104" s="236"/>
      <c r="K104" s="237">
        <f>ROUND(E104*J104,2)</f>
        <v>0</v>
      </c>
      <c r="L104" s="237">
        <v>21</v>
      </c>
      <c r="M104" s="237">
        <f>G104*(1+L104/100)</f>
        <v>0</v>
      </c>
      <c r="N104" s="237">
        <v>0</v>
      </c>
      <c r="O104" s="237">
        <f>ROUND(E104*N104,2)</f>
        <v>0</v>
      </c>
      <c r="P104" s="237">
        <v>1.4E-2</v>
      </c>
      <c r="Q104" s="237">
        <f>ROUND(E104*P104,2)</f>
        <v>2.35</v>
      </c>
      <c r="R104" s="237" t="s">
        <v>240</v>
      </c>
      <c r="S104" s="237" t="s">
        <v>112</v>
      </c>
      <c r="T104" s="238" t="s">
        <v>112</v>
      </c>
      <c r="U104" s="222">
        <v>0.28860000000000002</v>
      </c>
      <c r="V104" s="222">
        <f>ROUND(E104*U104,2)</f>
        <v>48.48</v>
      </c>
      <c r="W104" s="222"/>
      <c r="X104" s="222" t="s">
        <v>113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114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0"/>
      <c r="B105" s="221"/>
      <c r="C105" s="254" t="s">
        <v>241</v>
      </c>
      <c r="D105" s="223"/>
      <c r="E105" s="224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118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0"/>
      <c r="B106" s="221"/>
      <c r="C106" s="254" t="s">
        <v>242</v>
      </c>
      <c r="D106" s="223"/>
      <c r="E106" s="224">
        <v>168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118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2">
        <v>32</v>
      </c>
      <c r="B107" s="243" t="s">
        <v>243</v>
      </c>
      <c r="C107" s="256" t="s">
        <v>244</v>
      </c>
      <c r="D107" s="244" t="s">
        <v>201</v>
      </c>
      <c r="E107" s="245">
        <v>1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21</v>
      </c>
      <c r="M107" s="247">
        <f>G107*(1+L107/100)</f>
        <v>0</v>
      </c>
      <c r="N107" s="247">
        <v>0</v>
      </c>
      <c r="O107" s="247">
        <f>ROUND(E107*N107,2)</f>
        <v>0</v>
      </c>
      <c r="P107" s="247">
        <v>0.17399999999999999</v>
      </c>
      <c r="Q107" s="247">
        <f>ROUND(E107*P107,2)</f>
        <v>0.17</v>
      </c>
      <c r="R107" s="247" t="s">
        <v>245</v>
      </c>
      <c r="S107" s="247" t="s">
        <v>112</v>
      </c>
      <c r="T107" s="248" t="s">
        <v>112</v>
      </c>
      <c r="U107" s="222">
        <v>0.95</v>
      </c>
      <c r="V107" s="222">
        <f>ROUND(E107*U107,2)</f>
        <v>0.95</v>
      </c>
      <c r="W107" s="222"/>
      <c r="X107" s="222" t="s">
        <v>113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114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32">
        <v>33</v>
      </c>
      <c r="B108" s="233" t="s">
        <v>246</v>
      </c>
      <c r="C108" s="252" t="s">
        <v>247</v>
      </c>
      <c r="D108" s="234" t="s">
        <v>110</v>
      </c>
      <c r="E108" s="235">
        <v>175.77</v>
      </c>
      <c r="F108" s="236"/>
      <c r="G108" s="237">
        <f>ROUND(E108*F108,2)</f>
        <v>0</v>
      </c>
      <c r="H108" s="236"/>
      <c r="I108" s="237">
        <f>ROUND(E108*H108,2)</f>
        <v>0</v>
      </c>
      <c r="J108" s="236"/>
      <c r="K108" s="237">
        <f>ROUND(E108*J108,2)</f>
        <v>0</v>
      </c>
      <c r="L108" s="237">
        <v>21</v>
      </c>
      <c r="M108" s="237">
        <f>G108*(1+L108/100)</f>
        <v>0</v>
      </c>
      <c r="N108" s="237">
        <v>0</v>
      </c>
      <c r="O108" s="237">
        <f>ROUND(E108*N108,2)</f>
        <v>0</v>
      </c>
      <c r="P108" s="237">
        <v>7.0000000000000001E-3</v>
      </c>
      <c r="Q108" s="237">
        <f>ROUND(E108*P108,2)</f>
        <v>1.23</v>
      </c>
      <c r="R108" s="237" t="s">
        <v>248</v>
      </c>
      <c r="S108" s="237" t="s">
        <v>112</v>
      </c>
      <c r="T108" s="238" t="s">
        <v>112</v>
      </c>
      <c r="U108" s="222">
        <v>0.23799999999999999</v>
      </c>
      <c r="V108" s="222">
        <f>ROUND(E108*U108,2)</f>
        <v>41.83</v>
      </c>
      <c r="W108" s="222"/>
      <c r="X108" s="222" t="s">
        <v>113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114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0"/>
      <c r="B109" s="221"/>
      <c r="C109" s="254" t="s">
        <v>198</v>
      </c>
      <c r="D109" s="223"/>
      <c r="E109" s="224">
        <v>175.77</v>
      </c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118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32">
        <v>34</v>
      </c>
      <c r="B110" s="233" t="s">
        <v>249</v>
      </c>
      <c r="C110" s="252" t="s">
        <v>250</v>
      </c>
      <c r="D110" s="234" t="s">
        <v>251</v>
      </c>
      <c r="E110" s="235">
        <v>14256</v>
      </c>
      <c r="F110" s="236"/>
      <c r="G110" s="237">
        <f>ROUND(E110*F110,2)</f>
        <v>0</v>
      </c>
      <c r="H110" s="236"/>
      <c r="I110" s="237">
        <f>ROUND(E110*H110,2)</f>
        <v>0</v>
      </c>
      <c r="J110" s="236"/>
      <c r="K110" s="237">
        <f>ROUND(E110*J110,2)</f>
        <v>0</v>
      </c>
      <c r="L110" s="237">
        <v>21</v>
      </c>
      <c r="M110" s="237">
        <f>G110*(1+L110/100)</f>
        <v>0</v>
      </c>
      <c r="N110" s="237">
        <v>5.0000000000000002E-5</v>
      </c>
      <c r="O110" s="237">
        <f>ROUND(E110*N110,2)</f>
        <v>0.71</v>
      </c>
      <c r="P110" s="237">
        <v>1E-3</v>
      </c>
      <c r="Q110" s="237">
        <f>ROUND(E110*P110,2)</f>
        <v>14.26</v>
      </c>
      <c r="R110" s="237" t="s">
        <v>248</v>
      </c>
      <c r="S110" s="237" t="s">
        <v>112</v>
      </c>
      <c r="T110" s="238" t="s">
        <v>252</v>
      </c>
      <c r="U110" s="222">
        <v>9.7000000000000003E-2</v>
      </c>
      <c r="V110" s="222">
        <f>ROUND(E110*U110,2)</f>
        <v>1382.83</v>
      </c>
      <c r="W110" s="222"/>
      <c r="X110" s="222" t="s">
        <v>113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114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20"/>
      <c r="B111" s="221"/>
      <c r="C111" s="254" t="s">
        <v>253</v>
      </c>
      <c r="D111" s="223"/>
      <c r="E111" s="224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118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0"/>
      <c r="B112" s="221"/>
      <c r="C112" s="254" t="s">
        <v>254</v>
      </c>
      <c r="D112" s="223"/>
      <c r="E112" s="224">
        <v>3888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118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0"/>
      <c r="B113" s="221"/>
      <c r="C113" s="254" t="s">
        <v>255</v>
      </c>
      <c r="D113" s="223"/>
      <c r="E113" s="224">
        <v>3888</v>
      </c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118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0"/>
      <c r="B114" s="221"/>
      <c r="C114" s="254" t="s">
        <v>256</v>
      </c>
      <c r="D114" s="223"/>
      <c r="E114" s="224">
        <v>2400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118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20"/>
      <c r="B115" s="221"/>
      <c r="C115" s="254" t="s">
        <v>257</v>
      </c>
      <c r="D115" s="223"/>
      <c r="E115" s="224">
        <v>4080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118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32">
        <v>35</v>
      </c>
      <c r="B116" s="233" t="s">
        <v>258</v>
      </c>
      <c r="C116" s="252" t="s">
        <v>259</v>
      </c>
      <c r="D116" s="234" t="s">
        <v>251</v>
      </c>
      <c r="E116" s="235">
        <v>3988</v>
      </c>
      <c r="F116" s="236"/>
      <c r="G116" s="237">
        <f>ROUND(E116*F116,2)</f>
        <v>0</v>
      </c>
      <c r="H116" s="236"/>
      <c r="I116" s="237">
        <f>ROUND(E116*H116,2)</f>
        <v>0</v>
      </c>
      <c r="J116" s="236"/>
      <c r="K116" s="237">
        <f>ROUND(E116*J116,2)</f>
        <v>0</v>
      </c>
      <c r="L116" s="237">
        <v>21</v>
      </c>
      <c r="M116" s="237">
        <f>G116*(1+L116/100)</f>
        <v>0</v>
      </c>
      <c r="N116" s="237">
        <v>5.0000000000000002E-5</v>
      </c>
      <c r="O116" s="237">
        <f>ROUND(E116*N116,2)</f>
        <v>0.2</v>
      </c>
      <c r="P116" s="237">
        <v>1E-3</v>
      </c>
      <c r="Q116" s="237">
        <f>ROUND(E116*P116,2)</f>
        <v>3.99</v>
      </c>
      <c r="R116" s="237" t="s">
        <v>248</v>
      </c>
      <c r="S116" s="237" t="s">
        <v>112</v>
      </c>
      <c r="T116" s="238" t="s">
        <v>112</v>
      </c>
      <c r="U116" s="222">
        <v>0.05</v>
      </c>
      <c r="V116" s="222">
        <f>ROUND(E116*U116,2)</f>
        <v>199.4</v>
      </c>
      <c r="W116" s="222"/>
      <c r="X116" s="222" t="s">
        <v>113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114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0"/>
      <c r="B117" s="221"/>
      <c r="C117" s="254" t="s">
        <v>260</v>
      </c>
      <c r="D117" s="223"/>
      <c r="E117" s="224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118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0"/>
      <c r="B118" s="221"/>
      <c r="C118" s="254" t="s">
        <v>261</v>
      </c>
      <c r="D118" s="223"/>
      <c r="E118" s="224"/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118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0"/>
      <c r="B119" s="221"/>
      <c r="C119" s="254" t="s">
        <v>262</v>
      </c>
      <c r="D119" s="223"/>
      <c r="E119" s="224">
        <v>3024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118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20"/>
      <c r="B120" s="221"/>
      <c r="C120" s="254" t="s">
        <v>263</v>
      </c>
      <c r="D120" s="223"/>
      <c r="E120" s="224">
        <v>384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118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0"/>
      <c r="B121" s="221"/>
      <c r="C121" s="254" t="s">
        <v>264</v>
      </c>
      <c r="D121" s="223"/>
      <c r="E121" s="224">
        <v>580</v>
      </c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118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32">
        <v>36</v>
      </c>
      <c r="B122" s="233" t="s">
        <v>265</v>
      </c>
      <c r="C122" s="252" t="s">
        <v>266</v>
      </c>
      <c r="D122" s="234" t="s">
        <v>110</v>
      </c>
      <c r="E122" s="235">
        <v>175.77</v>
      </c>
      <c r="F122" s="236"/>
      <c r="G122" s="237">
        <f>ROUND(E122*F122,2)</f>
        <v>0</v>
      </c>
      <c r="H122" s="236"/>
      <c r="I122" s="237">
        <f>ROUND(E122*H122,2)</f>
        <v>0</v>
      </c>
      <c r="J122" s="236"/>
      <c r="K122" s="237">
        <f>ROUND(E122*J122,2)</f>
        <v>0</v>
      </c>
      <c r="L122" s="237">
        <v>21</v>
      </c>
      <c r="M122" s="237">
        <f>G122*(1+L122/100)</f>
        <v>0</v>
      </c>
      <c r="N122" s="237">
        <v>0</v>
      </c>
      <c r="O122" s="237">
        <f>ROUND(E122*N122,2)</f>
        <v>0</v>
      </c>
      <c r="P122" s="237">
        <v>6.2E-2</v>
      </c>
      <c r="Q122" s="237">
        <f>ROUND(E122*P122,2)</f>
        <v>10.9</v>
      </c>
      <c r="R122" s="237"/>
      <c r="S122" s="237" t="s">
        <v>267</v>
      </c>
      <c r="T122" s="238" t="s">
        <v>112</v>
      </c>
      <c r="U122" s="222">
        <v>0.37</v>
      </c>
      <c r="V122" s="222">
        <f>ROUND(E122*U122,2)</f>
        <v>65.03</v>
      </c>
      <c r="W122" s="222"/>
      <c r="X122" s="222" t="s">
        <v>113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114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0"/>
      <c r="B123" s="221"/>
      <c r="C123" s="254" t="s">
        <v>198</v>
      </c>
      <c r="D123" s="223"/>
      <c r="E123" s="224">
        <v>175.77</v>
      </c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118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32">
        <v>37</v>
      </c>
      <c r="B124" s="233" t="s">
        <v>268</v>
      </c>
      <c r="C124" s="252" t="s">
        <v>269</v>
      </c>
      <c r="D124" s="234" t="s">
        <v>270</v>
      </c>
      <c r="E124" s="235">
        <v>1</v>
      </c>
      <c r="F124" s="236"/>
      <c r="G124" s="237">
        <f>ROUND(E124*F124,2)</f>
        <v>0</v>
      </c>
      <c r="H124" s="236"/>
      <c r="I124" s="237">
        <f>ROUND(E124*H124,2)</f>
        <v>0</v>
      </c>
      <c r="J124" s="236"/>
      <c r="K124" s="237">
        <f>ROUND(E124*J124,2)</f>
        <v>0</v>
      </c>
      <c r="L124" s="237">
        <v>21</v>
      </c>
      <c r="M124" s="237">
        <f>G124*(1+L124/100)</f>
        <v>0</v>
      </c>
      <c r="N124" s="237">
        <v>0</v>
      </c>
      <c r="O124" s="237">
        <f>ROUND(E124*N124,2)</f>
        <v>0</v>
      </c>
      <c r="P124" s="237">
        <v>0</v>
      </c>
      <c r="Q124" s="237">
        <f>ROUND(E124*P124,2)</f>
        <v>0</v>
      </c>
      <c r="R124" s="237"/>
      <c r="S124" s="237" t="s">
        <v>267</v>
      </c>
      <c r="T124" s="238" t="s">
        <v>252</v>
      </c>
      <c r="U124" s="222">
        <v>0</v>
      </c>
      <c r="V124" s="222">
        <f>ROUND(E124*U124,2)</f>
        <v>0</v>
      </c>
      <c r="W124" s="222"/>
      <c r="X124" s="222" t="s">
        <v>113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114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0"/>
      <c r="B125" s="221"/>
      <c r="C125" s="254" t="s">
        <v>67</v>
      </c>
      <c r="D125" s="223"/>
      <c r="E125" s="224">
        <v>1</v>
      </c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118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0"/>
      <c r="B126" s="221"/>
      <c r="C126" s="254" t="s">
        <v>271</v>
      </c>
      <c r="D126" s="223"/>
      <c r="E126" s="224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118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20"/>
      <c r="B127" s="221"/>
      <c r="C127" s="254" t="s">
        <v>272</v>
      </c>
      <c r="D127" s="223"/>
      <c r="E127" s="224"/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118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0"/>
      <c r="B128" s="221"/>
      <c r="C128" s="254" t="s">
        <v>273</v>
      </c>
      <c r="D128" s="223"/>
      <c r="E128" s="224"/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118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0"/>
      <c r="B129" s="221"/>
      <c r="C129" s="254" t="s">
        <v>274</v>
      </c>
      <c r="D129" s="223"/>
      <c r="E129" s="224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118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32">
        <v>38</v>
      </c>
      <c r="B130" s="233" t="s">
        <v>275</v>
      </c>
      <c r="C130" s="252" t="s">
        <v>276</v>
      </c>
      <c r="D130" s="234" t="s">
        <v>270</v>
      </c>
      <c r="E130" s="235">
        <v>22</v>
      </c>
      <c r="F130" s="236"/>
      <c r="G130" s="237">
        <f>ROUND(E130*F130,2)</f>
        <v>0</v>
      </c>
      <c r="H130" s="236"/>
      <c r="I130" s="237">
        <f>ROUND(E130*H130,2)</f>
        <v>0</v>
      </c>
      <c r="J130" s="236"/>
      <c r="K130" s="237">
        <f>ROUND(E130*J130,2)</f>
        <v>0</v>
      </c>
      <c r="L130" s="237">
        <v>21</v>
      </c>
      <c r="M130" s="237">
        <f>G130*(1+L130/100)</f>
        <v>0</v>
      </c>
      <c r="N130" s="237">
        <v>0</v>
      </c>
      <c r="O130" s="237">
        <f>ROUND(E130*N130,2)</f>
        <v>0</v>
      </c>
      <c r="P130" s="237">
        <v>0</v>
      </c>
      <c r="Q130" s="237">
        <f>ROUND(E130*P130,2)</f>
        <v>0</v>
      </c>
      <c r="R130" s="237"/>
      <c r="S130" s="237" t="s">
        <v>267</v>
      </c>
      <c r="T130" s="238" t="s">
        <v>252</v>
      </c>
      <c r="U130" s="222">
        <v>0</v>
      </c>
      <c r="V130" s="222">
        <f>ROUND(E130*U130,2)</f>
        <v>0</v>
      </c>
      <c r="W130" s="222"/>
      <c r="X130" s="222" t="s">
        <v>113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114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20"/>
      <c r="B131" s="221"/>
      <c r="C131" s="254" t="s">
        <v>277</v>
      </c>
      <c r="D131" s="223"/>
      <c r="E131" s="224">
        <v>1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118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20"/>
      <c r="B132" s="221"/>
      <c r="C132" s="254" t="s">
        <v>278</v>
      </c>
      <c r="D132" s="223"/>
      <c r="E132" s="224">
        <v>1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118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0"/>
      <c r="B133" s="221"/>
      <c r="C133" s="254" t="s">
        <v>279</v>
      </c>
      <c r="D133" s="223"/>
      <c r="E133" s="224">
        <v>2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118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20"/>
      <c r="B134" s="221"/>
      <c r="C134" s="254" t="s">
        <v>280</v>
      </c>
      <c r="D134" s="223"/>
      <c r="E134" s="224">
        <v>18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118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32">
        <v>39</v>
      </c>
      <c r="B135" s="233" t="s">
        <v>281</v>
      </c>
      <c r="C135" s="252" t="s">
        <v>282</v>
      </c>
      <c r="D135" s="234" t="s">
        <v>270</v>
      </c>
      <c r="E135" s="235">
        <v>1</v>
      </c>
      <c r="F135" s="236"/>
      <c r="G135" s="237">
        <f>ROUND(E135*F135,2)</f>
        <v>0</v>
      </c>
      <c r="H135" s="236"/>
      <c r="I135" s="237">
        <f>ROUND(E135*H135,2)</f>
        <v>0</v>
      </c>
      <c r="J135" s="236"/>
      <c r="K135" s="237">
        <f>ROUND(E135*J135,2)</f>
        <v>0</v>
      </c>
      <c r="L135" s="237">
        <v>21</v>
      </c>
      <c r="M135" s="237">
        <f>G135*(1+L135/100)</f>
        <v>0</v>
      </c>
      <c r="N135" s="237">
        <v>0</v>
      </c>
      <c r="O135" s="237">
        <f>ROUND(E135*N135,2)</f>
        <v>0</v>
      </c>
      <c r="P135" s="237">
        <v>0</v>
      </c>
      <c r="Q135" s="237">
        <f>ROUND(E135*P135,2)</f>
        <v>0</v>
      </c>
      <c r="R135" s="237"/>
      <c r="S135" s="237" t="s">
        <v>267</v>
      </c>
      <c r="T135" s="238" t="s">
        <v>252</v>
      </c>
      <c r="U135" s="222">
        <v>0</v>
      </c>
      <c r="V135" s="222">
        <f>ROUND(E135*U135,2)</f>
        <v>0</v>
      </c>
      <c r="W135" s="222"/>
      <c r="X135" s="222" t="s">
        <v>113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114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20"/>
      <c r="B136" s="221"/>
      <c r="C136" s="254" t="s">
        <v>67</v>
      </c>
      <c r="D136" s="223"/>
      <c r="E136" s="224">
        <v>1</v>
      </c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118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20"/>
      <c r="B137" s="221"/>
      <c r="C137" s="254" t="s">
        <v>271</v>
      </c>
      <c r="D137" s="223"/>
      <c r="E137" s="224"/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118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20"/>
      <c r="B138" s="221"/>
      <c r="C138" s="254" t="s">
        <v>283</v>
      </c>
      <c r="D138" s="223"/>
      <c r="E138" s="224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118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20"/>
      <c r="B139" s="221"/>
      <c r="C139" s="254" t="s">
        <v>284</v>
      </c>
      <c r="D139" s="223"/>
      <c r="E139" s="224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118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32">
        <v>40</v>
      </c>
      <c r="B140" s="233" t="s">
        <v>285</v>
      </c>
      <c r="C140" s="252" t="s">
        <v>286</v>
      </c>
      <c r="D140" s="234" t="s">
        <v>270</v>
      </c>
      <c r="E140" s="235">
        <v>1</v>
      </c>
      <c r="F140" s="236"/>
      <c r="G140" s="237">
        <f>ROUND(E140*F140,2)</f>
        <v>0</v>
      </c>
      <c r="H140" s="236"/>
      <c r="I140" s="237">
        <f>ROUND(E140*H140,2)</f>
        <v>0</v>
      </c>
      <c r="J140" s="236"/>
      <c r="K140" s="237">
        <f>ROUND(E140*J140,2)</f>
        <v>0</v>
      </c>
      <c r="L140" s="237">
        <v>21</v>
      </c>
      <c r="M140" s="237">
        <f>G140*(1+L140/100)</f>
        <v>0</v>
      </c>
      <c r="N140" s="237">
        <v>0</v>
      </c>
      <c r="O140" s="237">
        <f>ROUND(E140*N140,2)</f>
        <v>0</v>
      </c>
      <c r="P140" s="237">
        <v>0</v>
      </c>
      <c r="Q140" s="237">
        <f>ROUND(E140*P140,2)</f>
        <v>0</v>
      </c>
      <c r="R140" s="237"/>
      <c r="S140" s="237" t="s">
        <v>267</v>
      </c>
      <c r="T140" s="238" t="s">
        <v>252</v>
      </c>
      <c r="U140" s="222">
        <v>0</v>
      </c>
      <c r="V140" s="222">
        <f>ROUND(E140*U140,2)</f>
        <v>0</v>
      </c>
      <c r="W140" s="222"/>
      <c r="X140" s="222" t="s">
        <v>113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114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20"/>
      <c r="B141" s="221"/>
      <c r="C141" s="254" t="s">
        <v>67</v>
      </c>
      <c r="D141" s="223"/>
      <c r="E141" s="224">
        <v>1</v>
      </c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118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0"/>
      <c r="B142" s="221"/>
      <c r="C142" s="254" t="s">
        <v>271</v>
      </c>
      <c r="D142" s="223"/>
      <c r="E142" s="224"/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118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2.5" outlineLevel="1" x14ac:dyDescent="0.2">
      <c r="A143" s="220"/>
      <c r="B143" s="221"/>
      <c r="C143" s="254" t="s">
        <v>287</v>
      </c>
      <c r="D143" s="223"/>
      <c r="E143" s="224"/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118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20"/>
      <c r="B144" s="221"/>
      <c r="C144" s="254" t="s">
        <v>284</v>
      </c>
      <c r="D144" s="223"/>
      <c r="E144" s="224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118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32">
        <v>41</v>
      </c>
      <c r="B145" s="233" t="s">
        <v>288</v>
      </c>
      <c r="C145" s="252" t="s">
        <v>289</v>
      </c>
      <c r="D145" s="234" t="s">
        <v>270</v>
      </c>
      <c r="E145" s="235">
        <v>1</v>
      </c>
      <c r="F145" s="236"/>
      <c r="G145" s="237">
        <f>ROUND(E145*F145,2)</f>
        <v>0</v>
      </c>
      <c r="H145" s="236"/>
      <c r="I145" s="237">
        <f>ROUND(E145*H145,2)</f>
        <v>0</v>
      </c>
      <c r="J145" s="236"/>
      <c r="K145" s="237">
        <f>ROUND(E145*J145,2)</f>
        <v>0</v>
      </c>
      <c r="L145" s="237">
        <v>21</v>
      </c>
      <c r="M145" s="237">
        <f>G145*(1+L145/100)</f>
        <v>0</v>
      </c>
      <c r="N145" s="237">
        <v>0</v>
      </c>
      <c r="O145" s="237">
        <f>ROUND(E145*N145,2)</f>
        <v>0</v>
      </c>
      <c r="P145" s="237">
        <v>0</v>
      </c>
      <c r="Q145" s="237">
        <f>ROUND(E145*P145,2)</f>
        <v>0</v>
      </c>
      <c r="R145" s="237"/>
      <c r="S145" s="237" t="s">
        <v>267</v>
      </c>
      <c r="T145" s="238" t="s">
        <v>252</v>
      </c>
      <c r="U145" s="222">
        <v>0</v>
      </c>
      <c r="V145" s="222">
        <f>ROUND(E145*U145,2)</f>
        <v>0</v>
      </c>
      <c r="W145" s="222"/>
      <c r="X145" s="222" t="s">
        <v>113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114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20"/>
      <c r="B146" s="221"/>
      <c r="C146" s="254" t="s">
        <v>67</v>
      </c>
      <c r="D146" s="223"/>
      <c r="E146" s="224">
        <v>1</v>
      </c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118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20"/>
      <c r="B147" s="221"/>
      <c r="C147" s="254" t="s">
        <v>271</v>
      </c>
      <c r="D147" s="223"/>
      <c r="E147" s="224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118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1" x14ac:dyDescent="0.2">
      <c r="A148" s="220"/>
      <c r="B148" s="221"/>
      <c r="C148" s="254" t="s">
        <v>284</v>
      </c>
      <c r="D148" s="223"/>
      <c r="E148" s="224"/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118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32">
        <v>42</v>
      </c>
      <c r="B149" s="233" t="s">
        <v>290</v>
      </c>
      <c r="C149" s="252" t="s">
        <v>291</v>
      </c>
      <c r="D149" s="234" t="s">
        <v>201</v>
      </c>
      <c r="E149" s="235">
        <v>1</v>
      </c>
      <c r="F149" s="236"/>
      <c r="G149" s="237">
        <f>ROUND(E149*F149,2)</f>
        <v>0</v>
      </c>
      <c r="H149" s="236"/>
      <c r="I149" s="237">
        <f>ROUND(E149*H149,2)</f>
        <v>0</v>
      </c>
      <c r="J149" s="236"/>
      <c r="K149" s="237">
        <f>ROUND(E149*J149,2)</f>
        <v>0</v>
      </c>
      <c r="L149" s="237">
        <v>21</v>
      </c>
      <c r="M149" s="237">
        <f>G149*(1+L149/100)</f>
        <v>0</v>
      </c>
      <c r="N149" s="237">
        <v>0</v>
      </c>
      <c r="O149" s="237">
        <f>ROUND(E149*N149,2)</f>
        <v>0</v>
      </c>
      <c r="P149" s="237">
        <v>1.933E-2</v>
      </c>
      <c r="Q149" s="237">
        <f>ROUND(E149*P149,2)</f>
        <v>0.02</v>
      </c>
      <c r="R149" s="237" t="s">
        <v>292</v>
      </c>
      <c r="S149" s="237" t="s">
        <v>112</v>
      </c>
      <c r="T149" s="238" t="s">
        <v>112</v>
      </c>
      <c r="U149" s="222">
        <v>0</v>
      </c>
      <c r="V149" s="222">
        <f>ROUND(E149*U149,2)</f>
        <v>0</v>
      </c>
      <c r="W149" s="222"/>
      <c r="X149" s="222" t="s">
        <v>173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174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20"/>
      <c r="B150" s="221"/>
      <c r="C150" s="257" t="s">
        <v>293</v>
      </c>
      <c r="D150" s="249"/>
      <c r="E150" s="249"/>
      <c r="F150" s="249"/>
      <c r="G150" s="249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158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40" t="str">
        <f>C150</f>
        <v>Svislé přemístění ze 2. NP, nebo 1. PP, vodorovné vnitrostaveništní přemístění do 30 m, odvoz na skládku do 10 km. Bez poplatku za skládku.</v>
      </c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32">
        <v>43</v>
      </c>
      <c r="B151" s="233" t="s">
        <v>294</v>
      </c>
      <c r="C151" s="252" t="s">
        <v>295</v>
      </c>
      <c r="D151" s="234" t="s">
        <v>201</v>
      </c>
      <c r="E151" s="235">
        <v>2</v>
      </c>
      <c r="F151" s="236"/>
      <c r="G151" s="237">
        <f>ROUND(E151*F151,2)</f>
        <v>0</v>
      </c>
      <c r="H151" s="236"/>
      <c r="I151" s="237">
        <f>ROUND(E151*H151,2)</f>
        <v>0</v>
      </c>
      <c r="J151" s="236"/>
      <c r="K151" s="237">
        <f>ROUND(E151*J151,2)</f>
        <v>0</v>
      </c>
      <c r="L151" s="237">
        <v>21</v>
      </c>
      <c r="M151" s="237">
        <f>G151*(1+L151/100)</f>
        <v>0</v>
      </c>
      <c r="N151" s="237">
        <v>0</v>
      </c>
      <c r="O151" s="237">
        <f>ROUND(E151*N151,2)</f>
        <v>0</v>
      </c>
      <c r="P151" s="237">
        <v>3.1870000000000002E-2</v>
      </c>
      <c r="Q151" s="237">
        <f>ROUND(E151*P151,2)</f>
        <v>0.06</v>
      </c>
      <c r="R151" s="237" t="s">
        <v>292</v>
      </c>
      <c r="S151" s="237" t="s">
        <v>112</v>
      </c>
      <c r="T151" s="238" t="s">
        <v>112</v>
      </c>
      <c r="U151" s="222">
        <v>0</v>
      </c>
      <c r="V151" s="222">
        <f>ROUND(E151*U151,2)</f>
        <v>0</v>
      </c>
      <c r="W151" s="222"/>
      <c r="X151" s="222" t="s">
        <v>173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174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20"/>
      <c r="B152" s="221"/>
      <c r="C152" s="257" t="s">
        <v>293</v>
      </c>
      <c r="D152" s="249"/>
      <c r="E152" s="249"/>
      <c r="F152" s="249"/>
      <c r="G152" s="249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158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40" t="str">
        <f>C152</f>
        <v>Svislé přemístění ze 2. NP, nebo 1. PP, vodorovné vnitrostaveništní přemístění do 30 m, odvoz na skládku do 10 km. Bez poplatku za skládku.</v>
      </c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2">
        <v>44</v>
      </c>
      <c r="B153" s="233" t="s">
        <v>296</v>
      </c>
      <c r="C153" s="252" t="s">
        <v>297</v>
      </c>
      <c r="D153" s="234" t="s">
        <v>110</v>
      </c>
      <c r="E153" s="235">
        <v>168</v>
      </c>
      <c r="F153" s="236"/>
      <c r="G153" s="237">
        <f>ROUND(E153*F153,2)</f>
        <v>0</v>
      </c>
      <c r="H153" s="236"/>
      <c r="I153" s="237">
        <f>ROUND(E153*H153,2)</f>
        <v>0</v>
      </c>
      <c r="J153" s="236"/>
      <c r="K153" s="237">
        <f>ROUND(E153*J153,2)</f>
        <v>0</v>
      </c>
      <c r="L153" s="237">
        <v>21</v>
      </c>
      <c r="M153" s="237">
        <f>G153*(1+L153/100)</f>
        <v>0</v>
      </c>
      <c r="N153" s="237">
        <v>0</v>
      </c>
      <c r="O153" s="237">
        <f>ROUND(E153*N153,2)</f>
        <v>0</v>
      </c>
      <c r="P153" s="237">
        <v>2.0400000000000001E-2</v>
      </c>
      <c r="Q153" s="237">
        <f>ROUND(E153*P153,2)</f>
        <v>3.43</v>
      </c>
      <c r="R153" s="237" t="s">
        <v>292</v>
      </c>
      <c r="S153" s="237" t="s">
        <v>112</v>
      </c>
      <c r="T153" s="238" t="s">
        <v>112</v>
      </c>
      <c r="U153" s="222">
        <v>0</v>
      </c>
      <c r="V153" s="222">
        <f>ROUND(E153*U153,2)</f>
        <v>0</v>
      </c>
      <c r="W153" s="222"/>
      <c r="X153" s="222" t="s">
        <v>173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174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20"/>
      <c r="B154" s="221"/>
      <c r="C154" s="257" t="s">
        <v>293</v>
      </c>
      <c r="D154" s="249"/>
      <c r="E154" s="249"/>
      <c r="F154" s="249"/>
      <c r="G154" s="249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158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40" t="str">
        <f>C154</f>
        <v>Svislé přemístění ze 2. NP, nebo 1. PP, vodorovné vnitrostaveništní přemístění do 30 m, odvoz na skládku do 10 km. Bez poplatku za skládku.</v>
      </c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20"/>
      <c r="B155" s="221"/>
      <c r="C155" s="254" t="s">
        <v>242</v>
      </c>
      <c r="D155" s="223"/>
      <c r="E155" s="224">
        <v>168</v>
      </c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118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32">
        <v>45</v>
      </c>
      <c r="B156" s="233" t="s">
        <v>298</v>
      </c>
      <c r="C156" s="252" t="s">
        <v>299</v>
      </c>
      <c r="D156" s="234" t="s">
        <v>110</v>
      </c>
      <c r="E156" s="235">
        <v>168</v>
      </c>
      <c r="F156" s="236"/>
      <c r="G156" s="237">
        <f>ROUND(E156*F156,2)</f>
        <v>0</v>
      </c>
      <c r="H156" s="236"/>
      <c r="I156" s="237">
        <f>ROUND(E156*H156,2)</f>
        <v>0</v>
      </c>
      <c r="J156" s="236"/>
      <c r="K156" s="237">
        <f>ROUND(E156*J156,2)</f>
        <v>0</v>
      </c>
      <c r="L156" s="237">
        <v>21</v>
      </c>
      <c r="M156" s="237">
        <f>G156*(1+L156/100)</f>
        <v>0</v>
      </c>
      <c r="N156" s="237">
        <v>0</v>
      </c>
      <c r="O156" s="237">
        <f>ROUND(E156*N156,2)</f>
        <v>0</v>
      </c>
      <c r="P156" s="237">
        <v>1.08E-3</v>
      </c>
      <c r="Q156" s="237">
        <f>ROUND(E156*P156,2)</f>
        <v>0.18</v>
      </c>
      <c r="R156" s="237" t="s">
        <v>292</v>
      </c>
      <c r="S156" s="237" t="s">
        <v>112</v>
      </c>
      <c r="T156" s="238" t="s">
        <v>172</v>
      </c>
      <c r="U156" s="222">
        <v>0</v>
      </c>
      <c r="V156" s="222">
        <f>ROUND(E156*U156,2)</f>
        <v>0</v>
      </c>
      <c r="W156" s="222"/>
      <c r="X156" s="222" t="s">
        <v>173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174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20"/>
      <c r="B157" s="221"/>
      <c r="C157" s="253" t="s">
        <v>300</v>
      </c>
      <c r="D157" s="239"/>
      <c r="E157" s="239"/>
      <c r="F157" s="239"/>
      <c r="G157" s="239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116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20"/>
      <c r="B158" s="221"/>
      <c r="C158" s="255" t="s">
        <v>301</v>
      </c>
      <c r="D158" s="241"/>
      <c r="E158" s="241"/>
      <c r="F158" s="241"/>
      <c r="G158" s="241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158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0"/>
      <c r="B159" s="221"/>
      <c r="C159" s="254" t="s">
        <v>242</v>
      </c>
      <c r="D159" s="223"/>
      <c r="E159" s="224">
        <v>168</v>
      </c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118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x14ac:dyDescent="0.2">
      <c r="A160" s="226" t="s">
        <v>106</v>
      </c>
      <c r="B160" s="227" t="s">
        <v>71</v>
      </c>
      <c r="C160" s="251" t="s">
        <v>72</v>
      </c>
      <c r="D160" s="228"/>
      <c r="E160" s="229"/>
      <c r="F160" s="230"/>
      <c r="G160" s="230">
        <f>SUMIF(AG161:AG189,"&lt;&gt;NOR",G161:G189)</f>
        <v>0</v>
      </c>
      <c r="H160" s="230"/>
      <c r="I160" s="230">
        <f>SUM(I161:I189)</f>
        <v>0</v>
      </c>
      <c r="J160" s="230"/>
      <c r="K160" s="230">
        <f>SUM(K161:K189)</f>
        <v>0</v>
      </c>
      <c r="L160" s="230"/>
      <c r="M160" s="230">
        <f>SUM(M161:M189)</f>
        <v>0</v>
      </c>
      <c r="N160" s="230"/>
      <c r="O160" s="230">
        <f>SUM(O161:O189)</f>
        <v>5.69</v>
      </c>
      <c r="P160" s="230"/>
      <c r="Q160" s="230">
        <f>SUM(Q161:Q189)</f>
        <v>3.65</v>
      </c>
      <c r="R160" s="230"/>
      <c r="S160" s="230"/>
      <c r="T160" s="231"/>
      <c r="U160" s="225"/>
      <c r="V160" s="225">
        <f>SUM(V161:V189)</f>
        <v>263.56</v>
      </c>
      <c r="W160" s="225"/>
      <c r="X160" s="225"/>
      <c r="AG160" t="s">
        <v>107</v>
      </c>
    </row>
    <row r="161" spans="1:60" outlineLevel="1" x14ac:dyDescent="0.2">
      <c r="A161" s="242">
        <v>46</v>
      </c>
      <c r="B161" s="243" t="s">
        <v>302</v>
      </c>
      <c r="C161" s="256" t="s">
        <v>303</v>
      </c>
      <c r="D161" s="244" t="s">
        <v>110</v>
      </c>
      <c r="E161" s="245">
        <v>166</v>
      </c>
      <c r="F161" s="246"/>
      <c r="G161" s="247">
        <f>ROUND(E161*F161,2)</f>
        <v>0</v>
      </c>
      <c r="H161" s="246"/>
      <c r="I161" s="247">
        <f>ROUND(E161*H161,2)</f>
        <v>0</v>
      </c>
      <c r="J161" s="246"/>
      <c r="K161" s="247">
        <f>ROUND(E161*J161,2)</f>
        <v>0</v>
      </c>
      <c r="L161" s="247">
        <v>21</v>
      </c>
      <c r="M161" s="247">
        <f>G161*(1+L161/100)</f>
        <v>0</v>
      </c>
      <c r="N161" s="247">
        <v>1.2099999999999999E-3</v>
      </c>
      <c r="O161" s="247">
        <f>ROUND(E161*N161,2)</f>
        <v>0.2</v>
      </c>
      <c r="P161" s="247">
        <v>0</v>
      </c>
      <c r="Q161" s="247">
        <f>ROUND(E161*P161,2)</f>
        <v>0</v>
      </c>
      <c r="R161" s="247" t="s">
        <v>304</v>
      </c>
      <c r="S161" s="247" t="s">
        <v>112</v>
      </c>
      <c r="T161" s="248" t="s">
        <v>112</v>
      </c>
      <c r="U161" s="222">
        <v>0.17699999999999999</v>
      </c>
      <c r="V161" s="222">
        <f>ROUND(E161*U161,2)</f>
        <v>29.38</v>
      </c>
      <c r="W161" s="222"/>
      <c r="X161" s="222" t="s">
        <v>113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114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32">
        <v>47</v>
      </c>
      <c r="B162" s="233" t="s">
        <v>305</v>
      </c>
      <c r="C162" s="252" t="s">
        <v>306</v>
      </c>
      <c r="D162" s="234" t="s">
        <v>154</v>
      </c>
      <c r="E162" s="235">
        <v>735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21</v>
      </c>
      <c r="M162" s="237">
        <f>G162*(1+L162/100)</f>
        <v>0</v>
      </c>
      <c r="N162" s="237">
        <v>7.3499999999999998E-3</v>
      </c>
      <c r="O162" s="237">
        <f>ROUND(E162*N162,2)</f>
        <v>5.4</v>
      </c>
      <c r="P162" s="237">
        <v>0</v>
      </c>
      <c r="Q162" s="237">
        <f>ROUND(E162*P162,2)</f>
        <v>0</v>
      </c>
      <c r="R162" s="237" t="s">
        <v>304</v>
      </c>
      <c r="S162" s="237" t="s">
        <v>112</v>
      </c>
      <c r="T162" s="238" t="s">
        <v>112</v>
      </c>
      <c r="U162" s="222">
        <v>3.3000000000000002E-2</v>
      </c>
      <c r="V162" s="222">
        <f>ROUND(E162*U162,2)</f>
        <v>24.26</v>
      </c>
      <c r="W162" s="222"/>
      <c r="X162" s="222" t="s">
        <v>113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114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20"/>
      <c r="B163" s="221"/>
      <c r="C163" s="253" t="s">
        <v>307</v>
      </c>
      <c r="D163" s="239"/>
      <c r="E163" s="239"/>
      <c r="F163" s="239"/>
      <c r="G163" s="239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116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0"/>
      <c r="B164" s="221"/>
      <c r="C164" s="254" t="s">
        <v>308</v>
      </c>
      <c r="D164" s="223"/>
      <c r="E164" s="224">
        <v>735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118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33.75" outlineLevel="1" x14ac:dyDescent="0.2">
      <c r="A165" s="232">
        <v>48</v>
      </c>
      <c r="B165" s="233" t="s">
        <v>309</v>
      </c>
      <c r="C165" s="252" t="s">
        <v>310</v>
      </c>
      <c r="D165" s="234" t="s">
        <v>154</v>
      </c>
      <c r="E165" s="235">
        <v>735</v>
      </c>
      <c r="F165" s="236"/>
      <c r="G165" s="237">
        <f>ROUND(E165*F165,2)</f>
        <v>0</v>
      </c>
      <c r="H165" s="236"/>
      <c r="I165" s="237">
        <f>ROUND(E165*H165,2)</f>
        <v>0</v>
      </c>
      <c r="J165" s="236"/>
      <c r="K165" s="237">
        <f>ROUND(E165*J165,2)</f>
        <v>0</v>
      </c>
      <c r="L165" s="237">
        <v>21</v>
      </c>
      <c r="M165" s="237">
        <f>G165*(1+L165/100)</f>
        <v>0</v>
      </c>
      <c r="N165" s="237">
        <v>1.2E-4</v>
      </c>
      <c r="O165" s="237">
        <f>ROUND(E165*N165,2)</f>
        <v>0.09</v>
      </c>
      <c r="P165" s="237">
        <v>0</v>
      </c>
      <c r="Q165" s="237">
        <f>ROUND(E165*P165,2)</f>
        <v>0</v>
      </c>
      <c r="R165" s="237" t="s">
        <v>304</v>
      </c>
      <c r="S165" s="237" t="s">
        <v>112</v>
      </c>
      <c r="T165" s="238" t="s">
        <v>112</v>
      </c>
      <c r="U165" s="222">
        <v>1E-3</v>
      </c>
      <c r="V165" s="222">
        <f>ROUND(E165*U165,2)</f>
        <v>0.74</v>
      </c>
      <c r="W165" s="222"/>
      <c r="X165" s="222" t="s">
        <v>113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114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20"/>
      <c r="B166" s="221"/>
      <c r="C166" s="253" t="s">
        <v>307</v>
      </c>
      <c r="D166" s="239"/>
      <c r="E166" s="239"/>
      <c r="F166" s="239"/>
      <c r="G166" s="239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116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20"/>
      <c r="B167" s="221"/>
      <c r="C167" s="254" t="s">
        <v>308</v>
      </c>
      <c r="D167" s="223"/>
      <c r="E167" s="224">
        <v>735</v>
      </c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118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32">
        <v>49</v>
      </c>
      <c r="B168" s="233" t="s">
        <v>311</v>
      </c>
      <c r="C168" s="252" t="s">
        <v>312</v>
      </c>
      <c r="D168" s="234" t="s">
        <v>154</v>
      </c>
      <c r="E168" s="235">
        <v>735</v>
      </c>
      <c r="F168" s="236"/>
      <c r="G168" s="237">
        <f>ROUND(E168*F168,2)</f>
        <v>0</v>
      </c>
      <c r="H168" s="236"/>
      <c r="I168" s="237">
        <f>ROUND(E168*H168,2)</f>
        <v>0</v>
      </c>
      <c r="J168" s="236"/>
      <c r="K168" s="237">
        <f>ROUND(E168*J168,2)</f>
        <v>0</v>
      </c>
      <c r="L168" s="237">
        <v>21</v>
      </c>
      <c r="M168" s="237">
        <f>G168*(1+L168/100)</f>
        <v>0</v>
      </c>
      <c r="N168" s="237">
        <v>0</v>
      </c>
      <c r="O168" s="237">
        <f>ROUND(E168*N168,2)</f>
        <v>0</v>
      </c>
      <c r="P168" s="237">
        <v>0</v>
      </c>
      <c r="Q168" s="237">
        <f>ROUND(E168*P168,2)</f>
        <v>0</v>
      </c>
      <c r="R168" s="237" t="s">
        <v>304</v>
      </c>
      <c r="S168" s="237" t="s">
        <v>112</v>
      </c>
      <c r="T168" s="238" t="s">
        <v>112</v>
      </c>
      <c r="U168" s="222">
        <v>2.1000000000000001E-2</v>
      </c>
      <c r="V168" s="222">
        <f>ROUND(E168*U168,2)</f>
        <v>15.44</v>
      </c>
      <c r="W168" s="222"/>
      <c r="X168" s="222" t="s">
        <v>113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114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20"/>
      <c r="B169" s="221"/>
      <c r="C169" s="253" t="s">
        <v>313</v>
      </c>
      <c r="D169" s="239"/>
      <c r="E169" s="239"/>
      <c r="F169" s="239"/>
      <c r="G169" s="239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116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20"/>
      <c r="B170" s="221"/>
      <c r="C170" s="254" t="s">
        <v>308</v>
      </c>
      <c r="D170" s="223"/>
      <c r="E170" s="224">
        <v>735</v>
      </c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118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32">
        <v>50</v>
      </c>
      <c r="B171" s="233" t="s">
        <v>314</v>
      </c>
      <c r="C171" s="252" t="s">
        <v>315</v>
      </c>
      <c r="D171" s="234" t="s">
        <v>316</v>
      </c>
      <c r="E171" s="235">
        <v>3.6520000000000001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21</v>
      </c>
      <c r="M171" s="237">
        <f>G171*(1+L171/100)</f>
        <v>0</v>
      </c>
      <c r="N171" s="237">
        <v>0</v>
      </c>
      <c r="O171" s="237">
        <f>ROUND(E171*N171,2)</f>
        <v>0</v>
      </c>
      <c r="P171" s="237">
        <v>0</v>
      </c>
      <c r="Q171" s="237">
        <f>ROUND(E171*P171,2)</f>
        <v>0</v>
      </c>
      <c r="R171" s="237" t="s">
        <v>184</v>
      </c>
      <c r="S171" s="237" t="s">
        <v>112</v>
      </c>
      <c r="T171" s="238" t="s">
        <v>112</v>
      </c>
      <c r="U171" s="222">
        <v>0</v>
      </c>
      <c r="V171" s="222">
        <f>ROUND(E171*U171,2)</f>
        <v>0</v>
      </c>
      <c r="W171" s="222"/>
      <c r="X171" s="222" t="s">
        <v>113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114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20"/>
      <c r="B172" s="221"/>
      <c r="C172" s="254" t="s">
        <v>317</v>
      </c>
      <c r="D172" s="223"/>
      <c r="E172" s="224">
        <v>3.6520000000000001</v>
      </c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118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32">
        <v>51</v>
      </c>
      <c r="B173" s="233" t="s">
        <v>318</v>
      </c>
      <c r="C173" s="252" t="s">
        <v>319</v>
      </c>
      <c r="D173" s="234" t="s">
        <v>110</v>
      </c>
      <c r="E173" s="235">
        <v>166</v>
      </c>
      <c r="F173" s="236"/>
      <c r="G173" s="237">
        <f>ROUND(E173*F173,2)</f>
        <v>0</v>
      </c>
      <c r="H173" s="236"/>
      <c r="I173" s="237">
        <f>ROUND(E173*H173,2)</f>
        <v>0</v>
      </c>
      <c r="J173" s="236"/>
      <c r="K173" s="237">
        <f>ROUND(E173*J173,2)</f>
        <v>0</v>
      </c>
      <c r="L173" s="237">
        <v>21</v>
      </c>
      <c r="M173" s="237">
        <f>G173*(1+L173/100)</f>
        <v>0</v>
      </c>
      <c r="N173" s="237">
        <v>0</v>
      </c>
      <c r="O173" s="237">
        <f>ROUND(E173*N173,2)</f>
        <v>0</v>
      </c>
      <c r="P173" s="237">
        <v>2.1999999999999999E-2</v>
      </c>
      <c r="Q173" s="237">
        <f>ROUND(E173*P173,2)</f>
        <v>3.65</v>
      </c>
      <c r="R173" s="237"/>
      <c r="S173" s="237" t="s">
        <v>267</v>
      </c>
      <c r="T173" s="238" t="s">
        <v>112</v>
      </c>
      <c r="U173" s="222">
        <v>0.89</v>
      </c>
      <c r="V173" s="222">
        <f>ROUND(E173*U173,2)</f>
        <v>147.74</v>
      </c>
      <c r="W173" s="222"/>
      <c r="X173" s="222" t="s">
        <v>113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114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20"/>
      <c r="B174" s="221"/>
      <c r="C174" s="254" t="s">
        <v>320</v>
      </c>
      <c r="D174" s="223"/>
      <c r="E174" s="224"/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118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20"/>
      <c r="B175" s="221"/>
      <c r="C175" s="254" t="s">
        <v>321</v>
      </c>
      <c r="D175" s="223"/>
      <c r="E175" s="224">
        <v>160</v>
      </c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118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20"/>
      <c r="B176" s="221"/>
      <c r="C176" s="254" t="s">
        <v>322</v>
      </c>
      <c r="D176" s="223"/>
      <c r="E176" s="224">
        <v>6</v>
      </c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118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32">
        <v>52</v>
      </c>
      <c r="B177" s="233" t="s">
        <v>323</v>
      </c>
      <c r="C177" s="252" t="s">
        <v>324</v>
      </c>
      <c r="D177" s="234" t="s">
        <v>325</v>
      </c>
      <c r="E177" s="235">
        <v>46</v>
      </c>
      <c r="F177" s="236"/>
      <c r="G177" s="237">
        <f>ROUND(E177*F177,2)</f>
        <v>0</v>
      </c>
      <c r="H177" s="236"/>
      <c r="I177" s="237">
        <f>ROUND(E177*H177,2)</f>
        <v>0</v>
      </c>
      <c r="J177" s="236"/>
      <c r="K177" s="237">
        <f>ROUND(E177*J177,2)</f>
        <v>0</v>
      </c>
      <c r="L177" s="237">
        <v>21</v>
      </c>
      <c r="M177" s="237">
        <f>G177*(1+L177/100)</f>
        <v>0</v>
      </c>
      <c r="N177" s="237">
        <v>0</v>
      </c>
      <c r="O177" s="237">
        <f>ROUND(E177*N177,2)</f>
        <v>0</v>
      </c>
      <c r="P177" s="237">
        <v>0</v>
      </c>
      <c r="Q177" s="237">
        <f>ROUND(E177*P177,2)</f>
        <v>0</v>
      </c>
      <c r="R177" s="237" t="s">
        <v>326</v>
      </c>
      <c r="S177" s="237" t="s">
        <v>112</v>
      </c>
      <c r="T177" s="238" t="s">
        <v>112</v>
      </c>
      <c r="U177" s="222">
        <v>1</v>
      </c>
      <c r="V177" s="222">
        <f>ROUND(E177*U177,2)</f>
        <v>46</v>
      </c>
      <c r="W177" s="222"/>
      <c r="X177" s="222" t="s">
        <v>327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328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20"/>
      <c r="B178" s="221"/>
      <c r="C178" s="254" t="s">
        <v>329</v>
      </c>
      <c r="D178" s="223"/>
      <c r="E178" s="224">
        <v>2</v>
      </c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118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20"/>
      <c r="B179" s="221"/>
      <c r="C179" s="254" t="s">
        <v>330</v>
      </c>
      <c r="D179" s="223"/>
      <c r="E179" s="224">
        <v>1</v>
      </c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118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20"/>
      <c r="B180" s="221"/>
      <c r="C180" s="254" t="s">
        <v>331</v>
      </c>
      <c r="D180" s="223"/>
      <c r="E180" s="224">
        <v>16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118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20"/>
      <c r="B181" s="221"/>
      <c r="C181" s="254" t="s">
        <v>332</v>
      </c>
      <c r="D181" s="223"/>
      <c r="E181" s="224">
        <v>4</v>
      </c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118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20"/>
      <c r="B182" s="221"/>
      <c r="C182" s="254" t="s">
        <v>333</v>
      </c>
      <c r="D182" s="223"/>
      <c r="E182" s="224">
        <v>8</v>
      </c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118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20"/>
      <c r="B183" s="221"/>
      <c r="C183" s="254" t="s">
        <v>334</v>
      </c>
      <c r="D183" s="223"/>
      <c r="E183" s="224">
        <v>2</v>
      </c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118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20"/>
      <c r="B184" s="221"/>
      <c r="C184" s="254" t="s">
        <v>335</v>
      </c>
      <c r="D184" s="223"/>
      <c r="E184" s="224">
        <v>3</v>
      </c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118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20"/>
      <c r="B185" s="221"/>
      <c r="C185" s="254" t="s">
        <v>336</v>
      </c>
      <c r="D185" s="223"/>
      <c r="E185" s="224">
        <v>2</v>
      </c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118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1" x14ac:dyDescent="0.2">
      <c r="A186" s="220"/>
      <c r="B186" s="221"/>
      <c r="C186" s="254" t="s">
        <v>337</v>
      </c>
      <c r="D186" s="223"/>
      <c r="E186" s="224">
        <v>2</v>
      </c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118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20"/>
      <c r="B187" s="221"/>
      <c r="C187" s="254" t="s">
        <v>338</v>
      </c>
      <c r="D187" s="223"/>
      <c r="E187" s="224">
        <v>2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118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20"/>
      <c r="B188" s="221"/>
      <c r="C188" s="254" t="s">
        <v>339</v>
      </c>
      <c r="D188" s="223"/>
      <c r="E188" s="224">
        <v>2</v>
      </c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118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20"/>
      <c r="B189" s="221"/>
      <c r="C189" s="254" t="s">
        <v>340</v>
      </c>
      <c r="D189" s="223"/>
      <c r="E189" s="224">
        <v>2</v>
      </c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118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x14ac:dyDescent="0.2">
      <c r="A190" s="226" t="s">
        <v>106</v>
      </c>
      <c r="B190" s="227" t="s">
        <v>73</v>
      </c>
      <c r="C190" s="251" t="s">
        <v>74</v>
      </c>
      <c r="D190" s="228"/>
      <c r="E190" s="229"/>
      <c r="F190" s="230"/>
      <c r="G190" s="230">
        <f>SUMIF(AG191:AG192,"&lt;&gt;NOR",G191:G192)</f>
        <v>0</v>
      </c>
      <c r="H190" s="230"/>
      <c r="I190" s="230">
        <f>SUM(I191:I192)</f>
        <v>0</v>
      </c>
      <c r="J190" s="230"/>
      <c r="K190" s="230">
        <f>SUM(K191:K192)</f>
        <v>0</v>
      </c>
      <c r="L190" s="230"/>
      <c r="M190" s="230">
        <f>SUM(M191:M192)</f>
        <v>0</v>
      </c>
      <c r="N190" s="230"/>
      <c r="O190" s="230">
        <f>SUM(O191:O192)</f>
        <v>0</v>
      </c>
      <c r="P190" s="230"/>
      <c r="Q190" s="230">
        <f>SUM(Q191:Q192)</f>
        <v>0</v>
      </c>
      <c r="R190" s="230"/>
      <c r="S190" s="230"/>
      <c r="T190" s="231"/>
      <c r="U190" s="225"/>
      <c r="V190" s="225">
        <f>SUM(V191:V192)</f>
        <v>19.71</v>
      </c>
      <c r="W190" s="225"/>
      <c r="X190" s="225"/>
      <c r="AG190" t="s">
        <v>107</v>
      </c>
    </row>
    <row r="191" spans="1:60" ht="22.5" outlineLevel="1" x14ac:dyDescent="0.2">
      <c r="A191" s="232">
        <v>53</v>
      </c>
      <c r="B191" s="233" t="s">
        <v>341</v>
      </c>
      <c r="C191" s="252" t="s">
        <v>342</v>
      </c>
      <c r="D191" s="234" t="s">
        <v>316</v>
      </c>
      <c r="E191" s="235">
        <v>6.8624200000000002</v>
      </c>
      <c r="F191" s="236"/>
      <c r="G191" s="237">
        <f>ROUND(E191*F191,2)</f>
        <v>0</v>
      </c>
      <c r="H191" s="236"/>
      <c r="I191" s="237">
        <f>ROUND(E191*H191,2)</f>
        <v>0</v>
      </c>
      <c r="J191" s="236"/>
      <c r="K191" s="237">
        <f>ROUND(E191*J191,2)</f>
        <v>0</v>
      </c>
      <c r="L191" s="237">
        <v>21</v>
      </c>
      <c r="M191" s="237">
        <f>G191*(1+L191/100)</f>
        <v>0</v>
      </c>
      <c r="N191" s="237">
        <v>0</v>
      </c>
      <c r="O191" s="237">
        <f>ROUND(E191*N191,2)</f>
        <v>0</v>
      </c>
      <c r="P191" s="237">
        <v>0</v>
      </c>
      <c r="Q191" s="237">
        <f>ROUND(E191*P191,2)</f>
        <v>0</v>
      </c>
      <c r="R191" s="237" t="s">
        <v>343</v>
      </c>
      <c r="S191" s="237" t="s">
        <v>112</v>
      </c>
      <c r="T191" s="238" t="s">
        <v>112</v>
      </c>
      <c r="U191" s="222">
        <v>2.8719999999999999</v>
      </c>
      <c r="V191" s="222">
        <f>ROUND(E191*U191,2)</f>
        <v>19.71</v>
      </c>
      <c r="W191" s="222"/>
      <c r="X191" s="222" t="s">
        <v>344</v>
      </c>
      <c r="Y191" s="212"/>
      <c r="Z191" s="212"/>
      <c r="AA191" s="212"/>
      <c r="AB191" s="212"/>
      <c r="AC191" s="212"/>
      <c r="AD191" s="212"/>
      <c r="AE191" s="212"/>
      <c r="AF191" s="212"/>
      <c r="AG191" s="212" t="s">
        <v>345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20"/>
      <c r="B192" s="221"/>
      <c r="C192" s="253" t="s">
        <v>346</v>
      </c>
      <c r="D192" s="239"/>
      <c r="E192" s="239"/>
      <c r="F192" s="239"/>
      <c r="G192" s="239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116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x14ac:dyDescent="0.2">
      <c r="A193" s="226" t="s">
        <v>106</v>
      </c>
      <c r="B193" s="227" t="s">
        <v>75</v>
      </c>
      <c r="C193" s="251" t="s">
        <v>76</v>
      </c>
      <c r="D193" s="228"/>
      <c r="E193" s="229"/>
      <c r="F193" s="230"/>
      <c r="G193" s="230">
        <f>SUMIF(AG194:AG201,"&lt;&gt;NOR",G194:G201)</f>
        <v>0</v>
      </c>
      <c r="H193" s="230"/>
      <c r="I193" s="230">
        <f>SUM(I194:I201)</f>
        <v>0</v>
      </c>
      <c r="J193" s="230"/>
      <c r="K193" s="230">
        <f>SUM(K194:K201)</f>
        <v>0</v>
      </c>
      <c r="L193" s="230"/>
      <c r="M193" s="230">
        <f>SUM(M194:M201)</f>
        <v>0</v>
      </c>
      <c r="N193" s="230"/>
      <c r="O193" s="230">
        <f>SUM(O194:O201)</f>
        <v>0</v>
      </c>
      <c r="P193" s="230"/>
      <c r="Q193" s="230">
        <f>SUM(Q194:Q201)</f>
        <v>0</v>
      </c>
      <c r="R193" s="230"/>
      <c r="S193" s="230"/>
      <c r="T193" s="231"/>
      <c r="U193" s="225"/>
      <c r="V193" s="225">
        <f>SUM(V194:V201)</f>
        <v>384.92</v>
      </c>
      <c r="W193" s="225"/>
      <c r="X193" s="225"/>
      <c r="AG193" t="s">
        <v>107</v>
      </c>
    </row>
    <row r="194" spans="1:60" outlineLevel="1" x14ac:dyDescent="0.2">
      <c r="A194" s="232">
        <v>54</v>
      </c>
      <c r="B194" s="233" t="s">
        <v>347</v>
      </c>
      <c r="C194" s="252" t="s">
        <v>348</v>
      </c>
      <c r="D194" s="234" t="s">
        <v>316</v>
      </c>
      <c r="E194" s="235">
        <v>0.11319</v>
      </c>
      <c r="F194" s="236"/>
      <c r="G194" s="237">
        <f>ROUND(E194*F194,2)</f>
        <v>0</v>
      </c>
      <c r="H194" s="236"/>
      <c r="I194" s="237">
        <f>ROUND(E194*H194,2)</f>
        <v>0</v>
      </c>
      <c r="J194" s="236"/>
      <c r="K194" s="237">
        <f>ROUND(E194*J194,2)</f>
        <v>0</v>
      </c>
      <c r="L194" s="237">
        <v>21</v>
      </c>
      <c r="M194" s="237">
        <f>G194*(1+L194/100)</f>
        <v>0</v>
      </c>
      <c r="N194" s="237">
        <v>0</v>
      </c>
      <c r="O194" s="237">
        <f>ROUND(E194*N194,2)</f>
        <v>0</v>
      </c>
      <c r="P194" s="237">
        <v>0</v>
      </c>
      <c r="Q194" s="237">
        <f>ROUND(E194*P194,2)</f>
        <v>0</v>
      </c>
      <c r="R194" s="237" t="s">
        <v>184</v>
      </c>
      <c r="S194" s="237" t="s">
        <v>112</v>
      </c>
      <c r="T194" s="238" t="s">
        <v>112</v>
      </c>
      <c r="U194" s="222">
        <v>0</v>
      </c>
      <c r="V194" s="222">
        <f>ROUND(E194*U194,2)</f>
        <v>0</v>
      </c>
      <c r="W194" s="222"/>
      <c r="X194" s="222" t="s">
        <v>113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114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20"/>
      <c r="B195" s="221"/>
      <c r="C195" s="254" t="s">
        <v>349</v>
      </c>
      <c r="D195" s="223"/>
      <c r="E195" s="224">
        <v>0.11319</v>
      </c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118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32">
        <v>55</v>
      </c>
      <c r="B196" s="233" t="s">
        <v>350</v>
      </c>
      <c r="C196" s="252" t="s">
        <v>351</v>
      </c>
      <c r="D196" s="234" t="s">
        <v>316</v>
      </c>
      <c r="E196" s="235">
        <v>653.51514999999995</v>
      </c>
      <c r="F196" s="236"/>
      <c r="G196" s="237">
        <f>ROUND(E196*F196,2)</f>
        <v>0</v>
      </c>
      <c r="H196" s="236"/>
      <c r="I196" s="237">
        <f>ROUND(E196*H196,2)</f>
        <v>0</v>
      </c>
      <c r="J196" s="236"/>
      <c r="K196" s="237">
        <f>ROUND(E196*J196,2)</f>
        <v>0</v>
      </c>
      <c r="L196" s="237">
        <v>21</v>
      </c>
      <c r="M196" s="237">
        <f>G196*(1+L196/100)</f>
        <v>0</v>
      </c>
      <c r="N196" s="237">
        <v>0</v>
      </c>
      <c r="O196" s="237">
        <f>ROUND(E196*N196,2)</f>
        <v>0</v>
      </c>
      <c r="P196" s="237">
        <v>0</v>
      </c>
      <c r="Q196" s="237">
        <f>ROUND(E196*P196,2)</f>
        <v>0</v>
      </c>
      <c r="R196" s="237" t="s">
        <v>111</v>
      </c>
      <c r="S196" s="237" t="s">
        <v>112</v>
      </c>
      <c r="T196" s="238" t="s">
        <v>112</v>
      </c>
      <c r="U196" s="222">
        <v>9.9000000000000005E-2</v>
      </c>
      <c r="V196" s="222">
        <f>ROUND(E196*U196,2)</f>
        <v>64.7</v>
      </c>
      <c r="W196" s="222"/>
      <c r="X196" s="222" t="s">
        <v>352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353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20"/>
      <c r="B197" s="221"/>
      <c r="C197" s="253" t="s">
        <v>354</v>
      </c>
      <c r="D197" s="239"/>
      <c r="E197" s="239"/>
      <c r="F197" s="239"/>
      <c r="G197" s="239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116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32">
        <v>56</v>
      </c>
      <c r="B198" s="233" t="s">
        <v>355</v>
      </c>
      <c r="C198" s="252" t="s">
        <v>356</v>
      </c>
      <c r="D198" s="234" t="s">
        <v>316</v>
      </c>
      <c r="E198" s="235">
        <v>653.51514999999995</v>
      </c>
      <c r="F198" s="236"/>
      <c r="G198" s="237">
        <f>ROUND(E198*F198,2)</f>
        <v>0</v>
      </c>
      <c r="H198" s="236"/>
      <c r="I198" s="237">
        <f>ROUND(E198*H198,2)</f>
        <v>0</v>
      </c>
      <c r="J198" s="236"/>
      <c r="K198" s="237">
        <f>ROUND(E198*J198,2)</f>
        <v>0</v>
      </c>
      <c r="L198" s="237">
        <v>21</v>
      </c>
      <c r="M198" s="237">
        <f>G198*(1+L198/100)</f>
        <v>0</v>
      </c>
      <c r="N198" s="237">
        <v>0</v>
      </c>
      <c r="O198" s="237">
        <f>ROUND(E198*N198,2)</f>
        <v>0</v>
      </c>
      <c r="P198" s="237">
        <v>0</v>
      </c>
      <c r="Q198" s="237">
        <f>ROUND(E198*P198,2)</f>
        <v>0</v>
      </c>
      <c r="R198" s="237" t="s">
        <v>184</v>
      </c>
      <c r="S198" s="237" t="s">
        <v>112</v>
      </c>
      <c r="T198" s="238" t="s">
        <v>112</v>
      </c>
      <c r="U198" s="222">
        <v>0.49</v>
      </c>
      <c r="V198" s="222">
        <f>ROUND(E198*U198,2)</f>
        <v>320.22000000000003</v>
      </c>
      <c r="W198" s="222"/>
      <c r="X198" s="222" t="s">
        <v>352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353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20"/>
      <c r="B199" s="221"/>
      <c r="C199" s="257" t="s">
        <v>357</v>
      </c>
      <c r="D199" s="249"/>
      <c r="E199" s="249"/>
      <c r="F199" s="249"/>
      <c r="G199" s="249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158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42">
        <v>57</v>
      </c>
      <c r="B200" s="243" t="s">
        <v>358</v>
      </c>
      <c r="C200" s="256" t="s">
        <v>359</v>
      </c>
      <c r="D200" s="244" t="s">
        <v>316</v>
      </c>
      <c r="E200" s="245">
        <v>9149.2121399999996</v>
      </c>
      <c r="F200" s="246"/>
      <c r="G200" s="247">
        <f>ROUND(E200*F200,2)</f>
        <v>0</v>
      </c>
      <c r="H200" s="246"/>
      <c r="I200" s="247">
        <f>ROUND(E200*H200,2)</f>
        <v>0</v>
      </c>
      <c r="J200" s="246"/>
      <c r="K200" s="247">
        <f>ROUND(E200*J200,2)</f>
        <v>0</v>
      </c>
      <c r="L200" s="247">
        <v>21</v>
      </c>
      <c r="M200" s="247">
        <f>G200*(1+L200/100)</f>
        <v>0</v>
      </c>
      <c r="N200" s="247">
        <v>0</v>
      </c>
      <c r="O200" s="247">
        <f>ROUND(E200*N200,2)</f>
        <v>0</v>
      </c>
      <c r="P200" s="247">
        <v>0</v>
      </c>
      <c r="Q200" s="247">
        <f>ROUND(E200*P200,2)</f>
        <v>0</v>
      </c>
      <c r="R200" s="247" t="s">
        <v>184</v>
      </c>
      <c r="S200" s="247" t="s">
        <v>112</v>
      </c>
      <c r="T200" s="248" t="s">
        <v>112</v>
      </c>
      <c r="U200" s="222">
        <v>0</v>
      </c>
      <c r="V200" s="222">
        <f>ROUND(E200*U200,2)</f>
        <v>0</v>
      </c>
      <c r="W200" s="222"/>
      <c r="X200" s="222" t="s">
        <v>352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353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ht="22.5" outlineLevel="1" x14ac:dyDescent="0.2">
      <c r="A201" s="242">
        <v>58</v>
      </c>
      <c r="B201" s="243" t="s">
        <v>360</v>
      </c>
      <c r="C201" s="256" t="s">
        <v>361</v>
      </c>
      <c r="D201" s="244" t="s">
        <v>316</v>
      </c>
      <c r="E201" s="245">
        <v>653.51514999999995</v>
      </c>
      <c r="F201" s="246"/>
      <c r="G201" s="247">
        <f>ROUND(E201*F201,2)</f>
        <v>0</v>
      </c>
      <c r="H201" s="246"/>
      <c r="I201" s="247">
        <f>ROUND(E201*H201,2)</f>
        <v>0</v>
      </c>
      <c r="J201" s="246"/>
      <c r="K201" s="247">
        <f>ROUND(E201*J201,2)</f>
        <v>0</v>
      </c>
      <c r="L201" s="247">
        <v>21</v>
      </c>
      <c r="M201" s="247">
        <f>G201*(1+L201/100)</f>
        <v>0</v>
      </c>
      <c r="N201" s="247">
        <v>0</v>
      </c>
      <c r="O201" s="247">
        <f>ROUND(E201*N201,2)</f>
        <v>0</v>
      </c>
      <c r="P201" s="247">
        <v>0</v>
      </c>
      <c r="Q201" s="247">
        <f>ROUND(E201*P201,2)</f>
        <v>0</v>
      </c>
      <c r="R201" s="247" t="s">
        <v>184</v>
      </c>
      <c r="S201" s="247" t="s">
        <v>112</v>
      </c>
      <c r="T201" s="248" t="s">
        <v>112</v>
      </c>
      <c r="U201" s="222">
        <v>0</v>
      </c>
      <c r="V201" s="222">
        <f>ROUND(E201*U201,2)</f>
        <v>0</v>
      </c>
      <c r="W201" s="222"/>
      <c r="X201" s="222" t="s">
        <v>352</v>
      </c>
      <c r="Y201" s="212"/>
      <c r="Z201" s="212"/>
      <c r="AA201" s="212"/>
      <c r="AB201" s="212"/>
      <c r="AC201" s="212"/>
      <c r="AD201" s="212"/>
      <c r="AE201" s="212"/>
      <c r="AF201" s="212"/>
      <c r="AG201" s="212" t="s">
        <v>353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x14ac:dyDescent="0.2">
      <c r="A202" s="226" t="s">
        <v>106</v>
      </c>
      <c r="B202" s="227" t="s">
        <v>78</v>
      </c>
      <c r="C202" s="251" t="s">
        <v>27</v>
      </c>
      <c r="D202" s="228"/>
      <c r="E202" s="229"/>
      <c r="F202" s="230"/>
      <c r="G202" s="230">
        <f>SUMIF(AG203:AG203,"&lt;&gt;NOR",G203:G203)</f>
        <v>0</v>
      </c>
      <c r="H202" s="230"/>
      <c r="I202" s="230">
        <f>SUM(I203:I203)</f>
        <v>0</v>
      </c>
      <c r="J202" s="230"/>
      <c r="K202" s="230">
        <f>SUM(K203:K203)</f>
        <v>0</v>
      </c>
      <c r="L202" s="230"/>
      <c r="M202" s="230">
        <f>SUM(M203:M203)</f>
        <v>0</v>
      </c>
      <c r="N202" s="230"/>
      <c r="O202" s="230">
        <f>SUM(O203:O203)</f>
        <v>0</v>
      </c>
      <c r="P202" s="230"/>
      <c r="Q202" s="230">
        <f>SUM(Q203:Q203)</f>
        <v>0</v>
      </c>
      <c r="R202" s="230"/>
      <c r="S202" s="230"/>
      <c r="T202" s="231"/>
      <c r="U202" s="225"/>
      <c r="V202" s="225">
        <f>SUM(V203:V203)</f>
        <v>0</v>
      </c>
      <c r="W202" s="225"/>
      <c r="X202" s="225"/>
      <c r="AG202" t="s">
        <v>107</v>
      </c>
    </row>
    <row r="203" spans="1:60" outlineLevel="1" x14ac:dyDescent="0.2">
      <c r="A203" s="242">
        <v>59</v>
      </c>
      <c r="B203" s="243" t="s">
        <v>362</v>
      </c>
      <c r="C203" s="256" t="s">
        <v>363</v>
      </c>
      <c r="D203" s="244" t="s">
        <v>364</v>
      </c>
      <c r="E203" s="245">
        <v>1</v>
      </c>
      <c r="F203" s="246"/>
      <c r="G203" s="247">
        <f>ROUND(E203*F203,2)</f>
        <v>0</v>
      </c>
      <c r="H203" s="246"/>
      <c r="I203" s="247">
        <f>ROUND(E203*H203,2)</f>
        <v>0</v>
      </c>
      <c r="J203" s="246"/>
      <c r="K203" s="247">
        <f>ROUND(E203*J203,2)</f>
        <v>0</v>
      </c>
      <c r="L203" s="247">
        <v>21</v>
      </c>
      <c r="M203" s="247">
        <f>G203*(1+L203/100)</f>
        <v>0</v>
      </c>
      <c r="N203" s="247">
        <v>0</v>
      </c>
      <c r="O203" s="247">
        <f>ROUND(E203*N203,2)</f>
        <v>0</v>
      </c>
      <c r="P203" s="247">
        <v>0</v>
      </c>
      <c r="Q203" s="247">
        <f>ROUND(E203*P203,2)</f>
        <v>0</v>
      </c>
      <c r="R203" s="247"/>
      <c r="S203" s="247" t="s">
        <v>112</v>
      </c>
      <c r="T203" s="248" t="s">
        <v>252</v>
      </c>
      <c r="U203" s="222">
        <v>0</v>
      </c>
      <c r="V203" s="222">
        <f>ROUND(E203*U203,2)</f>
        <v>0</v>
      </c>
      <c r="W203" s="222"/>
      <c r="X203" s="222" t="s">
        <v>365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366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x14ac:dyDescent="0.2">
      <c r="A204" s="226" t="s">
        <v>106</v>
      </c>
      <c r="B204" s="227" t="s">
        <v>79</v>
      </c>
      <c r="C204" s="251" t="s">
        <v>28</v>
      </c>
      <c r="D204" s="228"/>
      <c r="E204" s="229"/>
      <c r="F204" s="230"/>
      <c r="G204" s="230">
        <f>SUMIF(AG205:AG208,"&lt;&gt;NOR",G205:G208)</f>
        <v>0</v>
      </c>
      <c r="H204" s="230"/>
      <c r="I204" s="230">
        <f>SUM(I205:I208)</f>
        <v>0</v>
      </c>
      <c r="J204" s="230"/>
      <c r="K204" s="230">
        <f>SUM(K205:K208)</f>
        <v>0</v>
      </c>
      <c r="L204" s="230"/>
      <c r="M204" s="230">
        <f>SUM(M205:M208)</f>
        <v>0</v>
      </c>
      <c r="N204" s="230"/>
      <c r="O204" s="230">
        <f>SUM(O205:O208)</f>
        <v>0</v>
      </c>
      <c r="P204" s="230"/>
      <c r="Q204" s="230">
        <f>SUM(Q205:Q208)</f>
        <v>0</v>
      </c>
      <c r="R204" s="230"/>
      <c r="S204" s="230"/>
      <c r="T204" s="231"/>
      <c r="U204" s="225"/>
      <c r="V204" s="225">
        <f>SUM(V205:V208)</f>
        <v>0</v>
      </c>
      <c r="W204" s="225"/>
      <c r="X204" s="225"/>
      <c r="AG204" t="s">
        <v>107</v>
      </c>
    </row>
    <row r="205" spans="1:60" outlineLevel="1" x14ac:dyDescent="0.2">
      <c r="A205" s="242">
        <v>60</v>
      </c>
      <c r="B205" s="243" t="s">
        <v>367</v>
      </c>
      <c r="C205" s="256" t="s">
        <v>368</v>
      </c>
      <c r="D205" s="244" t="s">
        <v>364</v>
      </c>
      <c r="E205" s="245">
        <v>1</v>
      </c>
      <c r="F205" s="246"/>
      <c r="G205" s="247">
        <f>ROUND(E205*F205,2)</f>
        <v>0</v>
      </c>
      <c r="H205" s="246"/>
      <c r="I205" s="247">
        <f>ROUND(E205*H205,2)</f>
        <v>0</v>
      </c>
      <c r="J205" s="246"/>
      <c r="K205" s="247">
        <f>ROUND(E205*J205,2)</f>
        <v>0</v>
      </c>
      <c r="L205" s="247">
        <v>21</v>
      </c>
      <c r="M205" s="247">
        <f>G205*(1+L205/100)</f>
        <v>0</v>
      </c>
      <c r="N205" s="247">
        <v>0</v>
      </c>
      <c r="O205" s="247">
        <f>ROUND(E205*N205,2)</f>
        <v>0</v>
      </c>
      <c r="P205" s="247">
        <v>0</v>
      </c>
      <c r="Q205" s="247">
        <f>ROUND(E205*P205,2)</f>
        <v>0</v>
      </c>
      <c r="R205" s="247"/>
      <c r="S205" s="247" t="s">
        <v>112</v>
      </c>
      <c r="T205" s="248" t="s">
        <v>252</v>
      </c>
      <c r="U205" s="222">
        <v>0</v>
      </c>
      <c r="V205" s="222">
        <f>ROUND(E205*U205,2)</f>
        <v>0</v>
      </c>
      <c r="W205" s="222"/>
      <c r="X205" s="222" t="s">
        <v>365</v>
      </c>
      <c r="Y205" s="212"/>
      <c r="Z205" s="212"/>
      <c r="AA205" s="212"/>
      <c r="AB205" s="212"/>
      <c r="AC205" s="212"/>
      <c r="AD205" s="212"/>
      <c r="AE205" s="212"/>
      <c r="AF205" s="212"/>
      <c r="AG205" s="212" t="s">
        <v>369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32">
        <v>61</v>
      </c>
      <c r="B206" s="233" t="s">
        <v>370</v>
      </c>
      <c r="C206" s="252" t="s">
        <v>371</v>
      </c>
      <c r="D206" s="234" t="s">
        <v>372</v>
      </c>
      <c r="E206" s="235">
        <v>300</v>
      </c>
      <c r="F206" s="236"/>
      <c r="G206" s="237">
        <f>ROUND(E206*F206,2)</f>
        <v>0</v>
      </c>
      <c r="H206" s="236"/>
      <c r="I206" s="237">
        <f>ROUND(E206*H206,2)</f>
        <v>0</v>
      </c>
      <c r="J206" s="236"/>
      <c r="K206" s="237">
        <f>ROUND(E206*J206,2)</f>
        <v>0</v>
      </c>
      <c r="L206" s="237">
        <v>21</v>
      </c>
      <c r="M206" s="237">
        <f>G206*(1+L206/100)</f>
        <v>0</v>
      </c>
      <c r="N206" s="237">
        <v>0</v>
      </c>
      <c r="O206" s="237">
        <f>ROUND(E206*N206,2)</f>
        <v>0</v>
      </c>
      <c r="P206" s="237">
        <v>0</v>
      </c>
      <c r="Q206" s="237">
        <f>ROUND(E206*P206,2)</f>
        <v>0</v>
      </c>
      <c r="R206" s="237"/>
      <c r="S206" s="237" t="s">
        <v>112</v>
      </c>
      <c r="T206" s="238" t="s">
        <v>252</v>
      </c>
      <c r="U206" s="222">
        <v>0</v>
      </c>
      <c r="V206" s="222">
        <f>ROUND(E206*U206,2)</f>
        <v>0</v>
      </c>
      <c r="W206" s="222"/>
      <c r="X206" s="222" t="s">
        <v>365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369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20"/>
      <c r="B207" s="221"/>
      <c r="C207" s="254" t="s">
        <v>373</v>
      </c>
      <c r="D207" s="223"/>
      <c r="E207" s="224">
        <v>300</v>
      </c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118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32">
        <v>62</v>
      </c>
      <c r="B208" s="233" t="s">
        <v>374</v>
      </c>
      <c r="C208" s="252" t="s">
        <v>375</v>
      </c>
      <c r="D208" s="234" t="s">
        <v>364</v>
      </c>
      <c r="E208" s="235">
        <v>1</v>
      </c>
      <c r="F208" s="236"/>
      <c r="G208" s="237">
        <f>ROUND(E208*F208,2)</f>
        <v>0</v>
      </c>
      <c r="H208" s="236"/>
      <c r="I208" s="237">
        <f>ROUND(E208*H208,2)</f>
        <v>0</v>
      </c>
      <c r="J208" s="236"/>
      <c r="K208" s="237">
        <f>ROUND(E208*J208,2)</f>
        <v>0</v>
      </c>
      <c r="L208" s="237">
        <v>21</v>
      </c>
      <c r="M208" s="237">
        <f>G208*(1+L208/100)</f>
        <v>0</v>
      </c>
      <c r="N208" s="237">
        <v>0</v>
      </c>
      <c r="O208" s="237">
        <f>ROUND(E208*N208,2)</f>
        <v>0</v>
      </c>
      <c r="P208" s="237">
        <v>0</v>
      </c>
      <c r="Q208" s="237">
        <f>ROUND(E208*P208,2)</f>
        <v>0</v>
      </c>
      <c r="R208" s="237"/>
      <c r="S208" s="237" t="s">
        <v>112</v>
      </c>
      <c r="T208" s="238" t="s">
        <v>252</v>
      </c>
      <c r="U208" s="222">
        <v>0</v>
      </c>
      <c r="V208" s="222">
        <f>ROUND(E208*U208,2)</f>
        <v>0</v>
      </c>
      <c r="W208" s="222"/>
      <c r="X208" s="222" t="s">
        <v>365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369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33" x14ac:dyDescent="0.2">
      <c r="A209" s="3"/>
      <c r="B209" s="4"/>
      <c r="C209" s="258"/>
      <c r="D209" s="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AE209">
        <v>15</v>
      </c>
      <c r="AF209">
        <v>21</v>
      </c>
      <c r="AG209" t="s">
        <v>93</v>
      </c>
    </row>
    <row r="210" spans="1:33" x14ac:dyDescent="0.2">
      <c r="A210" s="215"/>
      <c r="B210" s="216" t="s">
        <v>29</v>
      </c>
      <c r="C210" s="259"/>
      <c r="D210" s="217"/>
      <c r="E210" s="218"/>
      <c r="F210" s="218"/>
      <c r="G210" s="250">
        <f>G8+G59+G160+G190+G193+G202+G204</f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AE210">
        <f>SUMIF(L7:L208,AE209,G7:G208)</f>
        <v>0</v>
      </c>
      <c r="AF210">
        <f>SUMIF(L7:L208,AF209,G7:G208)</f>
        <v>0</v>
      </c>
      <c r="AG210" t="s">
        <v>376</v>
      </c>
    </row>
    <row r="211" spans="1:33" x14ac:dyDescent="0.2">
      <c r="A211" s="219" t="s">
        <v>377</v>
      </c>
      <c r="B211" s="219"/>
      <c r="C211" s="258"/>
      <c r="D211" s="6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33" x14ac:dyDescent="0.2">
      <c r="A212" s="3"/>
      <c r="B212" s="4" t="s">
        <v>378</v>
      </c>
      <c r="C212" s="258" t="s">
        <v>379</v>
      </c>
      <c r="D212" s="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AG212" t="s">
        <v>380</v>
      </c>
    </row>
    <row r="213" spans="1:33" x14ac:dyDescent="0.2">
      <c r="A213" s="3"/>
      <c r="B213" s="4" t="s">
        <v>381</v>
      </c>
      <c r="C213" s="258" t="s">
        <v>382</v>
      </c>
      <c r="D213" s="6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AG213" t="s">
        <v>383</v>
      </c>
    </row>
    <row r="214" spans="1:33" x14ac:dyDescent="0.2">
      <c r="A214" s="3"/>
      <c r="B214" s="4"/>
      <c r="C214" s="258" t="s">
        <v>384</v>
      </c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AG214" t="s">
        <v>385</v>
      </c>
    </row>
    <row r="215" spans="1:33" x14ac:dyDescent="0.2">
      <c r="A215" s="3"/>
      <c r="B215" s="4"/>
      <c r="C215" s="258"/>
      <c r="D215" s="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33" x14ac:dyDescent="0.2">
      <c r="C216" s="260"/>
      <c r="D216" s="10"/>
      <c r="AG216" t="s">
        <v>386</v>
      </c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ABE" sheet="1"/>
  <mergeCells count="31">
    <mergeCell ref="C192:G192"/>
    <mergeCell ref="C197:G197"/>
    <mergeCell ref="C199:G199"/>
    <mergeCell ref="C154:G154"/>
    <mergeCell ref="C157:G157"/>
    <mergeCell ref="C158:G158"/>
    <mergeCell ref="C163:G163"/>
    <mergeCell ref="C166:G166"/>
    <mergeCell ref="C169:G169"/>
    <mergeCell ref="C80:G80"/>
    <mergeCell ref="C83:G83"/>
    <mergeCell ref="C86:G86"/>
    <mergeCell ref="C89:G89"/>
    <mergeCell ref="C150:G150"/>
    <mergeCell ref="C152:G152"/>
    <mergeCell ref="C44:G44"/>
    <mergeCell ref="C48:G48"/>
    <mergeCell ref="C54:G54"/>
    <mergeCell ref="C61:G61"/>
    <mergeCell ref="C65:G65"/>
    <mergeCell ref="C77:G77"/>
    <mergeCell ref="A1:G1"/>
    <mergeCell ref="C2:G2"/>
    <mergeCell ref="C3:G3"/>
    <mergeCell ref="C4:G4"/>
    <mergeCell ref="A211:B211"/>
    <mergeCell ref="C10:G10"/>
    <mergeCell ref="C13:G13"/>
    <mergeCell ref="C34:G34"/>
    <mergeCell ref="C37:G37"/>
    <mergeCell ref="C43:G4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Kupková</dc:creator>
  <cp:lastModifiedBy>Renata Kupková</cp:lastModifiedBy>
  <cp:lastPrinted>2019-03-19T12:27:02Z</cp:lastPrinted>
  <dcterms:created xsi:type="dcterms:W3CDTF">2009-04-08T07:15:50Z</dcterms:created>
  <dcterms:modified xsi:type="dcterms:W3CDTF">2021-05-03T09:17:52Z</dcterms:modified>
</cp:coreProperties>
</file>