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80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V63" i="12"/>
  <c r="G38" i="12"/>
  <c r="I53" i="1" s="1"/>
  <c r="M25" i="12"/>
  <c r="M24" i="12" s="1"/>
  <c r="Q119" i="12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<sst xmlns="http://schemas.openxmlformats.org/spreadsheetml/2006/main" count="752" uniqueCount="320">
  <si>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</si>
  <si>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</si>
  <si>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</si>
  <si>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</si>
  <si>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</si>
  <si>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</si>
  <si>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</si>
  <si>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</si>
  <si>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</si>
  <si>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</si>
  <si>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</si>
  <si>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</si>
  <si>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</si>
  <si>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</si>
  <si>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</si>
  <si>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</si>
  <si>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</si>
  <si>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</si>
  <si>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</si>
  <si>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</si>
  <si>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</si>
  <si>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</si>
  <si>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</si>
  <si>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</si>
  <si>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</si>
  <si>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</si>
  <si>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</si>
  <si>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</si>
  <si>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</si>
  <si>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</si>
  <si>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</si>
  <si>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</si>
  <si>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</si>
  <si>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</si>
  <si>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</si>
  <si>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</si>
  <si>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</si>
  <si>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</si>
  <si>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</si>
  <si>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</si>
  <si>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</si>
  <si>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</si>
  <si>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</si>
  <si>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</si>
  <si>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</si>
  <si>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</si>
  <si>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</si>
  <si>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</si>
  <si>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</si>
  <si>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</si>
  <si>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</si>
  <si>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</si>
  <si>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</si>
  <si>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</si>
  <si>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</si>
  <si>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</si>
  <si>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</si>
  <si>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</si>
  <si>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</si>
  <si>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</si>
  <si>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</si>
  <si>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</si>
  <si>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</si>
  <si>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</si>
  <si>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</si>
  <si>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</si>
  <si>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</si>
  <si>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</si>
  <si>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</si>
  <si>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</si>
  <si>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</si>
  <si>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</si>
  <si>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</si>
  <si>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</si>
  <si>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</si>
  <si>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</si>
  <si>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</si>
  <si>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</si>
  <si>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</si>
  <si>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</si>
  <si>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</si>
  <si>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</si>
  <si>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</si>
  <si>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</si>
  <si>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</si>
  <si>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</si>
  <si>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</si>
  <si>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</si>
  <si>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</si>
  <si>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</si>
  <si>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</si>
  <si>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</si>
  <si>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</si>
  <si>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</si>
  <si>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</si>
  <si>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</si>
  <si>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</si>
  <si>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</si>
  <si>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</si>
  <si>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</si>
  <si>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</si>
  <si>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</si>
  <si>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</si>
  <si>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</si>
  <si>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</si>
  <si>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</si>
  <si>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</si>
  <si>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</si>
  <si>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</si>
  <si>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</si>
  <si>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</si>
  <si>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</si>
  <si>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</si>
  <si>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</si>
  <si>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</si>
  <si>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</si>
  <si>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</si>
  <si>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</si>
  <si>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</si>
  <si>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</si>
  <si>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</si>
  <si>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</si>
  <si>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</si>
  <si>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</si>
  <si>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</si>
  <si>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</si>
  <si>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</si>
  <si>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</si>
  <si>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</si>
  <si>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</si>
  <si>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</si>
  <si>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</si>
  <si>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</si>
  <si>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</si>
  <si>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</si>
  <si>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</si>
  <si>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</si>
  <si>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</si>
  <si>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</si>
  <si>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</si>
  <si>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</si>
  <si>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</si>
  <si>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</si>
  <si>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</si>
  <si>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</si>
  <si>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</si>
  <si>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</si>
  <si>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</si>
  <si>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</si>
  <si>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</si>
  <si>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</si>
  <si>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</si>
  <si>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</si>
  <si>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</si>
  <si>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</si>
  <si>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</si>
  <si>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</si>
  <si>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</si>
  <si>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</si>
  <si>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</si>
  <si>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</si>
  <si>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</si>
  <si>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</si>
  <si>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</si>
  <si>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</si>
  <si>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</si>
  <si>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</si>
  <si>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</si>
  <si>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</si>
  <si>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</si>
  <si>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</si>
  <si>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</si>
  <si>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</si>
  <si>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</si>
  <si>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</si>
  <si>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</si>
  <si>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</si>
  <si>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</si>
  <si>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</si>
  <si>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</si>
  <si>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</si>
  <si>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</si>
  <si>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</si>
  <si>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</si>
  <si>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</si>
  <si>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</si>
  <si>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</si>
  <si>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</si>
  <si>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</si>
  <si>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</si>
  <si>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</si>
  <si>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</si>
  <si>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</si>
  <si>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</si>
  <si>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</si>
  <si>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</si>
  <si>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</si>
  <si>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</si>
  <si>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</si>
  <si>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</si>
  <si>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</si>
  <si>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</si>
  <si>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</si>
  <si>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</si>
  <si>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</si>
  <si>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</si>
  <si>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</si>
  <si>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</si>
  <si>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</si>
  <si>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</si>
  <si>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</si>
  <si>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</si>
  <si>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</si>
  <si>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</si>
  <si>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</si>
  <si>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</si>
  <si>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</si>
  <si>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</si>
  <si>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</si>
  <si>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</si>
  <si>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</si>
  <si>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</si>
  <si>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</si>
  <si>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</si>
  <si>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</si>
  <si>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</si>
  <si>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</si>
  <si>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</si>
  <si>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</si>
  <si>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</si>
  <si>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</si>
  <si>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</si>
  <si>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</si>
  <si>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</si>
  <si>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</si>
  <si>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</si>
  <si>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</si>
  <si>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</si>
  <si>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</si>
  <si>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</si>
  <si>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</si>
  <si>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</si>
  <si>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</si>
  <si>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</si>
  <si>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</si>
  <si>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</si>
  <si>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</si>
  <si>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</si>
  <si>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</si>
  <si>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</si>
  <si>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</si>
  <si>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</si>
  <si>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</si>
  <si>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</si>
  <si>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</si>
  <si>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</si>
  <si>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</si>
  <si>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</si>
  <si>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</si>
  <si>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</si>
  <si>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</si>
  <si>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</si>
  <si>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</si>
  <si>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</si>
  <si>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</si>
  <si>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</si>
  <si>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</si>
  <si>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</si>
  <si>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</si>
  <si>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</si>
  <si>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</si>
  <si>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</si>
  <si>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</si>
  <si>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</si>
  <si>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</si>
  <si>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</si>
  <si>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</si>
  <si>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</si>
  <si>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</si>
  <si>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</si>
  <si>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</si>
  <si>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</si>
  <si>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</si>
  <si>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</si>
  <si>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</si>
  <si>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</si>
  <si>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</si>
  <si>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</si>
  <si>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</si>
  <si>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</si>
  <si>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</si>
  <si>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</si>
  <si>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</si>
  <si>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</si>
  <si>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</si>
  <si>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</si>
  <si>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</si>
  <si>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</si>
  <si>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</si>
  <si>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D+M elektroinstalačních prací, včetně revize (podrobný popis v technické zprávě)</t>
  </si>
  <si>
    <t>Revize, vč.vyřazovacího protokolu k PS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</si>
  <si>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</si>
  <si>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</si>
  <si>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</si>
  <si>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</si>
  <si>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</si>
  <si>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</si>
  <si>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Rekonstrukce BJ1+BJ2, Jižní, O-Zábřeh</t>
  </si>
  <si>
    <t>Baterie umývadlová, záruka min.5 let, s dlouhou pípou</t>
  </si>
  <si>
    <t>24+8</t>
  </si>
  <si>
    <t>32*1,1</t>
  </si>
  <si>
    <t>Jižní 11/2252</t>
  </si>
  <si>
    <t>Rozpočet - Jižní 11/2252</t>
  </si>
  <si>
    <t>D+M Dvířka kontrolní 30x30 do obkladu nebo obklad na magnety</t>
  </si>
  <si>
    <t>D+M zárubní a dveří např.SAPELLI - odhad, povrchová úprava CPL laminát, dle výběru objednatele</t>
  </si>
  <si>
    <t>Dlažba keramická např.Samba, Mexico, Paradyz, min. 30x30 cm nebo 40x40 cm, dle výběru objednatele</t>
  </si>
  <si>
    <t>Obklad vnitř.stěn, keram.režný, hladký, MC, dle výběru objednatele</t>
  </si>
  <si>
    <t>Montáž lišt k obkladům, rohových, koutových i dilatačních, včetně dodávky ELOX AL</t>
  </si>
  <si>
    <t>Obkládačka pórov. např. 400x200, 300x200x6,8 , dle výběru objednatele</t>
  </si>
  <si>
    <t>180-2022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</si>
</sst>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3" t="s">
        <v>4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3"/>
      <c r="B2" s="80" t="s">
        <v>24</v>
      </c>
      <c r="C2" s="81"/>
      <c r="D2" s="200" t="s">
        <v>319</v>
      </c>
      <c r="E2" s="212" t="s">
        <v>307</v>
      </c>
      <c r="F2" s="213"/>
      <c r="G2" s="213"/>
      <c r="H2" s="213"/>
      <c r="I2" s="213"/>
      <c r="J2" s="214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15" t="s">
        <v>46</v>
      </c>
      <c r="F3" s="216"/>
      <c r="G3" s="216"/>
      <c r="H3" s="216"/>
      <c r="I3" s="216"/>
      <c r="J3" s="217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311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9"/>
      <c r="E11" s="219"/>
      <c r="F11" s="219"/>
      <c r="G11" s="219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22"/>
      <c r="F21" s="223"/>
      <c r="G21" s="222"/>
      <c r="H21" s="223"/>
      <c r="I21" s="222">
        <f>SUM(I16:J20)</f>
        <v>0</v>
      </c>
      <c r="J21" s="23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30">
        <f>IF(A24&gt;50, ROUNDUP(A23, 0), ROUNDDOWN(A23, 0))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6">
        <f>IF(A26&gt;50, ROUNDUP(A25, 0), ROUNDDOWN(A25, 0))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8">
        <f>CenaCelkem-(ZakladDPHSni+DPHSni+ZakladDPHZakl+DPHZakl)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6">
        <f>ZakladDPHSniVypocet+ZakladDPHZaklVypocet</f>
        <v>0</v>
      </c>
      <c r="H28" s="236"/>
      <c r="I28" s="23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5">
        <f>IF(A29&gt;50, ROUNDUP(A27, 0), ROUNDDOWN(A27, 0))</f>
        <v>0</v>
      </c>
      <c r="H29" s="235"/>
      <c r="I29" s="235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44833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9" t="s">
        <v>2</v>
      </c>
      <c r="E35" s="229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7"/>
      <c r="D39" s="238"/>
      <c r="E39" s="238"/>
      <c r="F39" s="104">
        <f>'01 02 Pol'!AE124</f>
        <v>0</v>
      </c>
      <c r="G39" s="105">
        <f>'01 02 Pol'!AF124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39" t="s">
        <v>46</v>
      </c>
      <c r="D40" s="240"/>
      <c r="E40" s="240"/>
      <c r="F40" s="109">
        <f>'01 02 Pol'!AE124</f>
        <v>0</v>
      </c>
      <c r="G40" s="110">
        <f>'01 02 Pol'!AF124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37" t="s">
        <v>44</v>
      </c>
      <c r="D41" s="238"/>
      <c r="E41" s="238"/>
      <c r="F41" s="113">
        <f>'01 02 Pol'!AE124</f>
        <v>0</v>
      </c>
      <c r="G41" s="106">
        <f>'01 02 Pol'!AF124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41" t="s">
        <v>51</v>
      </c>
      <c r="C42" s="242"/>
      <c r="D42" s="242"/>
      <c r="E42" s="243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44" t="s">
        <v>56</v>
      </c>
      <c r="D49" s="245"/>
      <c r="E49" s="245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44" t="s">
        <v>58</v>
      </c>
      <c r="D50" s="245"/>
      <c r="E50" s="245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44" t="s">
        <v>60</v>
      </c>
      <c r="D51" s="245"/>
      <c r="E51" s="245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44" t="s">
        <v>62</v>
      </c>
      <c r="D52" s="245"/>
      <c r="E52" s="245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44" t="s">
        <v>64</v>
      </c>
      <c r="D53" s="245"/>
      <c r="E53" s="245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44" t="s">
        <v>66</v>
      </c>
      <c r="D54" s="245"/>
      <c r="E54" s="245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44" t="s">
        <v>68</v>
      </c>
      <c r="D55" s="245"/>
      <c r="E55" s="245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44" t="s">
        <v>70</v>
      </c>
      <c r="D56" s="245"/>
      <c r="E56" s="245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44" t="s">
        <v>72</v>
      </c>
      <c r="D57" s="245"/>
      <c r="E57" s="245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44" t="s">
        <v>74</v>
      </c>
      <c r="D58" s="245"/>
      <c r="E58" s="245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44" t="s">
        <v>76</v>
      </c>
      <c r="D59" s="245"/>
      <c r="E59" s="245"/>
      <c r="F59" s="136" t="s">
        <v>27</v>
      </c>
      <c r="G59" s="137"/>
      <c r="H59" s="137"/>
      <c r="I59" s="137">
        <f>'01 02 Pol'!G86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44" t="s">
        <v>78</v>
      </c>
      <c r="D60" s="245"/>
      <c r="E60" s="245"/>
      <c r="F60" s="136" t="s">
        <v>27</v>
      </c>
      <c r="G60" s="137"/>
      <c r="H60" s="137"/>
      <c r="I60" s="137">
        <f>'01 02 Pol'!G88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44" t="s">
        <v>80</v>
      </c>
      <c r="D61" s="245"/>
      <c r="E61" s="245"/>
      <c r="F61" s="136" t="s">
        <v>27</v>
      </c>
      <c r="G61" s="137"/>
      <c r="H61" s="137"/>
      <c r="I61" s="137">
        <f>'01 02 Pol'!G97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44" t="s">
        <v>82</v>
      </c>
      <c r="D62" s="245"/>
      <c r="E62" s="245"/>
      <c r="F62" s="136" t="s">
        <v>27</v>
      </c>
      <c r="G62" s="137"/>
      <c r="H62" s="137"/>
      <c r="I62" s="137">
        <f>'01 02 Pol'!G106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44" t="s">
        <v>84</v>
      </c>
      <c r="D63" s="245"/>
      <c r="E63" s="245"/>
      <c r="F63" s="136" t="s">
        <v>28</v>
      </c>
      <c r="G63" s="137"/>
      <c r="H63" s="137"/>
      <c r="I63" s="137">
        <f>'01 02 Pol'!G110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44" t="s">
        <v>86</v>
      </c>
      <c r="D64" s="245"/>
      <c r="E64" s="245"/>
      <c r="F64" s="136" t="s">
        <v>87</v>
      </c>
      <c r="G64" s="137"/>
      <c r="H64" s="137"/>
      <c r="I64" s="137">
        <f>'01 02 Pol'!G112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44" t="s">
        <v>29</v>
      </c>
      <c r="D65" s="245"/>
      <c r="E65" s="245"/>
      <c r="F65" s="136" t="s">
        <v>88</v>
      </c>
      <c r="G65" s="137"/>
      <c r="H65" s="137"/>
      <c r="I65" s="137">
        <f>'01 02 Pol'!G119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1" t="s">
        <v>319</v>
      </c>
      <c r="C2" s="263" t="s">
        <v>307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312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296</v>
      </c>
      <c r="D9" s="164" t="s">
        <v>289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297</v>
      </c>
      <c r="D12" s="164" t="s">
        <v>289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289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289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302</v>
      </c>
      <c r="D20" s="164" t="s">
        <v>289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138</v>
      </c>
      <c r="D22" s="164" t="s">
        <v>289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139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140</v>
      </c>
      <c r="C25" s="169" t="s">
        <v>141</v>
      </c>
      <c r="D25" s="164" t="s">
        <v>289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1.77</v>
      </c>
      <c r="R26" s="159"/>
      <c r="S26" s="159"/>
      <c r="T26" s="159"/>
      <c r="U26" s="159"/>
      <c r="V26" s="159">
        <f>SUM(V27:V37)</f>
        <v>20.81</v>
      </c>
      <c r="W26" s="159"/>
      <c r="AG26" t="s">
        <v>115</v>
      </c>
    </row>
    <row r="27" spans="1:60" outlineLevel="1" x14ac:dyDescent="0.2">
      <c r="A27" s="173">
        <v>8</v>
      </c>
      <c r="B27" s="174" t="s">
        <v>142</v>
      </c>
      <c r="C27" s="175" t="s">
        <v>143</v>
      </c>
      <c r="D27" s="164" t="s">
        <v>289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144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145</v>
      </c>
      <c r="C29" s="169" t="s">
        <v>146</v>
      </c>
      <c r="D29" s="164" t="s">
        <v>289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10</v>
      </c>
      <c r="B30" s="168" t="s">
        <v>147</v>
      </c>
      <c r="C30" s="169" t="s">
        <v>148</v>
      </c>
      <c r="D30" s="165" t="s">
        <v>149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11</v>
      </c>
      <c r="B31" s="174" t="s">
        <v>150</v>
      </c>
      <c r="C31" s="175" t="s">
        <v>291</v>
      </c>
      <c r="D31" s="164" t="s">
        <v>289</v>
      </c>
      <c r="E31" s="176">
        <v>24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6.8000000000000005E-2</v>
      </c>
      <c r="Q31" s="157">
        <f>ROUND(E31*P31,2)</f>
        <v>1.63</v>
      </c>
      <c r="R31" s="157"/>
      <c r="S31" s="157" t="s">
        <v>117</v>
      </c>
      <c r="T31" s="157" t="s">
        <v>117</v>
      </c>
      <c r="U31" s="157">
        <v>0.3</v>
      </c>
      <c r="V31" s="157">
        <f>ROUND(E31*U31,2)</f>
        <v>7.2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151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152</v>
      </c>
      <c r="C33" s="169" t="s">
        <v>153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154</v>
      </c>
      <c r="T33" s="157" t="s">
        <v>155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156</v>
      </c>
      <c r="C34" s="169" t="s">
        <v>157</v>
      </c>
      <c r="D34" s="165" t="s">
        <v>158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154</v>
      </c>
      <c r="T34" s="157" t="s">
        <v>155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159</v>
      </c>
      <c r="C35" s="169" t="s">
        <v>160</v>
      </c>
      <c r="D35" s="165" t="s">
        <v>158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154</v>
      </c>
      <c r="T35" s="157" t="s">
        <v>161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162</v>
      </c>
      <c r="C36" s="169" t="s">
        <v>293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154</v>
      </c>
      <c r="T36" s="157" t="s">
        <v>155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67">
        <v>16</v>
      </c>
      <c r="B37" s="168" t="s">
        <v>163</v>
      </c>
      <c r="C37" s="169" t="s">
        <v>313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154</v>
      </c>
      <c r="T37" s="157" t="s">
        <v>161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164</v>
      </c>
      <c r="C39" s="169" t="s">
        <v>165</v>
      </c>
      <c r="D39" s="165" t="s">
        <v>166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167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4.12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168</v>
      </c>
      <c r="C41" s="175" t="s">
        <v>169</v>
      </c>
      <c r="D41" s="164" t="s">
        <v>289</v>
      </c>
      <c r="E41" s="176">
        <v>9.85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4.12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170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171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172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173</v>
      </c>
      <c r="C45" s="169" t="s">
        <v>174</v>
      </c>
      <c r="D45" s="165" t="s">
        <v>149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176</v>
      </c>
      <c r="C46" s="169" t="s">
        <v>177</v>
      </c>
      <c r="D46" s="165" t="s">
        <v>149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178</v>
      </c>
      <c r="C47" s="169" t="s">
        <v>179</v>
      </c>
      <c r="D47" s="165" t="s">
        <v>149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180</v>
      </c>
      <c r="C48" s="169" t="s">
        <v>181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182</v>
      </c>
      <c r="C49" s="175" t="s">
        <v>183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154</v>
      </c>
      <c r="T49" s="157" t="s">
        <v>155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184</v>
      </c>
      <c r="C50" s="192" t="s">
        <v>185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187</v>
      </c>
      <c r="C52" s="169" t="s">
        <v>188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189</v>
      </c>
      <c r="C53" s="169" t="s">
        <v>190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191</v>
      </c>
      <c r="C54" s="169" t="s">
        <v>192</v>
      </c>
      <c r="D54" s="165" t="s">
        <v>149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193</v>
      </c>
      <c r="C55" s="169" t="s">
        <v>194</v>
      </c>
      <c r="D55" s="165" t="s">
        <v>149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195</v>
      </c>
      <c r="C56" s="169" t="s">
        <v>196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197</v>
      </c>
      <c r="C57" s="169" t="s">
        <v>198</v>
      </c>
      <c r="D57" s="165" t="s">
        <v>199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200</v>
      </c>
      <c r="C58" s="169" t="s">
        <v>201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202</v>
      </c>
      <c r="C59" s="169" t="s">
        <v>203</v>
      </c>
      <c r="D59" s="165" t="s">
        <v>149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204</v>
      </c>
      <c r="C60" s="169" t="s">
        <v>205</v>
      </c>
      <c r="D60" s="165" t="s">
        <v>149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206</v>
      </c>
      <c r="D61" s="166" t="s">
        <v>149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154</v>
      </c>
      <c r="T61" s="157" t="s">
        <v>161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207</v>
      </c>
      <c r="C62" s="192" t="s">
        <v>208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209</v>
      </c>
      <c r="C64" s="169" t="s">
        <v>301</v>
      </c>
      <c r="D64" s="165" t="s">
        <v>149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155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7">
        <v>37</v>
      </c>
      <c r="B65" s="168" t="s">
        <v>71</v>
      </c>
      <c r="C65" s="169" t="s">
        <v>300</v>
      </c>
      <c r="D65" s="165" t="s">
        <v>158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154</v>
      </c>
      <c r="T65" s="157" t="s">
        <v>161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210</v>
      </c>
      <c r="C66" s="175" t="s">
        <v>290</v>
      </c>
      <c r="D66" s="166" t="s">
        <v>158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154</v>
      </c>
      <c r="T66" s="157" t="s">
        <v>161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211</v>
      </c>
      <c r="C67" s="192" t="s">
        <v>212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SUMIF(AG69:AG85,"&lt;&gt;NOR",G69:G85)</f>
        <v>0</v>
      </c>
      <c r="H68" s="159"/>
      <c r="I68" s="159">
        <f>SUM(I69:I85)</f>
        <v>0</v>
      </c>
      <c r="J68" s="159"/>
      <c r="K68" s="159">
        <f>SUM(K69:K85)</f>
        <v>0</v>
      </c>
      <c r="L68" s="159"/>
      <c r="M68" s="159">
        <f>SUM(M69:M85)</f>
        <v>0</v>
      </c>
      <c r="N68" s="159"/>
      <c r="O68" s="159">
        <f>SUM(O69:O85)</f>
        <v>0</v>
      </c>
      <c r="P68" s="159"/>
      <c r="Q68" s="159">
        <f>SUM(Q69:Q85)</f>
        <v>0</v>
      </c>
      <c r="R68" s="159"/>
      <c r="S68" s="159"/>
      <c r="T68" s="159"/>
      <c r="U68" s="159"/>
      <c r="V68" s="159">
        <f>SUM(V69:V85)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213</v>
      </c>
      <c r="C69" s="169" t="s">
        <v>214</v>
      </c>
      <c r="D69" s="165" t="s">
        <v>215</v>
      </c>
      <c r="E69" s="170">
        <v>1</v>
      </c>
      <c r="F69" s="171"/>
      <c r="G69" s="172">
        <f t="shared" ref="G69:G85" si="14">ROUND(E69*F69,2)</f>
        <v>0</v>
      </c>
      <c r="H69" s="158"/>
      <c r="I69" s="157">
        <f t="shared" ref="I69:I85" si="15">ROUND(E69*H69,2)</f>
        <v>0</v>
      </c>
      <c r="J69" s="158"/>
      <c r="K69" s="157">
        <f t="shared" ref="K69:K85" si="16">ROUND(E69*J69,2)</f>
        <v>0</v>
      </c>
      <c r="L69" s="157">
        <v>15</v>
      </c>
      <c r="M69" s="157">
        <f t="shared" ref="M69:M85" si="17">G69*(1+L69/100)</f>
        <v>0</v>
      </c>
      <c r="N69" s="157">
        <v>1.41E-3</v>
      </c>
      <c r="O69" s="157">
        <f t="shared" ref="O69:O85" si="18">ROUND(E69*N69,2)</f>
        <v>0</v>
      </c>
      <c r="P69" s="157">
        <v>0</v>
      </c>
      <c r="Q69" s="157">
        <f t="shared" ref="Q69:Q85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5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216</v>
      </c>
      <c r="C70" s="169" t="s">
        <v>217</v>
      </c>
      <c r="D70" s="165" t="s">
        <v>215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218</v>
      </c>
      <c r="C71" s="169" t="s">
        <v>219</v>
      </c>
      <c r="D71" s="165" t="s">
        <v>215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220</v>
      </c>
      <c r="C72" s="169" t="s">
        <v>221</v>
      </c>
      <c r="D72" s="165" t="s">
        <v>215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222</v>
      </c>
      <c r="C73" s="169" t="s">
        <v>223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224</v>
      </c>
      <c r="C74" s="169" t="s">
        <v>294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225</v>
      </c>
      <c r="C75" s="169" t="s">
        <v>298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226</v>
      </c>
      <c r="C76" s="169" t="s">
        <v>303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227</v>
      </c>
      <c r="C77" s="169" t="s">
        <v>308</v>
      </c>
      <c r="D77" s="165" t="s">
        <v>158</v>
      </c>
      <c r="E77" s="170">
        <v>1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154</v>
      </c>
      <c r="T77" s="157" t="s">
        <v>161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228</v>
      </c>
      <c r="C78" s="169" t="s">
        <v>295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154</v>
      </c>
      <c r="T78" s="157" t="s">
        <v>155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51</v>
      </c>
      <c r="B79" s="168" t="s">
        <v>229</v>
      </c>
      <c r="C79" s="169" t="s">
        <v>304</v>
      </c>
      <c r="D79" s="165" t="s">
        <v>136</v>
      </c>
      <c r="E79" s="170">
        <v>1</v>
      </c>
      <c r="F79" s="171"/>
      <c r="G79" s="172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154</v>
      </c>
      <c r="T79" s="157" t="s">
        <v>161</v>
      </c>
      <c r="U79" s="157">
        <v>0</v>
      </c>
      <c r="V79" s="157">
        <f t="shared" si="20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7">
        <v>52</v>
      </c>
      <c r="B80" s="168" t="s">
        <v>230</v>
      </c>
      <c r="C80" s="169" t="s">
        <v>288</v>
      </c>
      <c r="D80" s="165" t="s">
        <v>136</v>
      </c>
      <c r="E80" s="170">
        <v>3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154</v>
      </c>
      <c r="T80" s="157" t="s">
        <v>161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53</v>
      </c>
      <c r="B81" s="168" t="s">
        <v>231</v>
      </c>
      <c r="C81" s="169" t="s">
        <v>287</v>
      </c>
      <c r="D81" s="165" t="s">
        <v>136</v>
      </c>
      <c r="E81" s="170">
        <v>1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154</v>
      </c>
      <c r="T81" s="157" t="s">
        <v>155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7">
        <v>54</v>
      </c>
      <c r="B82" s="168" t="s">
        <v>229</v>
      </c>
      <c r="C82" s="169" t="s">
        <v>305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1.8000000000000001E-4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154</v>
      </c>
      <c r="T82" s="157" t="s">
        <v>155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232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67">
        <v>55</v>
      </c>
      <c r="B83" s="168" t="s">
        <v>229</v>
      </c>
      <c r="C83" s="169" t="s">
        <v>292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154</v>
      </c>
      <c r="T83" s="157" t="s">
        <v>155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56</v>
      </c>
      <c r="B84" s="174" t="s">
        <v>229</v>
      </c>
      <c r="C84" s="175" t="s">
        <v>286</v>
      </c>
      <c r="D84" s="166" t="s">
        <v>136</v>
      </c>
      <c r="E84" s="176">
        <v>1</v>
      </c>
      <c r="F84" s="177"/>
      <c r="G84" s="178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154</v>
      </c>
      <c r="T84" s="157" t="s">
        <v>155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9">
        <v>57</v>
      </c>
      <c r="B85" s="180" t="s">
        <v>233</v>
      </c>
      <c r="C85" s="192" t="s">
        <v>234</v>
      </c>
      <c r="D85" s="193" t="s">
        <v>0</v>
      </c>
      <c r="E85" s="194"/>
      <c r="F85" s="195"/>
      <c r="G85" s="184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117</v>
      </c>
      <c r="T85" s="157" t="s">
        <v>117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186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85" t="s">
        <v>114</v>
      </c>
      <c r="B86" s="186" t="s">
        <v>75</v>
      </c>
      <c r="C86" s="187" t="s">
        <v>76</v>
      </c>
      <c r="D86" s="188"/>
      <c r="E86" s="189"/>
      <c r="F86" s="190"/>
      <c r="G86" s="191">
        <f>SUMIF(AG87:AG87,"&lt;&gt;NOR",G87:G87)</f>
        <v>0</v>
      </c>
      <c r="H86" s="159"/>
      <c r="I86" s="159">
        <f>SUM(I87:I87)</f>
        <v>0</v>
      </c>
      <c r="J86" s="159"/>
      <c r="K86" s="159">
        <f>SUM(K87:K87)</f>
        <v>0</v>
      </c>
      <c r="L86" s="159"/>
      <c r="M86" s="159">
        <f>SUM(M87:M87)</f>
        <v>0</v>
      </c>
      <c r="N86" s="159"/>
      <c r="O86" s="159">
        <f>SUM(O87:O87)</f>
        <v>0</v>
      </c>
      <c r="P86" s="159"/>
      <c r="Q86" s="159">
        <f>SUM(Q87:Q87)</f>
        <v>0</v>
      </c>
      <c r="R86" s="159"/>
      <c r="S86" s="159"/>
      <c r="T86" s="159"/>
      <c r="U86" s="159"/>
      <c r="V86" s="159">
        <f>SUM(V87:V87)</f>
        <v>0</v>
      </c>
      <c r="W86" s="159"/>
      <c r="AG86" t="s">
        <v>115</v>
      </c>
    </row>
    <row r="87" spans="1:60" ht="33.75" outlineLevel="1" x14ac:dyDescent="0.2">
      <c r="A87" s="167">
        <v>58</v>
      </c>
      <c r="B87" s="168" t="s">
        <v>235</v>
      </c>
      <c r="C87" s="169" t="s">
        <v>314</v>
      </c>
      <c r="D87" s="165" t="s">
        <v>136</v>
      </c>
      <c r="E87" s="170">
        <v>2</v>
      </c>
      <c r="F87" s="171"/>
      <c r="G87" s="172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154</v>
      </c>
      <c r="T87" s="157" t="s">
        <v>155</v>
      </c>
      <c r="U87" s="157">
        <v>0</v>
      </c>
      <c r="V87" s="157">
        <f>ROUND(E87*U87,2)</f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236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85" t="s">
        <v>114</v>
      </c>
      <c r="B88" s="186" t="s">
        <v>77</v>
      </c>
      <c r="C88" s="187" t="s">
        <v>78</v>
      </c>
      <c r="D88" s="188"/>
      <c r="E88" s="189"/>
      <c r="F88" s="190"/>
      <c r="G88" s="191">
        <f>SUMIF(AG89:AG96,"&lt;&gt;NOR",G89:G96)</f>
        <v>0</v>
      </c>
      <c r="H88" s="159"/>
      <c r="I88" s="159">
        <f>SUM(I89:I96)</f>
        <v>0</v>
      </c>
      <c r="J88" s="159"/>
      <c r="K88" s="159">
        <f>SUM(K89:K96)</f>
        <v>0</v>
      </c>
      <c r="L88" s="159"/>
      <c r="M88" s="159">
        <f>SUM(M89:M96)</f>
        <v>0</v>
      </c>
      <c r="N88" s="159"/>
      <c r="O88" s="159">
        <f>SUM(O89:O96)</f>
        <v>0.02</v>
      </c>
      <c r="P88" s="159"/>
      <c r="Q88" s="159">
        <f>SUM(Q89:Q96)</f>
        <v>0</v>
      </c>
      <c r="R88" s="159"/>
      <c r="S88" s="159"/>
      <c r="T88" s="159"/>
      <c r="U88" s="159"/>
      <c r="V88" s="159">
        <f>SUM(V89:V96)</f>
        <v>3.7800000000000002</v>
      </c>
      <c r="W88" s="159"/>
      <c r="AG88" t="s">
        <v>115</v>
      </c>
    </row>
    <row r="89" spans="1:60" outlineLevel="1" x14ac:dyDescent="0.2">
      <c r="A89" s="173">
        <v>59</v>
      </c>
      <c r="B89" s="174" t="s">
        <v>237</v>
      </c>
      <c r="C89" s="175" t="s">
        <v>238</v>
      </c>
      <c r="D89" s="164" t="s">
        <v>289</v>
      </c>
      <c r="E89" s="176">
        <v>3.1960000000000002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117</v>
      </c>
      <c r="T89" s="157" t="s">
        <v>117</v>
      </c>
      <c r="U89" s="157">
        <v>0.33100000000000002</v>
      </c>
      <c r="V89" s="157">
        <f>ROUND(E89*U89,2)</f>
        <v>1.06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175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9"/>
      <c r="B90" s="180"/>
      <c r="C90" s="181" t="s">
        <v>239</v>
      </c>
      <c r="D90" s="182"/>
      <c r="E90" s="183">
        <v>3.1960000000000002</v>
      </c>
      <c r="F90" s="184"/>
      <c r="G90" s="1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67">
        <v>60</v>
      </c>
      <c r="B91" s="168" t="s">
        <v>240</v>
      </c>
      <c r="C91" s="169" t="s">
        <v>241</v>
      </c>
      <c r="D91" s="164" t="s">
        <v>289</v>
      </c>
      <c r="E91" s="170">
        <v>3.1960000000000002</v>
      </c>
      <c r="F91" s="171"/>
      <c r="G91" s="172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2.5000000000000001E-3</v>
      </c>
      <c r="O91" s="157">
        <f>ROUND(E91*N91,2)</f>
        <v>0.01</v>
      </c>
      <c r="P91" s="157">
        <v>0</v>
      </c>
      <c r="Q91" s="157">
        <f>ROUND(E91*P91,2)</f>
        <v>0</v>
      </c>
      <c r="R91" s="157"/>
      <c r="S91" s="157" t="s">
        <v>242</v>
      </c>
      <c r="T91" s="157" t="s">
        <v>242</v>
      </c>
      <c r="U91" s="157">
        <v>0.85</v>
      </c>
      <c r="V91" s="157">
        <f>ROUND(E91*U91,2)</f>
        <v>2.72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175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61</v>
      </c>
      <c r="B92" s="174" t="s">
        <v>243</v>
      </c>
      <c r="C92" s="175" t="s">
        <v>284</v>
      </c>
      <c r="D92" s="164" t="s">
        <v>289</v>
      </c>
      <c r="E92" s="176">
        <v>3.1960000000000002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4.0000000000000002E-4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117</v>
      </c>
      <c r="T92" s="157" t="s">
        <v>117</v>
      </c>
      <c r="U92" s="157">
        <v>0</v>
      </c>
      <c r="V92" s="157">
        <f>ROUND(E92*U92,2)</f>
        <v>0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9"/>
      <c r="B93" s="180"/>
      <c r="C93" s="181" t="s">
        <v>239</v>
      </c>
      <c r="D93" s="182"/>
      <c r="E93" s="183">
        <v>3.1960000000000002</v>
      </c>
      <c r="F93" s="184"/>
      <c r="G93" s="18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33.75" outlineLevel="1" x14ac:dyDescent="0.2">
      <c r="A94" s="173">
        <v>62</v>
      </c>
      <c r="B94" s="174" t="s">
        <v>244</v>
      </c>
      <c r="C94" s="175" t="s">
        <v>315</v>
      </c>
      <c r="D94" s="164" t="s">
        <v>289</v>
      </c>
      <c r="E94" s="176">
        <v>3.5156000000000001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1.5399999999999999E-3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154</v>
      </c>
      <c r="T94" s="157" t="s">
        <v>161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118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/>
      <c r="B95" s="180"/>
      <c r="C95" s="181" t="s">
        <v>245</v>
      </c>
      <c r="D95" s="182"/>
      <c r="E95" s="183">
        <v>3.5156000000000001</v>
      </c>
      <c r="F95" s="184"/>
      <c r="G95" s="1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>
        <v>63</v>
      </c>
      <c r="B96" s="180" t="s">
        <v>246</v>
      </c>
      <c r="C96" s="192" t="s">
        <v>247</v>
      </c>
      <c r="D96" s="193" t="s">
        <v>0</v>
      </c>
      <c r="E96" s="194"/>
      <c r="F96" s="195"/>
      <c r="G96" s="184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186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85" t="s">
        <v>114</v>
      </c>
      <c r="B97" s="186" t="s">
        <v>79</v>
      </c>
      <c r="C97" s="187" t="s">
        <v>80</v>
      </c>
      <c r="D97" s="188"/>
      <c r="E97" s="189"/>
      <c r="F97" s="190"/>
      <c r="G97" s="191">
        <f>SUMIF(AG98:AG105,"&lt;&gt;NOR",G98:G105)</f>
        <v>0</v>
      </c>
      <c r="H97" s="159"/>
      <c r="I97" s="159">
        <f>SUM(I98:I105)</f>
        <v>0</v>
      </c>
      <c r="J97" s="159"/>
      <c r="K97" s="159">
        <f>SUM(K98:K105)</f>
        <v>0</v>
      </c>
      <c r="L97" s="159"/>
      <c r="M97" s="159">
        <f>SUM(M98:M105)</f>
        <v>0</v>
      </c>
      <c r="N97" s="159"/>
      <c r="O97" s="159">
        <f>SUM(O98:O105)</f>
        <v>2.12</v>
      </c>
      <c r="P97" s="159"/>
      <c r="Q97" s="159">
        <f>SUM(Q98:Q105)</f>
        <v>0</v>
      </c>
      <c r="R97" s="159"/>
      <c r="S97" s="159"/>
      <c r="T97" s="159"/>
      <c r="U97" s="159"/>
      <c r="V97" s="159">
        <f>SUM(V98:V105)</f>
        <v>44.94</v>
      </c>
      <c r="W97" s="159"/>
      <c r="AG97" t="s">
        <v>115</v>
      </c>
    </row>
    <row r="98" spans="1:60" ht="22.5" outlineLevel="1" x14ac:dyDescent="0.2">
      <c r="A98" s="173">
        <v>64</v>
      </c>
      <c r="B98" s="174" t="s">
        <v>248</v>
      </c>
      <c r="C98" s="175" t="s">
        <v>285</v>
      </c>
      <c r="D98" s="164" t="s">
        <v>289</v>
      </c>
      <c r="E98" s="176">
        <v>32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2.9999999999999997E-4</v>
      </c>
      <c r="O98" s="157">
        <f>ROUND(E98*N98,2)</f>
        <v>0.01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0</v>
      </c>
      <c r="V98" s="157">
        <f>ROUND(E98*U98,2)</f>
        <v>0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9"/>
      <c r="B99" s="180"/>
      <c r="C99" s="181" t="s">
        <v>309</v>
      </c>
      <c r="D99" s="182"/>
      <c r="E99" s="183">
        <v>32</v>
      </c>
      <c r="F99" s="184"/>
      <c r="G99" s="1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3">
        <v>65</v>
      </c>
      <c r="B100" s="174" t="s">
        <v>249</v>
      </c>
      <c r="C100" s="175" t="s">
        <v>316</v>
      </c>
      <c r="D100" s="164" t="s">
        <v>289</v>
      </c>
      <c r="E100" s="176">
        <v>32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5.5800000000000002E-2</v>
      </c>
      <c r="O100" s="157">
        <f>ROUND(E100*N100,2)</f>
        <v>1.79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1.3480000000000001</v>
      </c>
      <c r="V100" s="157">
        <f>ROUND(E100*U100,2)</f>
        <v>43.14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9"/>
      <c r="B101" s="180"/>
      <c r="C101" s="181" t="s">
        <v>309</v>
      </c>
      <c r="D101" s="182"/>
      <c r="E101" s="183">
        <v>32</v>
      </c>
      <c r="F101" s="184"/>
      <c r="G101" s="18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67">
        <v>66</v>
      </c>
      <c r="B102" s="168" t="s">
        <v>250</v>
      </c>
      <c r="C102" s="169" t="s">
        <v>317</v>
      </c>
      <c r="D102" s="165" t="s">
        <v>149</v>
      </c>
      <c r="E102" s="170">
        <v>15</v>
      </c>
      <c r="F102" s="171"/>
      <c r="G102" s="172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7"/>
      <c r="S102" s="157" t="s">
        <v>117</v>
      </c>
      <c r="T102" s="157" t="s">
        <v>117</v>
      </c>
      <c r="U102" s="157">
        <v>0.12</v>
      </c>
      <c r="V102" s="157">
        <f>ROUND(E102*U102,2)</f>
        <v>1.8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175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73">
        <v>67</v>
      </c>
      <c r="B103" s="174" t="s">
        <v>251</v>
      </c>
      <c r="C103" s="175" t="s">
        <v>318</v>
      </c>
      <c r="D103" s="164" t="s">
        <v>289</v>
      </c>
      <c r="E103" s="176">
        <v>32</v>
      </c>
      <c r="F103" s="177"/>
      <c r="G103" s="178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0.01</v>
      </c>
      <c r="O103" s="157">
        <f>ROUND(E103*N103,2)</f>
        <v>0.32</v>
      </c>
      <c r="P103" s="157">
        <v>0</v>
      </c>
      <c r="Q103" s="157">
        <f>ROUND(E103*P103,2)</f>
        <v>0</v>
      </c>
      <c r="R103" s="157" t="s">
        <v>252</v>
      </c>
      <c r="S103" s="157" t="s">
        <v>117</v>
      </c>
      <c r="T103" s="157" t="s">
        <v>155</v>
      </c>
      <c r="U103" s="157">
        <v>0</v>
      </c>
      <c r="V103" s="157">
        <f>ROUND(E103*U103,2)</f>
        <v>0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236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9"/>
      <c r="B104" s="180"/>
      <c r="C104" s="181" t="s">
        <v>310</v>
      </c>
      <c r="D104" s="182"/>
      <c r="E104" s="183">
        <v>32</v>
      </c>
      <c r="F104" s="184"/>
      <c r="G104" s="184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120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>
        <v>68</v>
      </c>
      <c r="B105" s="180" t="s">
        <v>253</v>
      </c>
      <c r="C105" s="192" t="s">
        <v>254</v>
      </c>
      <c r="D105" s="193" t="s">
        <v>0</v>
      </c>
      <c r="E105" s="194"/>
      <c r="F105" s="195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117</v>
      </c>
      <c r="T105" s="157" t="s">
        <v>117</v>
      </c>
      <c r="U105" s="157">
        <v>0</v>
      </c>
      <c r="V105" s="157">
        <f>ROUND(E105*U105,2)</f>
        <v>0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85" t="s">
        <v>114</v>
      </c>
      <c r="B106" s="186" t="s">
        <v>81</v>
      </c>
      <c r="C106" s="187" t="s">
        <v>82</v>
      </c>
      <c r="D106" s="188"/>
      <c r="E106" s="189"/>
      <c r="F106" s="190"/>
      <c r="G106" s="191">
        <f>SUMIF(AG107:AG109,"&lt;&gt;NOR",G107:G109)</f>
        <v>0</v>
      </c>
      <c r="H106" s="159"/>
      <c r="I106" s="159">
        <f>SUM(I107:I109)</f>
        <v>0</v>
      </c>
      <c r="J106" s="159"/>
      <c r="K106" s="159">
        <f>SUM(K107:K109)</f>
        <v>0</v>
      </c>
      <c r="L106" s="159"/>
      <c r="M106" s="159">
        <f>SUM(M107:M109)</f>
        <v>0</v>
      </c>
      <c r="N106" s="159"/>
      <c r="O106" s="159">
        <f>SUM(O107:O109)</f>
        <v>0</v>
      </c>
      <c r="P106" s="159"/>
      <c r="Q106" s="159">
        <f>SUM(Q107:Q109)</f>
        <v>0</v>
      </c>
      <c r="R106" s="159"/>
      <c r="S106" s="159"/>
      <c r="T106" s="159"/>
      <c r="U106" s="159"/>
      <c r="V106" s="159">
        <f>SUM(V107:V109)</f>
        <v>0.51</v>
      </c>
      <c r="W106" s="159"/>
      <c r="AG106" t="s">
        <v>115</v>
      </c>
    </row>
    <row r="107" spans="1:60" outlineLevel="1" x14ac:dyDescent="0.2">
      <c r="A107" s="173">
        <v>69</v>
      </c>
      <c r="B107" s="174" t="s">
        <v>255</v>
      </c>
      <c r="C107" s="175" t="s">
        <v>256</v>
      </c>
      <c r="D107" s="164" t="s">
        <v>289</v>
      </c>
      <c r="E107" s="176">
        <v>3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7.6999999999999996E-4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117</v>
      </c>
      <c r="T107" s="157" t="s">
        <v>117</v>
      </c>
      <c r="U107" s="157">
        <v>9.7439999999999999E-2</v>
      </c>
      <c r="V107" s="157">
        <f>ROUND(E107*U107,2)</f>
        <v>0.28999999999999998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175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9"/>
      <c r="B108" s="180"/>
      <c r="C108" s="181"/>
      <c r="D108" s="182"/>
      <c r="E108" s="183"/>
      <c r="F108" s="184"/>
      <c r="G108" s="18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67">
        <v>70</v>
      </c>
      <c r="B109" s="168" t="s">
        <v>257</v>
      </c>
      <c r="C109" s="169" t="s">
        <v>306</v>
      </c>
      <c r="D109" s="164" t="s">
        <v>289</v>
      </c>
      <c r="E109" s="170">
        <v>3</v>
      </c>
      <c r="F109" s="171"/>
      <c r="G109" s="172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4.6000000000000001E-4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117</v>
      </c>
      <c r="T109" s="157" t="s">
        <v>117</v>
      </c>
      <c r="U109" s="157">
        <v>7.3099999999999998E-2</v>
      </c>
      <c r="V109" s="157">
        <f>ROUND(E109*U109,2)</f>
        <v>0.22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175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85" t="s">
        <v>114</v>
      </c>
      <c r="B110" s="186" t="s">
        <v>83</v>
      </c>
      <c r="C110" s="187" t="s">
        <v>84</v>
      </c>
      <c r="D110" s="188"/>
      <c r="E110" s="189"/>
      <c r="F110" s="190"/>
      <c r="G110" s="191">
        <f>SUMIF(AG111:AG111,"&lt;&gt;NOR",G111:G111)</f>
        <v>0</v>
      </c>
      <c r="H110" s="159"/>
      <c r="I110" s="159">
        <f>SUM(I111:I111)</f>
        <v>0</v>
      </c>
      <c r="J110" s="159"/>
      <c r="K110" s="159">
        <f>SUM(K111:K111)</f>
        <v>0</v>
      </c>
      <c r="L110" s="159"/>
      <c r="M110" s="159">
        <f>SUM(M111:M111)</f>
        <v>0</v>
      </c>
      <c r="N110" s="159"/>
      <c r="O110" s="159">
        <f>SUM(O111:O111)</f>
        <v>0</v>
      </c>
      <c r="P110" s="159"/>
      <c r="Q110" s="159">
        <f>SUM(Q111:Q111)</f>
        <v>0</v>
      </c>
      <c r="R110" s="159"/>
      <c r="S110" s="159"/>
      <c r="T110" s="159"/>
      <c r="U110" s="159"/>
      <c r="V110" s="159">
        <f>SUM(V111:V111)</f>
        <v>0</v>
      </c>
      <c r="W110" s="159"/>
      <c r="AG110" t="s">
        <v>115</v>
      </c>
    </row>
    <row r="111" spans="1:60" ht="22.5" outlineLevel="1" x14ac:dyDescent="0.2">
      <c r="A111" s="167">
        <v>71</v>
      </c>
      <c r="B111" s="168" t="s">
        <v>258</v>
      </c>
      <c r="C111" s="169" t="s">
        <v>299</v>
      </c>
      <c r="D111" s="165" t="s">
        <v>158</v>
      </c>
      <c r="E111" s="170">
        <v>1</v>
      </c>
      <c r="F111" s="171"/>
      <c r="G111" s="172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154</v>
      </c>
      <c r="T111" s="157" t="s">
        <v>155</v>
      </c>
      <c r="U111" s="157">
        <v>0</v>
      </c>
      <c r="V111" s="157">
        <f>ROUND(E111*U111,2)</f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85" t="s">
        <v>114</v>
      </c>
      <c r="B112" s="186" t="s">
        <v>85</v>
      </c>
      <c r="C112" s="187" t="s">
        <v>86</v>
      </c>
      <c r="D112" s="188"/>
      <c r="E112" s="189"/>
      <c r="F112" s="190"/>
      <c r="G112" s="191">
        <f>SUMIF(AG113:AG118,"&lt;&gt;NOR",G113:G118)</f>
        <v>0</v>
      </c>
      <c r="H112" s="159"/>
      <c r="I112" s="159">
        <f>SUM(I113:I118)</f>
        <v>0</v>
      </c>
      <c r="J112" s="159"/>
      <c r="K112" s="159">
        <f>SUM(K113:K118)</f>
        <v>0</v>
      </c>
      <c r="L112" s="159"/>
      <c r="M112" s="159">
        <f>SUM(M113:M118)</f>
        <v>0</v>
      </c>
      <c r="N112" s="159"/>
      <c r="O112" s="159">
        <f>SUM(O113:O118)</f>
        <v>0</v>
      </c>
      <c r="P112" s="159"/>
      <c r="Q112" s="159">
        <f>SUM(Q113:Q118)</f>
        <v>0</v>
      </c>
      <c r="R112" s="159"/>
      <c r="S112" s="159"/>
      <c r="T112" s="159"/>
      <c r="U112" s="159"/>
      <c r="V112" s="159">
        <f>SUM(V113:V118)</f>
        <v>7.68</v>
      </c>
      <c r="W112" s="159"/>
      <c r="AG112" t="s">
        <v>115</v>
      </c>
    </row>
    <row r="113" spans="1:60" outlineLevel="1" x14ac:dyDescent="0.2">
      <c r="A113" s="167">
        <v>72</v>
      </c>
      <c r="B113" s="168" t="s">
        <v>259</v>
      </c>
      <c r="C113" s="169" t="s">
        <v>260</v>
      </c>
      <c r="D113" s="165" t="s">
        <v>166</v>
      </c>
      <c r="E113" s="170">
        <v>1.774</v>
      </c>
      <c r="F113" s="171"/>
      <c r="G113" s="172">
        <f t="shared" ref="G113:G118" si="21">ROUND(E113*F113,2)</f>
        <v>0</v>
      </c>
      <c r="H113" s="158"/>
      <c r="I113" s="157">
        <f t="shared" ref="I113:I118" si="22">ROUND(E113*H113,2)</f>
        <v>0</v>
      </c>
      <c r="J113" s="158"/>
      <c r="K113" s="157">
        <f t="shared" ref="K113:K118" si="23">ROUND(E113*J113,2)</f>
        <v>0</v>
      </c>
      <c r="L113" s="157">
        <v>15</v>
      </c>
      <c r="M113" s="157">
        <f t="shared" ref="M113:M118" si="24">G113*(1+L113/100)</f>
        <v>0</v>
      </c>
      <c r="N113" s="157">
        <v>0</v>
      </c>
      <c r="O113" s="157">
        <f t="shared" ref="O113:O118" si="25">ROUND(E113*N113,2)</f>
        <v>0</v>
      </c>
      <c r="P113" s="157">
        <v>0</v>
      </c>
      <c r="Q113" s="157">
        <f t="shared" ref="Q113:Q118" si="26">ROUND(E113*P113,2)</f>
        <v>0</v>
      </c>
      <c r="R113" s="157"/>
      <c r="S113" s="157" t="s">
        <v>117</v>
      </c>
      <c r="T113" s="157" t="s">
        <v>117</v>
      </c>
      <c r="U113" s="157">
        <v>0.93300000000000005</v>
      </c>
      <c r="V113" s="157">
        <f t="shared" ref="V113:V118" si="27">ROUND(E113*U113,2)</f>
        <v>1.66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261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73</v>
      </c>
      <c r="B114" s="168" t="s">
        <v>262</v>
      </c>
      <c r="C114" s="169" t="s">
        <v>263</v>
      </c>
      <c r="D114" s="165" t="s">
        <v>166</v>
      </c>
      <c r="E114" s="170">
        <v>5.3220000000000001</v>
      </c>
      <c r="F114" s="171"/>
      <c r="G114" s="172">
        <f t="shared" si="21"/>
        <v>0</v>
      </c>
      <c r="H114" s="158"/>
      <c r="I114" s="157">
        <f t="shared" si="22"/>
        <v>0</v>
      </c>
      <c r="J114" s="158"/>
      <c r="K114" s="157">
        <f t="shared" si="23"/>
        <v>0</v>
      </c>
      <c r="L114" s="157">
        <v>15</v>
      </c>
      <c r="M114" s="157">
        <f t="shared" si="24"/>
        <v>0</v>
      </c>
      <c r="N114" s="157">
        <v>0</v>
      </c>
      <c r="O114" s="157">
        <f t="shared" si="25"/>
        <v>0</v>
      </c>
      <c r="P114" s="157">
        <v>0</v>
      </c>
      <c r="Q114" s="157">
        <f t="shared" si="26"/>
        <v>0</v>
      </c>
      <c r="R114" s="157"/>
      <c r="S114" s="157" t="s">
        <v>117</v>
      </c>
      <c r="T114" s="157" t="s">
        <v>117</v>
      </c>
      <c r="U114" s="157">
        <v>0.65300000000000002</v>
      </c>
      <c r="V114" s="157">
        <f t="shared" si="27"/>
        <v>3.48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261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74</v>
      </c>
      <c r="B115" s="168" t="s">
        <v>264</v>
      </c>
      <c r="C115" s="169" t="s">
        <v>265</v>
      </c>
      <c r="D115" s="165" t="s">
        <v>166</v>
      </c>
      <c r="E115" s="170">
        <v>1.774</v>
      </c>
      <c r="F115" s="171"/>
      <c r="G115" s="172">
        <f t="shared" si="21"/>
        <v>0</v>
      </c>
      <c r="H115" s="158"/>
      <c r="I115" s="157">
        <f t="shared" si="22"/>
        <v>0</v>
      </c>
      <c r="J115" s="158"/>
      <c r="K115" s="157">
        <f t="shared" si="23"/>
        <v>0</v>
      </c>
      <c r="L115" s="157">
        <v>15</v>
      </c>
      <c r="M115" s="157">
        <f t="shared" si="24"/>
        <v>0</v>
      </c>
      <c r="N115" s="157">
        <v>0</v>
      </c>
      <c r="O115" s="157">
        <f t="shared" si="25"/>
        <v>0</v>
      </c>
      <c r="P115" s="157">
        <v>0</v>
      </c>
      <c r="Q115" s="157">
        <f t="shared" si="26"/>
        <v>0</v>
      </c>
      <c r="R115" s="157"/>
      <c r="S115" s="157" t="s">
        <v>117</v>
      </c>
      <c r="T115" s="157" t="s">
        <v>117</v>
      </c>
      <c r="U115" s="157">
        <v>0.49</v>
      </c>
      <c r="V115" s="157">
        <f t="shared" si="27"/>
        <v>0.87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75</v>
      </c>
      <c r="B116" s="168" t="s">
        <v>266</v>
      </c>
      <c r="C116" s="169" t="s">
        <v>267</v>
      </c>
      <c r="D116" s="165" t="s">
        <v>166</v>
      </c>
      <c r="E116" s="170">
        <v>15.965999999999999</v>
      </c>
      <c r="F116" s="171"/>
      <c r="G116" s="172">
        <f t="shared" si="21"/>
        <v>0</v>
      </c>
      <c r="H116" s="158"/>
      <c r="I116" s="157">
        <f t="shared" si="22"/>
        <v>0</v>
      </c>
      <c r="J116" s="158"/>
      <c r="K116" s="157">
        <f t="shared" si="23"/>
        <v>0</v>
      </c>
      <c r="L116" s="157">
        <v>15</v>
      </c>
      <c r="M116" s="157">
        <f t="shared" si="24"/>
        <v>0</v>
      </c>
      <c r="N116" s="157">
        <v>0</v>
      </c>
      <c r="O116" s="157">
        <f t="shared" si="25"/>
        <v>0</v>
      </c>
      <c r="P116" s="157">
        <v>0</v>
      </c>
      <c r="Q116" s="157">
        <f t="shared" si="26"/>
        <v>0</v>
      </c>
      <c r="R116" s="157"/>
      <c r="S116" s="157" t="s">
        <v>117</v>
      </c>
      <c r="T116" s="157" t="s">
        <v>117</v>
      </c>
      <c r="U116" s="157">
        <v>0</v>
      </c>
      <c r="V116" s="157">
        <f t="shared" si="27"/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261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76</v>
      </c>
      <c r="B117" s="168" t="s">
        <v>268</v>
      </c>
      <c r="C117" s="169" t="s">
        <v>269</v>
      </c>
      <c r="D117" s="165" t="s">
        <v>166</v>
      </c>
      <c r="E117" s="170">
        <v>1.774</v>
      </c>
      <c r="F117" s="171"/>
      <c r="G117" s="172">
        <f t="shared" si="21"/>
        <v>0</v>
      </c>
      <c r="H117" s="158"/>
      <c r="I117" s="157">
        <f t="shared" si="22"/>
        <v>0</v>
      </c>
      <c r="J117" s="158"/>
      <c r="K117" s="157">
        <f t="shared" si="23"/>
        <v>0</v>
      </c>
      <c r="L117" s="157">
        <v>15</v>
      </c>
      <c r="M117" s="157">
        <f t="shared" si="24"/>
        <v>0</v>
      </c>
      <c r="N117" s="157">
        <v>0</v>
      </c>
      <c r="O117" s="157">
        <f t="shared" si="25"/>
        <v>0</v>
      </c>
      <c r="P117" s="157">
        <v>0</v>
      </c>
      <c r="Q117" s="157">
        <f t="shared" si="26"/>
        <v>0</v>
      </c>
      <c r="R117" s="157"/>
      <c r="S117" s="157" t="s">
        <v>117</v>
      </c>
      <c r="T117" s="157" t="s">
        <v>117</v>
      </c>
      <c r="U117" s="157">
        <v>0.94199999999999995</v>
      </c>
      <c r="V117" s="157">
        <f t="shared" si="27"/>
        <v>1.67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261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77</v>
      </c>
      <c r="B118" s="168" t="s">
        <v>270</v>
      </c>
      <c r="C118" s="169" t="s">
        <v>271</v>
      </c>
      <c r="D118" s="165" t="s">
        <v>166</v>
      </c>
      <c r="E118" s="170">
        <v>1.774</v>
      </c>
      <c r="F118" s="171"/>
      <c r="G118" s="172">
        <f t="shared" si="21"/>
        <v>0</v>
      </c>
      <c r="H118" s="158"/>
      <c r="I118" s="157">
        <f t="shared" si="22"/>
        <v>0</v>
      </c>
      <c r="J118" s="158"/>
      <c r="K118" s="157">
        <f t="shared" si="23"/>
        <v>0</v>
      </c>
      <c r="L118" s="157">
        <v>15</v>
      </c>
      <c r="M118" s="157">
        <f t="shared" si="24"/>
        <v>0</v>
      </c>
      <c r="N118" s="157">
        <v>0</v>
      </c>
      <c r="O118" s="157">
        <f t="shared" si="25"/>
        <v>0</v>
      </c>
      <c r="P118" s="157">
        <v>0</v>
      </c>
      <c r="Q118" s="157">
        <f t="shared" si="26"/>
        <v>0</v>
      </c>
      <c r="R118" s="157"/>
      <c r="S118" s="157" t="s">
        <v>117</v>
      </c>
      <c r="T118" s="157" t="s">
        <v>117</v>
      </c>
      <c r="U118" s="157">
        <v>0</v>
      </c>
      <c r="V118" s="157">
        <f t="shared" si="27"/>
        <v>0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261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85" t="s">
        <v>114</v>
      </c>
      <c r="B119" s="186" t="s">
        <v>88</v>
      </c>
      <c r="C119" s="187" t="s">
        <v>29</v>
      </c>
      <c r="D119" s="188"/>
      <c r="E119" s="189"/>
      <c r="F119" s="190"/>
      <c r="G119" s="191">
        <f>SUMIF(AG120:AG122,"&lt;&gt;NOR",G120:G122)</f>
        <v>0</v>
      </c>
      <c r="H119" s="159"/>
      <c r="I119" s="159">
        <f>SUM(I120:I122)</f>
        <v>0</v>
      </c>
      <c r="J119" s="159"/>
      <c r="K119" s="159">
        <f>SUM(K120:K122)</f>
        <v>0</v>
      </c>
      <c r="L119" s="159"/>
      <c r="M119" s="159">
        <f>SUM(M120:M122)</f>
        <v>0</v>
      </c>
      <c r="N119" s="159"/>
      <c r="O119" s="159">
        <f>SUM(O120:O122)</f>
        <v>0</v>
      </c>
      <c r="P119" s="159"/>
      <c r="Q119" s="159">
        <f>SUM(Q120:Q122)</f>
        <v>0</v>
      </c>
      <c r="R119" s="159"/>
      <c r="S119" s="159"/>
      <c r="T119" s="159"/>
      <c r="U119" s="159"/>
      <c r="V119" s="159">
        <f>SUM(V120:V122)</f>
        <v>0</v>
      </c>
      <c r="W119" s="159"/>
      <c r="AG119" t="s">
        <v>115</v>
      </c>
    </row>
    <row r="120" spans="1:60" outlineLevel="1" x14ac:dyDescent="0.2">
      <c r="A120" s="167">
        <v>78</v>
      </c>
      <c r="B120" s="168" t="s">
        <v>272</v>
      </c>
      <c r="C120" s="169" t="s">
        <v>273</v>
      </c>
      <c r="D120" s="165" t="s">
        <v>274</v>
      </c>
      <c r="E120" s="170">
        <v>1</v>
      </c>
      <c r="F120" s="171"/>
      <c r="G120" s="172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117</v>
      </c>
      <c r="T120" s="157" t="s">
        <v>155</v>
      </c>
      <c r="U120" s="157">
        <v>0</v>
      </c>
      <c r="V120" s="157">
        <f>ROUND(E120*U120,2)</f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275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67">
        <v>79</v>
      </c>
      <c r="B121" s="168" t="s">
        <v>276</v>
      </c>
      <c r="C121" s="169" t="s">
        <v>277</v>
      </c>
      <c r="D121" s="165" t="s">
        <v>274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154</v>
      </c>
      <c r="T121" s="157" t="s">
        <v>155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275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80</v>
      </c>
      <c r="B122" s="174" t="s">
        <v>278</v>
      </c>
      <c r="C122" s="175" t="s">
        <v>279</v>
      </c>
      <c r="D122" s="166" t="s">
        <v>274</v>
      </c>
      <c r="E122" s="176">
        <v>1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154</v>
      </c>
      <c r="T122" s="157" t="s">
        <v>155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275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96"/>
      <c r="B123" s="197"/>
      <c r="C123" s="198"/>
      <c r="D123" s="199"/>
      <c r="E123" s="196"/>
      <c r="F123" s="196"/>
      <c r="G123" s="19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3"/>
      <c r="B124" s="154" t="s">
        <v>31</v>
      </c>
      <c r="C124" s="162"/>
      <c r="D124" s="155"/>
      <c r="E124" s="156"/>
      <c r="F124" s="156"/>
      <c r="G124" s="160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280</v>
      </c>
    </row>
    <row r="125" spans="1:60" x14ac:dyDescent="0.2">
      <c r="A125" s="5"/>
      <c r="B125" s="6"/>
      <c r="C125" s="16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9" t="s">
        <v>281</v>
      </c>
      <c r="B127" s="269"/>
      <c r="C127" s="270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0"/>
      <c r="B128" s="251"/>
      <c r="C128" s="252"/>
      <c r="D128" s="251"/>
      <c r="E128" s="251"/>
      <c r="F128" s="251"/>
      <c r="G128" s="25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282</v>
      </c>
    </row>
    <row r="129" spans="1:33" x14ac:dyDescent="0.2">
      <c r="A129" s="254"/>
      <c r="B129" s="255"/>
      <c r="C129" s="256"/>
      <c r="D129" s="255"/>
      <c r="E129" s="255"/>
      <c r="F129" s="255"/>
      <c r="G129" s="25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4"/>
      <c r="B130" s="255"/>
      <c r="C130" s="256"/>
      <c r="D130" s="255"/>
      <c r="E130" s="255"/>
      <c r="F130" s="255"/>
      <c r="G130" s="25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4"/>
      <c r="B131" s="255"/>
      <c r="C131" s="256"/>
      <c r="D131" s="255"/>
      <c r="E131" s="255"/>
      <c r="F131" s="255"/>
      <c r="G131" s="25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8"/>
      <c r="B132" s="259"/>
      <c r="C132" s="260"/>
      <c r="D132" s="259"/>
      <c r="E132" s="259"/>
      <c r="F132" s="259"/>
      <c r="G132" s="26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6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63"/>
      <c r="D134" s="141"/>
      <c r="AG134" t="s">
        <v>283</v>
      </c>
    </row>
    <row r="135" spans="1:33" x14ac:dyDescent="0.2">
      <c r="D135" s="141"/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2022-03-28T13:38:34Z</cp:lastPrinted>
  <dcterms:created xsi:type="dcterms:W3CDTF">2009-04-08T07:15:50Z</dcterms:created>
  <dcterms:modified xsi:type="dcterms:W3CDTF">2022-09-29T05:51:12Z</dcterms:modified>
</cp:coreProperties>
</file>