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PROJEKTY\havířov\Park za KD Radost, Obnova parku\__dotace\aktualizace 29.5.2022\zadání\"/>
    </mc:Choice>
  </mc:AlternateContent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 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'000 - vedlejší rozpočtové...'!$C$117:$K$148</definedName>
    <definedName name="_xlnm.Print_Area" localSheetId="1">'000 - vedlejší rozpočtové...'!$C$4:$J$76,'000 - vedlejší rozpočtové...'!$C$82:$J$99,'000 - vedlejší rozpočtové...'!$C$105:$J$148</definedName>
    <definedName name="_xlnm.Print_Titles" localSheetId="1">'000 - vedlejší rozpočtové...'!$117:$117</definedName>
    <definedName name="_xlnm._FilterDatabase" localSheetId="2" hidden="1">'001 - SO 101 PARKOVIŠTĚ '!$C$125:$K$319</definedName>
    <definedName name="_xlnm.Print_Area" localSheetId="2">'001 - SO 101 PARKOVIŠTĚ '!$C$4:$J$76,'001 - SO 101 PARKOVIŠTĚ '!$C$82:$J$107,'001 - SO 101 PARKOVIŠTĚ '!$C$113:$J$319</definedName>
    <definedName name="_xlnm.Print_Titles" localSheetId="2">'001 - SO 101 PARKOVIŠTĚ '!$125:$125</definedName>
    <definedName name="_xlnm._FilterDatabase" localSheetId="3" hidden="1">'002 - SO 301 DEŠŤOVÁ KANA...'!$C$123:$K$228</definedName>
    <definedName name="_xlnm.Print_Area" localSheetId="3">'002 - SO 301 DEŠŤOVÁ KANA...'!$C$4:$J$76,'002 - SO 301 DEŠŤOVÁ KANA...'!$C$82:$J$105,'002 - SO 301 DEŠŤOVÁ KANA...'!$C$111:$J$228</definedName>
    <definedName name="_xlnm.Print_Titles" localSheetId="3">'002 - SO 301 DEŠŤOVÁ KANA...'!$123:$123</definedName>
    <definedName name="_xlnm._FilterDatabase" localSheetId="4" hidden="1">'003 - SO 401 VEŘEJNÉ OSVĚ...'!$C$121:$K$225</definedName>
    <definedName name="_xlnm.Print_Area" localSheetId="4">'003 - SO 401 VEŘEJNÉ OSVĚ...'!$C$4:$J$76,'003 - SO 401 VEŘEJNÉ OSVĚ...'!$C$82:$J$103,'003 - SO 401 VEŘEJNÉ OSVĚ...'!$C$109:$J$225</definedName>
    <definedName name="_xlnm.Print_Titles" localSheetId="4">'003 - SO 401 VEŘEJNÉ OSVĚ...'!$121:$121</definedName>
    <definedName name="_xlnm._FilterDatabase" localSheetId="5" hidden="1">'004 - 5-LETÁ UDRŽOVACÍ PÉČE'!$C$121:$K$222</definedName>
    <definedName name="_xlnm.Print_Area" localSheetId="5">'004 - 5-LETÁ UDRŽOVACÍ PÉČE'!$C$4:$J$76,'004 - 5-LETÁ UDRŽOVACÍ PÉČE'!$C$82:$J$103,'004 - 5-LETÁ UDRŽOVACÍ PÉČE'!$C$109:$J$222</definedName>
    <definedName name="_xlnm.Print_Titles" localSheetId="5">'004 - 5-LETÁ UDRŽOVACÍ PÉČE'!$121:$121</definedName>
    <definedName name="_xlnm.Print_Area" localSheetId="6">'Seznam figur'!$C$4:$G$329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4" r="J37"/>
  <c r="J36"/>
  <c i="1" r="AY97"/>
  <c i="4" r="J35"/>
  <c i="1" r="AX97"/>
  <c i="4" r="BI228"/>
  <c r="BH228"/>
  <c r="BG228"/>
  <c r="BF228"/>
  <c r="T228"/>
  <c r="T227"/>
  <c r="R228"/>
  <c r="R227"/>
  <c r="P228"/>
  <c r="P227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3" r="J37"/>
  <c r="J36"/>
  <c i="1" r="AY96"/>
  <c i="3" r="J35"/>
  <c i="1" r="AX96"/>
  <c i="3"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2" r="J37"/>
  <c r="J36"/>
  <c i="1" r="AY95"/>
  <c i="2" r="J35"/>
  <c i="1" r="AX95"/>
  <c i="2"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1" r="L90"/>
  <c r="AM90"/>
  <c r="AM89"/>
  <c r="L89"/>
  <c r="AM87"/>
  <c r="L87"/>
  <c r="L85"/>
  <c r="L84"/>
  <c i="2" r="BK124"/>
  <c r="BK133"/>
  <c r="BK129"/>
  <c r="J122"/>
  <c r="J139"/>
  <c r="J130"/>
  <c i="3" r="BK305"/>
  <c r="BK247"/>
  <c r="J145"/>
  <c r="J275"/>
  <c r="BK184"/>
  <c r="J273"/>
  <c r="J179"/>
  <c r="BK302"/>
  <c r="J192"/>
  <c r="J310"/>
  <c r="BK221"/>
  <c r="BK156"/>
  <c r="J305"/>
  <c r="BK280"/>
  <c r="J200"/>
  <c r="J148"/>
  <c r="J266"/>
  <c r="BK217"/>
  <c r="J173"/>
  <c r="J295"/>
  <c r="J229"/>
  <c r="J196"/>
  <c r="BK139"/>
  <c i="4" r="BK192"/>
  <c r="BK130"/>
  <c r="BK171"/>
  <c r="J223"/>
  <c r="J154"/>
  <c r="J192"/>
  <c r="J156"/>
  <c r="J160"/>
  <c r="BK150"/>
  <c i="5" r="BK214"/>
  <c r="J209"/>
  <c r="J201"/>
  <c r="BK176"/>
  <c r="BK172"/>
  <c r="J171"/>
  <c r="J168"/>
  <c r="J167"/>
  <c r="BK224"/>
  <c r="J193"/>
  <c r="J142"/>
  <c r="J185"/>
  <c r="J222"/>
  <c r="BK142"/>
  <c r="BK171"/>
  <c r="J125"/>
  <c r="J136"/>
  <c r="J144"/>
  <c r="BK135"/>
  <c i="6" r="BK201"/>
  <c r="BK176"/>
  <c r="J199"/>
  <c r="BK138"/>
  <c r="BK186"/>
  <c r="BK145"/>
  <c r="BK171"/>
  <c r="J206"/>
  <c r="BK169"/>
  <c r="J141"/>
  <c r="J219"/>
  <c r="J174"/>
  <c r="BK166"/>
  <c r="BK127"/>
  <c r="J186"/>
  <c r="BK139"/>
  <c i="2" r="J126"/>
  <c r="BK140"/>
  <c r="J133"/>
  <c r="J134"/>
  <c r="J137"/>
  <c r="BK132"/>
  <c i="3" r="BK317"/>
  <c r="J265"/>
  <c r="BK209"/>
  <c r="J139"/>
  <c r="J270"/>
  <c r="J216"/>
  <c r="J313"/>
  <c r="J212"/>
  <c r="J317"/>
  <c r="BK252"/>
  <c r="J154"/>
  <c r="J267"/>
  <c r="BK194"/>
  <c r="BK134"/>
  <c r="J234"/>
  <c r="BK175"/>
  <c r="J302"/>
  <c r="BK259"/>
  <c r="BK187"/>
  <c r="BK132"/>
  <c r="BK267"/>
  <c r="J215"/>
  <c r="J142"/>
  <c i="4" r="BK223"/>
  <c r="J198"/>
  <c r="BK206"/>
  <c r="J147"/>
  <c r="J171"/>
  <c r="J228"/>
  <c r="J186"/>
  <c r="BK133"/>
  <c r="BK202"/>
  <c i="5" r="BK134"/>
  <c r="BK169"/>
  <c r="J198"/>
  <c r="J151"/>
  <c r="BK185"/>
  <c r="J131"/>
  <c r="J150"/>
  <c r="BK193"/>
  <c r="J152"/>
  <c r="J169"/>
  <c r="BK150"/>
  <c i="6" r="BK192"/>
  <c r="J177"/>
  <c r="BK216"/>
  <c r="J214"/>
  <c r="BK178"/>
  <c r="BK217"/>
  <c r="BK221"/>
  <c r="J207"/>
  <c r="BK174"/>
  <c r="J135"/>
  <c r="BK199"/>
  <c r="BK198"/>
  <c r="BK137"/>
  <c r="BK195"/>
  <c r="BK165"/>
  <c i="2" r="BK125"/>
  <c r="BK135"/>
  <c r="BK142"/>
  <c r="BK139"/>
  <c r="BK130"/>
  <c r="BK122"/>
  <c r="J125"/>
  <c i="3" r="J282"/>
  <c r="BK216"/>
  <c r="BK154"/>
  <c r="BK292"/>
  <c r="J232"/>
  <c r="J165"/>
  <c r="J167"/>
  <c r="J280"/>
  <c r="J209"/>
  <c r="J301"/>
  <c r="BK200"/>
  <c r="J132"/>
  <c r="J162"/>
  <c r="J268"/>
  <c r="BK243"/>
  <c r="BK190"/>
  <c r="BK270"/>
  <c r="J226"/>
  <c r="BK169"/>
  <c r="J129"/>
  <c i="4" r="J181"/>
  <c r="J212"/>
  <c r="BK127"/>
  <c r="J164"/>
  <c r="BK168"/>
  <c r="BK174"/>
  <c r="BK212"/>
  <c i="5" r="J135"/>
  <c r="BK198"/>
  <c r="J137"/>
  <c r="J172"/>
  <c r="J190"/>
  <c r="BK217"/>
  <c r="BK151"/>
  <c r="BK180"/>
  <c r="BK190"/>
  <c r="BK139"/>
  <c i="6" r="BK190"/>
  <c r="J165"/>
  <c r="J128"/>
  <c r="J144"/>
  <c r="BK148"/>
  <c r="BK214"/>
  <c r="J127"/>
  <c r="J190"/>
  <c r="BK158"/>
  <c r="J130"/>
  <c r="J198"/>
  <c r="BK125"/>
  <c r="BK147"/>
  <c r="J125"/>
  <c r="BK185"/>
  <c r="J159"/>
  <c i="2" r="J135"/>
  <c r="J146"/>
  <c r="BK136"/>
  <c r="BK134"/>
  <c r="BK138"/>
  <c r="BK137"/>
  <c r="J124"/>
  <c i="3" r="J257"/>
  <c r="J184"/>
  <c r="J307"/>
  <c r="BK219"/>
  <c r="J175"/>
  <c r="J219"/>
  <c r="BK142"/>
  <c r="J250"/>
  <c r="BK163"/>
  <c r="J277"/>
  <c r="J198"/>
  <c r="J137"/>
  <c r="BK282"/>
  <c r="BK205"/>
  <c r="J319"/>
  <c r="BK265"/>
  <c r="J202"/>
  <c r="J169"/>
  <c r="BK266"/>
  <c r="J218"/>
  <c r="J156"/>
  <c i="4" r="BK215"/>
  <c r="BK154"/>
  <c r="BK164"/>
  <c r="BK178"/>
  <c r="BK136"/>
  <c r="BK138"/>
  <c r="J133"/>
  <c r="J168"/>
  <c i="5" r="J127"/>
  <c r="J192"/>
  <c r="BK127"/>
  <c r="J163"/>
  <c r="J214"/>
  <c r="BK160"/>
  <c r="BK159"/>
  <c r="BK210"/>
  <c r="BK156"/>
  <c r="J146"/>
  <c r="J139"/>
  <c i="6" r="BK187"/>
  <c r="J150"/>
  <c r="J192"/>
  <c r="J132"/>
  <c r="BK181"/>
  <c r="BK141"/>
  <c r="BK167"/>
  <c r="BK218"/>
  <c r="J195"/>
  <c r="J148"/>
  <c r="J126"/>
  <c r="J201"/>
  <c r="J164"/>
  <c r="BK219"/>
  <c r="BK130"/>
  <c r="J188"/>
  <c r="BK161"/>
  <c i="2" r="J140"/>
  <c r="BK148"/>
  <c r="BK131"/>
  <c r="BK141"/>
  <c r="J132"/>
  <c r="J131"/>
  <c i="3" r="BK316"/>
  <c r="BK232"/>
  <c r="BK164"/>
  <c r="BK290"/>
  <c r="BK212"/>
  <c r="BK241"/>
  <c r="BK165"/>
  <c r="BK301"/>
  <c r="J241"/>
  <c r="J160"/>
  <c r="BK268"/>
  <c r="J182"/>
  <c r="BK310"/>
  <c r="BK226"/>
  <c r="J187"/>
  <c r="BK275"/>
  <c r="BK245"/>
  <c r="BK198"/>
  <c r="BK137"/>
  <c r="BK277"/>
  <c r="J221"/>
  <c r="BK148"/>
  <c i="4" r="BK228"/>
  <c r="BK160"/>
  <c r="J127"/>
  <c r="BK158"/>
  <c r="J202"/>
  <c r="J219"/>
  <c r="J183"/>
  <c r="BK186"/>
  <c r="J130"/>
  <c r="J174"/>
  <c i="5" r="BK144"/>
  <c r="J202"/>
  <c r="BK168"/>
  <c r="J224"/>
  <c r="J160"/>
  <c r="J205"/>
  <c r="J180"/>
  <c r="J157"/>
  <c r="BK201"/>
  <c r="BK163"/>
  <c r="BK170"/>
  <c r="BK146"/>
  <c i="6" r="BK209"/>
  <c r="J178"/>
  <c r="BK144"/>
  <c r="J181"/>
  <c r="BK126"/>
  <c r="BK179"/>
  <c r="J138"/>
  <c r="BK164"/>
  <c r="J217"/>
  <c r="J184"/>
  <c r="J155"/>
  <c r="BK128"/>
  <c r="BK188"/>
  <c r="BK150"/>
  <c r="BK146"/>
  <c r="BK207"/>
  <c r="J176"/>
  <c r="BK155"/>
  <c i="2" r="BK143"/>
  <c r="BK121"/>
  <c r="J128"/>
  <c r="BK127"/>
  <c r="BK128"/>
  <c i="1" r="AS94"/>
  <c i="3" r="BK218"/>
  <c r="BK160"/>
  <c r="BK236"/>
  <c r="BK182"/>
  <c r="BK224"/>
  <c r="J163"/>
  <c r="J290"/>
  <c r="BK215"/>
  <c r="BK162"/>
  <c r="J286"/>
  <c r="J177"/>
  <c r="J316"/>
  <c r="J236"/>
  <c r="J207"/>
  <c r="J164"/>
  <c r="BK269"/>
  <c r="BK234"/>
  <c r="BK177"/>
  <c r="BK129"/>
  <c r="J245"/>
  <c r="BK207"/>
  <c r="BK192"/>
  <c r="J134"/>
  <c i="4" r="BK162"/>
  <c r="BK219"/>
  <c r="BK156"/>
  <c r="BK198"/>
  <c r="J150"/>
  <c r="J162"/>
  <c r="J158"/>
  <c r="J206"/>
  <c i="5" r="BK155"/>
  <c r="J217"/>
  <c r="BK157"/>
  <c r="BK205"/>
  <c r="J155"/>
  <c r="BK202"/>
  <c r="BK136"/>
  <c r="J181"/>
  <c r="BK137"/>
  <c r="J176"/>
  <c r="BK125"/>
  <c r="BK167"/>
  <c r="J159"/>
  <c i="6" r="BK211"/>
  <c r="J185"/>
  <c r="J147"/>
  <c r="BK157"/>
  <c r="BK206"/>
  <c r="J146"/>
  <c r="J218"/>
  <c r="J152"/>
  <c r="BK197"/>
  <c r="J167"/>
  <c r="J137"/>
  <c r="J205"/>
  <c r="J179"/>
  <c r="J209"/>
  <c r="J145"/>
  <c r="BK177"/>
  <c r="BK152"/>
  <c i="2" r="J148"/>
  <c r="J141"/>
  <c r="BK146"/>
  <c r="J121"/>
  <c r="J138"/>
  <c r="J127"/>
  <c i="3" r="J292"/>
  <c r="BK196"/>
  <c r="BK319"/>
  <c r="J269"/>
  <c r="J190"/>
  <c r="BK298"/>
  <c r="J194"/>
  <c r="J298"/>
  <c r="BK229"/>
  <c r="BK313"/>
  <c r="J205"/>
  <c r="BK138"/>
  <c r="BK295"/>
  <c r="J224"/>
  <c i="6" r="BK204"/>
  <c r="J166"/>
  <c i="2" r="J129"/>
  <c r="J142"/>
  <c r="J123"/>
  <c r="J143"/>
  <c r="BK126"/>
  <c r="J136"/>
  <c r="BK123"/>
  <c i="3" r="J259"/>
  <c r="BK179"/>
  <c r="BK303"/>
  <c r="BK250"/>
  <c r="BK173"/>
  <c r="J217"/>
  <c r="J303"/>
  <c r="BK273"/>
  <c r="J171"/>
  <c r="BK307"/>
  <c r="J252"/>
  <c r="BK145"/>
  <c r="BK257"/>
  <c r="BK171"/>
  <c r="J247"/>
  <c r="BK167"/>
  <c r="BK286"/>
  <c r="J243"/>
  <c r="BK202"/>
  <c r="J138"/>
  <c i="4" r="BK181"/>
  <c r="J136"/>
  <c r="BK189"/>
  <c r="J138"/>
  <c r="J215"/>
  <c r="J178"/>
  <c r="J189"/>
  <c r="BK147"/>
  <c r="BK183"/>
  <c i="5" r="J158"/>
  <c r="BK222"/>
  <c r="BK158"/>
  <c r="J210"/>
  <c r="BK131"/>
  <c r="BK181"/>
  <c r="BK209"/>
  <c r="J134"/>
  <c r="J170"/>
  <c r="BK192"/>
  <c r="BK152"/>
  <c r="J156"/>
  <c i="6" r="BK205"/>
  <c r="BK184"/>
  <c r="BK132"/>
  <c r="J158"/>
  <c r="J211"/>
  <c r="BK159"/>
  <c r="J221"/>
  <c r="J157"/>
  <c r="J216"/>
  <c r="J161"/>
  <c r="J139"/>
  <c r="J204"/>
  <c r="J187"/>
  <c r="J169"/>
  <c r="J197"/>
  <c r="J171"/>
  <c r="BK135"/>
  <c i="3" l="1" r="T220"/>
  <c r="T264"/>
  <c i="4" r="T185"/>
  <c r="T205"/>
  <c i="5" r="T141"/>
  <c r="T140"/>
  <c r="T189"/>
  <c i="6" r="P124"/>
  <c i="2" r="P120"/>
  <c r="P119"/>
  <c r="P118"/>
  <c i="1" r="AU95"/>
  <c i="3" r="BK128"/>
  <c r="J128"/>
  <c r="J98"/>
  <c r="R220"/>
  <c r="BK264"/>
  <c r="J264"/>
  <c r="J102"/>
  <c r="R300"/>
  <c i="4" r="T126"/>
  <c r="T125"/>
  <c r="T124"/>
  <c i="5" r="R124"/>
  <c r="R123"/>
  <c r="BK141"/>
  <c i="6" r="BK143"/>
  <c r="J143"/>
  <c r="J99"/>
  <c r="T163"/>
  <c i="3" r="BK220"/>
  <c r="J220"/>
  <c r="J99"/>
  <c r="R231"/>
  <c r="BK300"/>
  <c r="J300"/>
  <c r="J103"/>
  <c r="T309"/>
  <c r="T308"/>
  <c i="4" r="BK185"/>
  <c r="J185"/>
  <c r="J99"/>
  <c r="BK205"/>
  <c r="J205"/>
  <c r="J102"/>
  <c i="5" r="P124"/>
  <c r="P123"/>
  <c r="P189"/>
  <c i="6" r="BK124"/>
  <c r="J124"/>
  <c r="J98"/>
  <c r="R143"/>
  <c r="T183"/>
  <c i="2" r="R120"/>
  <c r="R119"/>
  <c r="R118"/>
  <c i="3" r="P128"/>
  <c r="P220"/>
  <c r="P231"/>
  <c r="T300"/>
  <c i="4" r="P185"/>
  <c i="5" r="BK124"/>
  <c r="J124"/>
  <c r="J98"/>
  <c r="T124"/>
  <c r="T123"/>
  <c r="T122"/>
  <c r="R189"/>
  <c i="6" r="P143"/>
  <c r="R163"/>
  <c r="BK203"/>
  <c r="J203"/>
  <c r="J102"/>
  <c i="2" r="T120"/>
  <c r="T119"/>
  <c r="T118"/>
  <c i="3" r="BK231"/>
  <c r="J231"/>
  <c r="J101"/>
  <c r="P264"/>
  <c r="BK309"/>
  <c r="J309"/>
  <c r="J106"/>
  <c i="4" r="BK126"/>
  <c r="R185"/>
  <c i="5" r="P141"/>
  <c r="P140"/>
  <c i="6" r="R124"/>
  <c r="BK163"/>
  <c r="J163"/>
  <c r="J100"/>
  <c r="BK183"/>
  <c r="J183"/>
  <c r="J101"/>
  <c r="P203"/>
  <c i="2" r="BK120"/>
  <c r="J120"/>
  <c r="J98"/>
  <c i="3" r="R128"/>
  <c r="R127"/>
  <c r="R264"/>
  <c r="P309"/>
  <c r="P308"/>
  <c i="4" r="R126"/>
  <c r="R125"/>
  <c r="R124"/>
  <c r="R205"/>
  <c i="5" r="BK189"/>
  <c r="J189"/>
  <c r="J102"/>
  <c i="6" r="T124"/>
  <c r="P163"/>
  <c r="P183"/>
  <c r="T203"/>
  <c i="3" r="T128"/>
  <c r="T127"/>
  <c r="T126"/>
  <c r="T231"/>
  <c r="P300"/>
  <c r="R309"/>
  <c r="R308"/>
  <c i="4" r="P126"/>
  <c r="P125"/>
  <c r="P124"/>
  <c i="1" r="AU97"/>
  <c i="4" r="P205"/>
  <c i="5" r="R141"/>
  <c r="R140"/>
  <c i="6" r="T143"/>
  <c r="R183"/>
  <c r="R203"/>
  <c i="4" r="BK227"/>
  <c r="J227"/>
  <c r="J104"/>
  <c i="5" r="BK138"/>
  <c r="J138"/>
  <c r="J99"/>
  <c i="3" r="BK306"/>
  <c r="J306"/>
  <c r="J104"/>
  <c i="4" r="BK201"/>
  <c r="J201"/>
  <c r="J101"/>
  <c r="BK222"/>
  <c r="J222"/>
  <c r="J103"/>
  <c i="3" r="BK228"/>
  <c r="J228"/>
  <c r="J100"/>
  <c i="4" r="BK197"/>
  <c r="J197"/>
  <c r="J100"/>
  <c i="5" r="BK123"/>
  <c r="J123"/>
  <c r="J97"/>
  <c i="6" r="BE211"/>
  <c r="BE217"/>
  <c r="J89"/>
  <c r="BE139"/>
  <c r="BE190"/>
  <c r="BE192"/>
  <c r="BE195"/>
  <c r="BE201"/>
  <c r="BE214"/>
  <c r="BE216"/>
  <c r="BE130"/>
  <c r="BE138"/>
  <c r="BE141"/>
  <c r="BE146"/>
  <c r="BE147"/>
  <c r="BE157"/>
  <c r="BE169"/>
  <c r="BE218"/>
  <c i="5" r="J141"/>
  <c r="J101"/>
  <c i="6" r="BE150"/>
  <c r="BE165"/>
  <c r="BE179"/>
  <c r="BE219"/>
  <c r="E85"/>
  <c r="BE144"/>
  <c r="BE145"/>
  <c r="BE148"/>
  <c r="BE158"/>
  <c r="BE161"/>
  <c r="BE176"/>
  <c r="BE181"/>
  <c r="BE184"/>
  <c r="BE185"/>
  <c r="BE187"/>
  <c r="BE199"/>
  <c r="BE204"/>
  <c r="F92"/>
  <c r="BE126"/>
  <c r="BE127"/>
  <c r="BE132"/>
  <c r="BE155"/>
  <c r="BE164"/>
  <c r="BE167"/>
  <c r="BE198"/>
  <c r="BE128"/>
  <c r="BE152"/>
  <c r="BE159"/>
  <c r="BE166"/>
  <c r="BE174"/>
  <c r="BE177"/>
  <c r="BE178"/>
  <c r="BE186"/>
  <c r="BE188"/>
  <c r="BE197"/>
  <c r="BE205"/>
  <c r="BE206"/>
  <c r="BE207"/>
  <c r="BE209"/>
  <c r="BE125"/>
  <c r="BE135"/>
  <c r="BE137"/>
  <c r="BE171"/>
  <c r="BE221"/>
  <c i="5" r="BE170"/>
  <c r="BE171"/>
  <c r="F119"/>
  <c r="BE125"/>
  <c r="BE137"/>
  <c r="BE142"/>
  <c r="BE159"/>
  <c r="BE180"/>
  <c r="BE217"/>
  <c r="BE127"/>
  <c r="BE134"/>
  <c i="4" r="J126"/>
  <c r="J98"/>
  <c i="5" r="BE163"/>
  <c r="BE167"/>
  <c r="BE168"/>
  <c r="BE192"/>
  <c r="BE193"/>
  <c r="BE198"/>
  <c r="BE201"/>
  <c r="BE144"/>
  <c r="BE152"/>
  <c r="BE155"/>
  <c r="BE156"/>
  <c r="BE157"/>
  <c r="BE172"/>
  <c r="BE210"/>
  <c r="BE222"/>
  <c r="BE224"/>
  <c r="J116"/>
  <c r="BE135"/>
  <c r="BE146"/>
  <c r="BE158"/>
  <c r="BE169"/>
  <c r="BE209"/>
  <c r="E85"/>
  <c r="BE131"/>
  <c r="BE136"/>
  <c r="BE150"/>
  <c r="BE151"/>
  <c r="BE160"/>
  <c r="BE176"/>
  <c r="BE185"/>
  <c r="BE190"/>
  <c r="BE214"/>
  <c r="BE139"/>
  <c r="BE181"/>
  <c r="BE202"/>
  <c r="BE205"/>
  <c i="4" r="E85"/>
  <c r="BE136"/>
  <c r="BE138"/>
  <c r="BE147"/>
  <c r="BE154"/>
  <c r="BE162"/>
  <c r="BE164"/>
  <c r="F121"/>
  <c r="BE181"/>
  <c r="BE183"/>
  <c i="3" r="BK127"/>
  <c r="BK126"/>
  <c r="J126"/>
  <c i="4" r="BE158"/>
  <c r="BE212"/>
  <c i="3" r="BK308"/>
  <c r="J308"/>
  <c r="J105"/>
  <c i="4" r="BE189"/>
  <c r="BE192"/>
  <c r="BE206"/>
  <c r="BE215"/>
  <c r="J118"/>
  <c r="BE160"/>
  <c r="BE186"/>
  <c r="BE198"/>
  <c r="BE228"/>
  <c r="BE156"/>
  <c r="BE171"/>
  <c r="BE174"/>
  <c r="BE178"/>
  <c r="BE223"/>
  <c r="BE127"/>
  <c r="BE130"/>
  <c r="BE133"/>
  <c r="BE150"/>
  <c r="BE168"/>
  <c r="BE202"/>
  <c r="BE219"/>
  <c i="3" r="BE164"/>
  <c r="BE173"/>
  <c r="BE175"/>
  <c r="BE182"/>
  <c r="BE229"/>
  <c r="BE236"/>
  <c r="BE250"/>
  <c i="2" r="BK119"/>
  <c r="J119"/>
  <c r="J97"/>
  <c i="3" r="J89"/>
  <c r="BE160"/>
  <c r="BE219"/>
  <c r="BE252"/>
  <c r="BE280"/>
  <c r="BE282"/>
  <c r="BE286"/>
  <c r="BE292"/>
  <c r="BE298"/>
  <c r="BE310"/>
  <c r="BE313"/>
  <c r="BE129"/>
  <c r="BE139"/>
  <c r="BE177"/>
  <c r="BE212"/>
  <c r="BE215"/>
  <c r="BE216"/>
  <c r="BE221"/>
  <c r="BE268"/>
  <c r="BE290"/>
  <c r="BE162"/>
  <c r="BE165"/>
  <c r="BE209"/>
  <c r="BE217"/>
  <c r="BE241"/>
  <c r="BE243"/>
  <c r="BE247"/>
  <c r="BE259"/>
  <c r="BE273"/>
  <c r="BE305"/>
  <c r="BE317"/>
  <c r="E116"/>
  <c r="F123"/>
  <c r="BE142"/>
  <c r="BE145"/>
  <c r="BE148"/>
  <c r="BE167"/>
  <c r="BE179"/>
  <c r="BE184"/>
  <c r="BE194"/>
  <c r="BE198"/>
  <c r="BE205"/>
  <c r="BE218"/>
  <c r="BE234"/>
  <c r="BE257"/>
  <c r="BE266"/>
  <c r="BE267"/>
  <c r="BE275"/>
  <c r="BE316"/>
  <c r="BE319"/>
  <c r="BE134"/>
  <c r="BE169"/>
  <c r="BE171"/>
  <c r="BE187"/>
  <c r="BE196"/>
  <c r="BE232"/>
  <c r="BE265"/>
  <c r="BE269"/>
  <c r="BE303"/>
  <c r="BE137"/>
  <c r="BE138"/>
  <c r="BE154"/>
  <c r="BE156"/>
  <c r="BE163"/>
  <c r="BE192"/>
  <c r="BE200"/>
  <c r="BE202"/>
  <c r="BE207"/>
  <c r="BE226"/>
  <c r="BE245"/>
  <c r="BE277"/>
  <c r="BE302"/>
  <c r="BE132"/>
  <c r="BE190"/>
  <c r="BE224"/>
  <c r="BE270"/>
  <c r="BE295"/>
  <c r="BE301"/>
  <c r="BE307"/>
  <c i="2" r="BE122"/>
  <c r="BE141"/>
  <c r="F115"/>
  <c r="BE121"/>
  <c r="BE127"/>
  <c r="BE128"/>
  <c r="BE129"/>
  <c r="BE130"/>
  <c r="BE142"/>
  <c r="BE143"/>
  <c r="BE148"/>
  <c r="E85"/>
  <c r="BE123"/>
  <c r="BE124"/>
  <c r="BE125"/>
  <c r="J112"/>
  <c r="BE131"/>
  <c r="BE132"/>
  <c r="BE133"/>
  <c r="BE136"/>
  <c r="BE137"/>
  <c r="BE138"/>
  <c r="BE140"/>
  <c r="BE126"/>
  <c r="BE134"/>
  <c r="BE135"/>
  <c r="BE139"/>
  <c r="BE146"/>
  <c i="3" r="J34"/>
  <c i="1" r="AW96"/>
  <c i="5" r="F37"/>
  <c i="1" r="BD98"/>
  <c i="3" r="F34"/>
  <c i="1" r="BA96"/>
  <c i="5" r="F36"/>
  <c i="1" r="BC98"/>
  <c i="2" r="J34"/>
  <c i="1" r="AW95"/>
  <c i="4" r="F37"/>
  <c i="1" r="BD97"/>
  <c i="4" r="F34"/>
  <c i="1" r="BA97"/>
  <c i="5" r="J34"/>
  <c i="1" r="AW98"/>
  <c i="6" r="F35"/>
  <c i="1" r="BB99"/>
  <c i="2" r="F34"/>
  <c i="1" r="BA95"/>
  <c i="4" r="J34"/>
  <c i="1" r="AW97"/>
  <c i="5" r="F34"/>
  <c i="1" r="BA98"/>
  <c i="6" r="F36"/>
  <c i="1" r="BC99"/>
  <c i="3" r="F35"/>
  <c i="1" r="BB96"/>
  <c i="5" r="F35"/>
  <c i="1" r="BB98"/>
  <c i="2" r="F37"/>
  <c i="1" r="BD95"/>
  <c i="3" r="F36"/>
  <c i="1" r="BC96"/>
  <c i="6" r="J34"/>
  <c i="1" r="AW99"/>
  <c i="2" r="F35"/>
  <c i="1" r="BB95"/>
  <c i="3" r="J30"/>
  <c i="4" r="F36"/>
  <c i="1" r="BC97"/>
  <c i="4" r="F35"/>
  <c i="1" r="BB97"/>
  <c i="6" r="F37"/>
  <c i="1" r="BD99"/>
  <c i="2" r="F36"/>
  <c i="1" r="BC95"/>
  <c i="3" r="F37"/>
  <c i="1" r="BD96"/>
  <c i="6" r="F34"/>
  <c i="1" r="BA99"/>
  <c i="3" l="1" r="P127"/>
  <c r="P126"/>
  <c i="1" r="AU96"/>
  <c i="5" r="P122"/>
  <c i="1" r="AU98"/>
  <c i="6" r="R123"/>
  <c r="R122"/>
  <c i="5" r="R122"/>
  <c i="3" r="R126"/>
  <c i="6" r="P123"/>
  <c r="P122"/>
  <c i="1" r="AU99"/>
  <c i="4" r="BK125"/>
  <c r="J125"/>
  <c r="J97"/>
  <c i="5" r="BK140"/>
  <c r="J140"/>
  <c r="J100"/>
  <c i="6" r="T123"/>
  <c r="T122"/>
  <c r="BK123"/>
  <c r="J123"/>
  <c r="J97"/>
  <c i="5" r="BK122"/>
  <c r="J122"/>
  <c r="J96"/>
  <c i="1" r="AG96"/>
  <c i="3" r="J96"/>
  <c r="J127"/>
  <c r="J97"/>
  <c i="2" r="BK118"/>
  <c r="J118"/>
  <c r="J96"/>
  <c r="J33"/>
  <c i="1" r="AV95"/>
  <c r="AT95"/>
  <c i="5" r="J33"/>
  <c i="1" r="AV98"/>
  <c r="AT98"/>
  <c i="3" r="J33"/>
  <c i="1" r="AV96"/>
  <c r="AT96"/>
  <c r="AN96"/>
  <c i="3" r="F33"/>
  <c i="1" r="AZ96"/>
  <c i="2" r="F33"/>
  <c i="1" r="AZ95"/>
  <c i="4" r="F33"/>
  <c i="1" r="AZ97"/>
  <c r="BA94"/>
  <c r="AW94"/>
  <c r="AK30"/>
  <c r="BB94"/>
  <c r="W31"/>
  <c r="BC94"/>
  <c r="AY94"/>
  <c i="4" r="J33"/>
  <c i="1" r="AV97"/>
  <c r="AT97"/>
  <c i="6" r="J33"/>
  <c i="1" r="AV99"/>
  <c r="AT99"/>
  <c i="5" r="F33"/>
  <c i="1" r="AZ98"/>
  <c i="6" r="F33"/>
  <c i="1" r="AZ99"/>
  <c r="BD94"/>
  <c r="W33"/>
  <c i="6" l="1" r="BK122"/>
  <c r="J122"/>
  <c r="J96"/>
  <c i="4" r="BK124"/>
  <c r="J124"/>
  <c r="J96"/>
  <c i="3" r="J39"/>
  <c i="1" r="AU94"/>
  <c i="2" r="J30"/>
  <c i="1" r="AG95"/>
  <c r="W30"/>
  <c r="AX94"/>
  <c r="AZ94"/>
  <c r="W29"/>
  <c r="W32"/>
  <c i="5" r="J30"/>
  <c i="1" r="AG98"/>
  <c r="AN98"/>
  <c i="5" l="1" r="J39"/>
  <c i="2" r="J39"/>
  <c i="1" r="AN95"/>
  <c i="4" r="J30"/>
  <c i="1" r="AG97"/>
  <c r="AN97"/>
  <c i="6" r="J30"/>
  <c i="1" r="AG99"/>
  <c r="AV94"/>
  <c r="AK29"/>
  <c i="6" l="1" r="J39"/>
  <c i="4" r="J39"/>
  <c i="1" r="AN99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<sst xmlns="http://schemas.openxmlformats.org/spreadsheetml/2006/main">
  <si>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</si>
  <si>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</si>
  <si>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</si>
  <si>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</si>
  <si>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</si>
  <si>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{9116e224-6a4d-4670-9c29-959393acc559}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</si>
  <si>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</si>
  <si>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</si>
  <si>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</si>
  <si>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</si>
  <si>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</si>
  <si>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</si>
  <si>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</si>
  <si>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</si>
  <si>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20180419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</si>
  <si>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</si>
  <si>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</si>
  <si>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Volgogradská 23-25</t>
  </si>
  <si>
    <t>KSO:</t>
  </si>
  <si>
    <t>CC-CZ:</t>
  </si>
  <si>
    <t>Místo:</t>
  </si>
  <si>
    <t xml:space="preserve">Ostrava, ul. Volgogradská 23-25 </t>
  </si>
  <si>
    <t>Datum:</t>
  </si>
  <si>
    <t>18. 4. 2018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</si>
  <si>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</si>
  <si>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</si>
  <si>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</si>
  <si>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</si>
  <si>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</si>
  <si>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</si>
  <si>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</si>
  <si>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</si>
  <si>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</si>
  <si>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</si>
  <si>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</si>
  <si>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</si>
  <si>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</si>
  <si>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</si>
  <si>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</si>
  <si>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</si>
  <si>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</si>
  <si>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</si>
  <si>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</si>
  <si>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</si>
  <si>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</si>
  <si>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</si>
  <si>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</si>
  <si>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</si>
  <si>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</si>
  <si>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</si>
  <si>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</si>
  <si>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</si>
  <si>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</si>
  <si>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</si>
  <si>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</si>
  <si>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</si>
  <si>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</si>
  <si>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</si>
  <si>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</si>
  <si>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</si>
  <si>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</si>
  <si>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</si>
  <si>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</si>
  <si>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</si>
  <si>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</si>
  <si>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</si>
  <si>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</si>
  <si>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</si>
  <si>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</si>
  <si>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</si>
  <si>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</si>
  <si>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</si>
  <si>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</si>
  <si>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</si>
  <si>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</si>
  <si>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</si>
  <si>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</si>
  <si>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</si>
  <si>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</si>
  <si>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</si>
  <si>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</si>
  <si>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</si>
  <si>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</si>
  <si>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</si>
  <si>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{c244b94e-2001-4296-b10f-9633bed4e8d0}</t>
  </si>
  <si>
    <t>2</t>
  </si>
  <si>
    <t>001</t>
  </si>
  <si>
    <t xml:space="preserve">SO 101 PARKOVIŠTĚ </t>
  </si>
  <si>
    <t>{f210932d-dced-4264-b066-c1ea57ceaea0}</t>
  </si>
  <si>
    <t>002</t>
  </si>
  <si>
    <t>SO 301 DEŠŤOVÁ KANALIZACE</t>
  </si>
  <si>
    <t>{3f7c0955-0e65-4310-89aa-38f774db8b80}</t>
  </si>
  <si>
    <t>003</t>
  </si>
  <si>
    <t>SO 401 VEŘEJNÉ OSVĚTLENÍ</t>
  </si>
  <si>
    <t>{6893a8e4-927c-4808-8446-290588067c91}</t>
  </si>
  <si>
    <t>004</t>
  </si>
  <si>
    <t>5-LETÁ UDRŽOVACÍ PÉČE</t>
  </si>
  <si>
    <t>{16e9da8e-012f-43d8-9b4c-85ed0647f471}</t>
  </si>
  <si>
    <t>ploty</t>
  </si>
  <si>
    <t>m</t>
  </si>
  <si>
    <t>113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</si>
  <si>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</si>
  <si>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</si>
  <si>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</si>
  <si>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</si>
  <si>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</si>
  <si>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</si>
  <si>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</si>
  <si>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</si>
  <si>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</si>
  <si>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</si>
  <si>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</si>
  <si>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</si>
  <si>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</si>
  <si>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</si>
  <si>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</si>
  <si>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</si>
  <si>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</si>
  <si>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</si>
  <si>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</si>
  <si>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</si>
  <si>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</si>
  <si>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</si>
  <si>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</si>
  <si>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</si>
  <si>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</si>
  <si>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</si>
  <si>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</si>
  <si>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</si>
  <si>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</si>
  <si>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</si>
  <si>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</si>
  <si>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</si>
  <si>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</si>
  <si>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1618864472</t>
  </si>
  <si>
    <t>Administrativní činnost pro zajištění záborů pozemků, uzavírek komunikací a dopravních opatření</t>
  </si>
  <si>
    <t>1656142641</t>
  </si>
  <si>
    <t>3</t>
  </si>
  <si>
    <t>022</t>
  </si>
  <si>
    <t xml:space="preserve">aktualizace dokladových částí  projektové  dokumentace</t>
  </si>
  <si>
    <t>-1475641263</t>
  </si>
  <si>
    <t>Koordinační a kompletační činnost dodavatele</t>
  </si>
  <si>
    <t>1318647522</t>
  </si>
  <si>
    <t>Náklady na veškeré energie související s realizací akce</t>
  </si>
  <si>
    <t>-1270142509</t>
  </si>
  <si>
    <t>6</t>
  </si>
  <si>
    <t>005</t>
  </si>
  <si>
    <t>Zábory cizích pozemků (veřejných i soukromých)</t>
  </si>
  <si>
    <t>415522688</t>
  </si>
  <si>
    <t>7</t>
  </si>
  <si>
    <t>006</t>
  </si>
  <si>
    <t>Geodetické zaměření realizovaných objektů</t>
  </si>
  <si>
    <t>1465699473</t>
  </si>
  <si>
    <t>007</t>
  </si>
  <si>
    <t xml:space="preserve">Zpracování dokumentace skutečného provedení stavby </t>
  </si>
  <si>
    <t>-888510579</t>
  </si>
  <si>
    <t>9</t>
  </si>
  <si>
    <t>008</t>
  </si>
  <si>
    <t>Vyhotovení geometrických plánů pro vklad do KN</t>
  </si>
  <si>
    <t>290533278</t>
  </si>
  <si>
    <t>10</t>
  </si>
  <si>
    <t>009</t>
  </si>
  <si>
    <t>Statické zatěžovací zkoušky zhutnění</t>
  </si>
  <si>
    <t>kus</t>
  </si>
  <si>
    <t>-735249753</t>
  </si>
  <si>
    <t>11</t>
  </si>
  <si>
    <t>010</t>
  </si>
  <si>
    <t>Dočasné dopravní značení a čištění tohoto značení po dobu realizace akce</t>
  </si>
  <si>
    <t>-1866647810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</si>
  <si>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</si>
  <si>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</si>
  <si>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</si>
  <si>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-38792634</t>
  </si>
  <si>
    <t>13</t>
  </si>
  <si>
    <t>012</t>
  </si>
  <si>
    <t xml:space="preserve">Informační tabule s údaji o stavbě (velikost cca 1,5 x 1 m – dle grafického návrhu investora) </t>
  </si>
  <si>
    <t>-2074651720</t>
  </si>
  <si>
    <t>14</t>
  </si>
  <si>
    <t>013</t>
  </si>
  <si>
    <t xml:space="preserve">zařízení staveniště zhotovitele - chemické WC </t>
  </si>
  <si>
    <t>-805341403</t>
  </si>
  <si>
    <t>014</t>
  </si>
  <si>
    <t>Náklady za vypouštění čerpané podzemní vody do veřejné kanalizace</t>
  </si>
  <si>
    <t>838197122</t>
  </si>
  <si>
    <t>16</t>
  </si>
  <si>
    <t>015</t>
  </si>
  <si>
    <t xml:space="preserve">dočasné zajištění podzemních sítí  proti poškození</t>
  </si>
  <si>
    <t>-707146904</t>
  </si>
  <si>
    <t>17</t>
  </si>
  <si>
    <t>016</t>
  </si>
  <si>
    <t>Čistění komunikací</t>
  </si>
  <si>
    <t>1468999204</t>
  </si>
  <si>
    <t>18</t>
  </si>
  <si>
    <t>017</t>
  </si>
  <si>
    <t xml:space="preserve">Náklady na vytýčení stavby </t>
  </si>
  <si>
    <t>1167891003</t>
  </si>
  <si>
    <t>19</t>
  </si>
  <si>
    <t>018</t>
  </si>
  <si>
    <t>Náklady na projektovou (dílenskou) dokumentaci zhotovitele</t>
  </si>
  <si>
    <t>-484202269</t>
  </si>
  <si>
    <t>20</t>
  </si>
  <si>
    <t>019</t>
  </si>
  <si>
    <t xml:space="preserve">Pasportizace území před zahájením stavby  dle požadavku odboru dopravy</t>
  </si>
  <si>
    <t>-1197799741</t>
  </si>
  <si>
    <t>020</t>
  </si>
  <si>
    <t>kompletní dokumentace ke kolaudaci stavby - provozní řády, revize a ostatní nutné doklady</t>
  </si>
  <si>
    <t>-738564645</t>
  </si>
  <si>
    <t>22</t>
  </si>
  <si>
    <t>021</t>
  </si>
  <si>
    <t>botanický a ornitologický průzkum</t>
  </si>
  <si>
    <t>1251217962</t>
  </si>
  <si>
    <t>23</t>
  </si>
  <si>
    <t>K</t>
  </si>
  <si>
    <t>119003227</t>
  </si>
  <si>
    <t>Mobilní plotová zábrana vyplněná dráty výšky do 2,2 m pro zabezpečení výkopu zřízení</t>
  </si>
  <si>
    <t>1813724135</t>
  </si>
  <si>
    <t>VV</t>
  </si>
  <si>
    <t>dle E2.b</t>
  </si>
  <si>
    <t>24</t>
  </si>
  <si>
    <t>119003228</t>
  </si>
  <si>
    <t>Mobilní plotová zábrana vyplněná dráty výšky do 2,2 m pro zabezpečení výkopu odstranění</t>
  </si>
  <si>
    <t>1848288924</t>
  </si>
  <si>
    <t>25</t>
  </si>
  <si>
    <t>R001N</t>
  </si>
  <si>
    <t>náklady za pronájem mobilního oplocení po dobu 2 měsíců</t>
  </si>
  <si>
    <t>-548997037</t>
  </si>
  <si>
    <t>asfalt</t>
  </si>
  <si>
    <t>m2</t>
  </si>
  <si>
    <t>503</t>
  </si>
  <si>
    <t>bo1530</t>
  </si>
  <si>
    <t>110,51</t>
  </si>
  <si>
    <t>drenáž</t>
  </si>
  <si>
    <t>52</t>
  </si>
  <si>
    <t>kontejnery</t>
  </si>
  <si>
    <t>kostky</t>
  </si>
  <si>
    <t>napojení</t>
  </si>
  <si>
    <t>31,5</t>
  </si>
  <si>
    <t>odkopávky</t>
  </si>
  <si>
    <t>m3</t>
  </si>
  <si>
    <t>364,24</t>
  </si>
  <si>
    <t xml:space="preserve">001 - SO 101 PARKOVIŠTĚ </t>
  </si>
  <si>
    <t>odvoz</t>
  </si>
  <si>
    <t>484,94</t>
  </si>
  <si>
    <t>ornice</t>
  </si>
  <si>
    <t>112,6</t>
  </si>
  <si>
    <t>rýhy</t>
  </si>
  <si>
    <t>15,6</t>
  </si>
  <si>
    <t>sadovky</t>
  </si>
  <si>
    <t>50</t>
  </si>
  <si>
    <t>slepci</t>
  </si>
  <si>
    <t>textilie</t>
  </si>
  <si>
    <t>180,492</t>
  </si>
  <si>
    <t>tráva</t>
  </si>
  <si>
    <t>vdz</t>
  </si>
  <si>
    <t>86</t>
  </si>
  <si>
    <t>voda</t>
  </si>
  <si>
    <t>1,5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</si>
  <si>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</si>
  <si>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</si>
  <si>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</si>
  <si>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</si>
  <si>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</si>
  <si>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</si>
  <si>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</si>
  <si>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</si>
  <si>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</si>
  <si>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</si>
  <si>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</si>
  <si>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</si>
  <si>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</si>
  <si>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335322980</t>
  </si>
  <si>
    <t>dle B1.2.1</t>
  </si>
  <si>
    <t>512/10000</t>
  </si>
  <si>
    <t>111151111</t>
  </si>
  <si>
    <t>Pokosení trávníku parterového plochy do 1000 m2 s odvozem do 20 km v rovině a svahu do 1:5</t>
  </si>
  <si>
    <t>612043738</t>
  </si>
  <si>
    <t>tráva*3</t>
  </si>
  <si>
    <t>111212351</t>
  </si>
  <si>
    <t>Odstranění nevhodných dřevin do 100 m2 výšky nad 1m s odstraněním pařezů v rovině nebo svahu 1:5</t>
  </si>
  <si>
    <t>-340088511</t>
  </si>
  <si>
    <t>6+25</t>
  </si>
  <si>
    <t>112101102</t>
  </si>
  <si>
    <t>Odstranění stromů listnatých průměru kmene do 500 mm</t>
  </si>
  <si>
    <t>1911551359</t>
  </si>
  <si>
    <t>112201115</t>
  </si>
  <si>
    <t>Odstranění pařezů D do 0,6 m v rovině a svahu 1:5 s odklizením do 20 m a zasypáním jámy</t>
  </si>
  <si>
    <t>2110215646</t>
  </si>
  <si>
    <t>113202111</t>
  </si>
  <si>
    <t>Vytrhání obrub krajníků obrubníků stojatých</t>
  </si>
  <si>
    <t>-227210482</t>
  </si>
  <si>
    <t>dle B1.2.1- stávající obruby chodníku</t>
  </si>
  <si>
    <t>11+20,5</t>
  </si>
  <si>
    <t>120001101</t>
  </si>
  <si>
    <t>Příplatek za ztížení vykopávky v blízkosti podzemního vedení</t>
  </si>
  <si>
    <t>736996526</t>
  </si>
  <si>
    <t>dle A2 - ostravské komunikace, ČEZ, PODA</t>
  </si>
  <si>
    <t>2*0,71*(15+14+21)</t>
  </si>
  <si>
    <t>121101102</t>
  </si>
  <si>
    <t>Sejmutí ornice s přemístěním na vzdálenost do 100 m</t>
  </si>
  <si>
    <t>-381575869</t>
  </si>
  <si>
    <t>dle A4</t>
  </si>
  <si>
    <t>122201102</t>
  </si>
  <si>
    <t>Odkopávky a prokopávky nezapažené v hornině tř. 3 objem do 1000 m3</t>
  </si>
  <si>
    <t>-1447922707</t>
  </si>
  <si>
    <t>dle B1.2.3, B1.2.1</t>
  </si>
  <si>
    <t>slepci*0,54</t>
  </si>
  <si>
    <t>kontejnery*0,67</t>
  </si>
  <si>
    <t>asfalt*0,71</t>
  </si>
  <si>
    <t>Součet</t>
  </si>
  <si>
    <t>122201109</t>
  </si>
  <si>
    <t>Příplatek za lepivost u odkopávek v hornině tř. 1 až 3</t>
  </si>
  <si>
    <t>121216968</t>
  </si>
  <si>
    <t>132201101</t>
  </si>
  <si>
    <t>Hloubení rýh š do 600 mm v hornině tř. 3 objemu do 100 m3</t>
  </si>
  <si>
    <t>-1959747416</t>
  </si>
  <si>
    <t>dle B1.2.3, B1.2.1, B1.2.4</t>
  </si>
  <si>
    <t>drenáž pláně</t>
  </si>
  <si>
    <t>0,5*0,6*drenáž</t>
  </si>
  <si>
    <t>132201109</t>
  </si>
  <si>
    <t>Příplatek za lepivost k hloubení rýh š do 600 mm v hornině tř. 3</t>
  </si>
  <si>
    <t>435223748</t>
  </si>
  <si>
    <t>162301402</t>
  </si>
  <si>
    <t>Vodorovné přemístění větví stromů listnatých do 5 km D kmene do 500 mm</t>
  </si>
  <si>
    <t>2078339984</t>
  </si>
  <si>
    <t>162301412</t>
  </si>
  <si>
    <t>Vodorovné přemístění kmenů stromů listnatých do 5 km D kmene do 500 mm</t>
  </si>
  <si>
    <t>-765312263</t>
  </si>
  <si>
    <t>162301423</t>
  </si>
  <si>
    <t>Vodorovné přemístění pařezů do 5 km D do 700 mm</t>
  </si>
  <si>
    <t>1814322553</t>
  </si>
  <si>
    <t>162701105</t>
  </si>
  <si>
    <t>Vodorovné přemístění do 10000 m výkopku/sypaniny z horniny tř. 1 až 4</t>
  </si>
  <si>
    <t>-1179458426</t>
  </si>
  <si>
    <t>odkopávky+rýhy+ornice-sadovky*0,15</t>
  </si>
  <si>
    <t>162701109</t>
  </si>
  <si>
    <t>Příplatek k vodorovnému přemístění výkopku/sypaniny z horniny tř. 1 až 4 ZKD 1000 m přes 10000 m</t>
  </si>
  <si>
    <t>1833989937</t>
  </si>
  <si>
    <t>odvoz*15</t>
  </si>
  <si>
    <t>167101102</t>
  </si>
  <si>
    <t>Nakládání výkopku z hornin tř. 1 až 4 přes 100 m3</t>
  </si>
  <si>
    <t>900657008</t>
  </si>
  <si>
    <t>171201201</t>
  </si>
  <si>
    <t>Uložení sypaniny na skládky</t>
  </si>
  <si>
    <t>152951008</t>
  </si>
  <si>
    <t>171201211</t>
  </si>
  <si>
    <t>Poplatek za uložení odpadu ze sypaniny na skládce (skládkovné)</t>
  </si>
  <si>
    <t>t</t>
  </si>
  <si>
    <t>1398192920</t>
  </si>
  <si>
    <t>odvoz*1,7</t>
  </si>
  <si>
    <t>174101101</t>
  </si>
  <si>
    <t>Zásyp jam, šachet rýh nebo kolem objektů sypaninou se zhutněním</t>
  </si>
  <si>
    <t>979326353</t>
  </si>
  <si>
    <t>583442000</t>
  </si>
  <si>
    <t>štěrkodrť frakce 0-63 třída C</t>
  </si>
  <si>
    <t>1606482433</t>
  </si>
  <si>
    <t>rýhy*1,9</t>
  </si>
  <si>
    <t>181301102</t>
  </si>
  <si>
    <t>Rozprostření ornice tl vrstvy do 150 mm pl do 500 m2 v rovině nebo ve svahu do 1:5</t>
  </si>
  <si>
    <t>-1534030586</t>
  </si>
  <si>
    <t>25234001</t>
  </si>
  <si>
    <t>herbicid totální systémový neselektivní</t>
  </si>
  <si>
    <t>litr</t>
  </si>
  <si>
    <t>-797328278</t>
  </si>
  <si>
    <t>(tráva*8)/10000</t>
  </si>
  <si>
    <t>181411131</t>
  </si>
  <si>
    <t>Založení parkového trávníku výsevem plochy do 1000 m2 v rovině a ve svahu do 1:5</t>
  </si>
  <si>
    <t>850526996</t>
  </si>
  <si>
    <t>26</t>
  </si>
  <si>
    <t>005724200</t>
  </si>
  <si>
    <t>osivo směs travní parková okrasná</t>
  </si>
  <si>
    <t>kg</t>
  </si>
  <si>
    <t>-832954417</t>
  </si>
  <si>
    <t>dle B1.1</t>
  </si>
  <si>
    <t>tráva*0,03</t>
  </si>
  <si>
    <t>27</t>
  </si>
  <si>
    <t>181951102</t>
  </si>
  <si>
    <t>Úprava pláně v hornině tř. 1 až 4 se zhutněním</t>
  </si>
  <si>
    <t>1313335593</t>
  </si>
  <si>
    <t>asfalt+slepci+kontejnery</t>
  </si>
  <si>
    <t>28</t>
  </si>
  <si>
    <t>183403114</t>
  </si>
  <si>
    <t>Obdělání půdy kultivátorováním v rovině a svahu do 1:5</t>
  </si>
  <si>
    <t>-1428537839</t>
  </si>
  <si>
    <t>29</t>
  </si>
  <si>
    <t>183403153</t>
  </si>
  <si>
    <t>Obdělání půdy hrabáním v rovině a svahu do 1:5</t>
  </si>
  <si>
    <t>312002475</t>
  </si>
  <si>
    <t>30</t>
  </si>
  <si>
    <t>183403161</t>
  </si>
  <si>
    <t>Obdělání půdy válením v rovině a svahu do 1:5</t>
  </si>
  <si>
    <t>-1259052304</t>
  </si>
  <si>
    <t>31</t>
  </si>
  <si>
    <t>183552431</t>
  </si>
  <si>
    <t>Hnojení tekutými hnojivy se zapravením do půdy v množství do 2 t/ha ploch do 5 ha sklonu do 5°</t>
  </si>
  <si>
    <t>-476930642</t>
  </si>
  <si>
    <t>sadovky/10000</t>
  </si>
  <si>
    <t>32</t>
  </si>
  <si>
    <t>184802111</t>
  </si>
  <si>
    <t>Chemické odplevelení před založením kultury nad 20 m2 postřikem na široko v rovině a svahu do 1:5</t>
  </si>
  <si>
    <t>669488343</t>
  </si>
  <si>
    <t>33</t>
  </si>
  <si>
    <t>185804312</t>
  </si>
  <si>
    <t>Zalití rostlin vodou plocha přes 20 m2</t>
  </si>
  <si>
    <t>-1796095256</t>
  </si>
  <si>
    <t>dle B1.1, B1.2.1</t>
  </si>
  <si>
    <t>2*50*0,015</t>
  </si>
  <si>
    <t>34</t>
  </si>
  <si>
    <t>185851121</t>
  </si>
  <si>
    <t>Dovoz vody pro zálivku rostlin za vzdálenost do 1000 m</t>
  </si>
  <si>
    <t>2001522602</t>
  </si>
  <si>
    <t>35</t>
  </si>
  <si>
    <t>185851129</t>
  </si>
  <si>
    <t>Příplatek k dovozu vody pro zálivku rostlin do 1000 m ZKD 1000 m</t>
  </si>
  <si>
    <t>1359954874</t>
  </si>
  <si>
    <t>voda*24</t>
  </si>
  <si>
    <t>36</t>
  </si>
  <si>
    <t>R101</t>
  </si>
  <si>
    <t xml:space="preserve">Trávníkový substrát  </t>
  </si>
  <si>
    <t>-1103316077</t>
  </si>
  <si>
    <t>(tráva*0,15)/2,5</t>
  </si>
  <si>
    <t>37</t>
  </si>
  <si>
    <t>R102</t>
  </si>
  <si>
    <t>ochrana kmene bedněním - zřízení</t>
  </si>
  <si>
    <t>454535337</t>
  </si>
  <si>
    <t>2*0,5*4*2</t>
  </si>
  <si>
    <t>38</t>
  </si>
  <si>
    <t>R103</t>
  </si>
  <si>
    <t>ochrana kmene bedněním - odstranění</t>
  </si>
  <si>
    <t>505795070</t>
  </si>
  <si>
    <t>39</t>
  </si>
  <si>
    <t>R801212</t>
  </si>
  <si>
    <t>přesazení mladého stromku ok 16-18cm</t>
  </si>
  <si>
    <t>-1937133288</t>
  </si>
  <si>
    <t>40</t>
  </si>
  <si>
    <t>R80113</t>
  </si>
  <si>
    <t>provedení náhradní výsadby - Prunus x yedoensis vel. 14-16cm - kompletní dodávky a práce</t>
  </si>
  <si>
    <t>722241818</t>
  </si>
  <si>
    <t>41</t>
  </si>
  <si>
    <t>R801131</t>
  </si>
  <si>
    <t>provedení náhradní výsadby - Quercus cerris vel. 14-16cm - kompletní dodávky a práce</t>
  </si>
  <si>
    <t>-308453231</t>
  </si>
  <si>
    <t>42</t>
  </si>
  <si>
    <t>R801132</t>
  </si>
  <si>
    <t>provedení náhradní výsadby - Cornus mas vel.40-60cm - kompletní dodávky a práce</t>
  </si>
  <si>
    <t>-423278576</t>
  </si>
  <si>
    <t>Zakládání</t>
  </si>
  <si>
    <t>43</t>
  </si>
  <si>
    <t>212755214</t>
  </si>
  <si>
    <t>Trativody z drenážních trubek plastových flexibilních D 100 mm bez lože</t>
  </si>
  <si>
    <t>-1951204520</t>
  </si>
  <si>
    <t>31,5+20,5</t>
  </si>
  <si>
    <t>44</t>
  </si>
  <si>
    <t>213141111</t>
  </si>
  <si>
    <t>Zřízení vrstvy z geotextilie v rovině nebo ve sklonu do 1:5 š do 3 m</t>
  </si>
  <si>
    <t>-1401083558</t>
  </si>
  <si>
    <t>drenáž*3,14*0,1*1,5+drenáž*0,5*4*1,5</t>
  </si>
  <si>
    <t>45</t>
  </si>
  <si>
    <t>693110620R</t>
  </si>
  <si>
    <t>geotextilie netkaná 300 g/m2, šíře 200 cm</t>
  </si>
  <si>
    <t>1631233064</t>
  </si>
  <si>
    <t>Vodorovné konstrukce</t>
  </si>
  <si>
    <t>46</t>
  </si>
  <si>
    <t>451573111</t>
  </si>
  <si>
    <t>Lože pod potrubí otevřený výkop ze štěrkopísku</t>
  </si>
  <si>
    <t>-1118312659</t>
  </si>
  <si>
    <t>drenáž*0,3*0,1</t>
  </si>
  <si>
    <t>Komunikace pozemní</t>
  </si>
  <si>
    <t>47</t>
  </si>
  <si>
    <t>564851111</t>
  </si>
  <si>
    <t>Podklad ze štěrkodrtě ŠD tl 150 mm</t>
  </si>
  <si>
    <t>-1203135803</t>
  </si>
  <si>
    <t>2*asfalt+slepci</t>
  </si>
  <si>
    <t>48</t>
  </si>
  <si>
    <t>564871111</t>
  </si>
  <si>
    <t>Podklad ze štěrkodrtě ŠD tl 250 mm</t>
  </si>
  <si>
    <t>-1852518966</t>
  </si>
  <si>
    <t>49</t>
  </si>
  <si>
    <t>564871116</t>
  </si>
  <si>
    <t>Podklad ze štěrkodrtě ŠD tl. 300 mm</t>
  </si>
  <si>
    <t>872342464</t>
  </si>
  <si>
    <t>podklad pod obruby</t>
  </si>
  <si>
    <t>0,5*bo1530</t>
  </si>
  <si>
    <t>565155121</t>
  </si>
  <si>
    <t>Asfaltový beton vrstva podkladní ACP 16 (obalované kamenivo OKS) tl 70 mm š přes 3 m</t>
  </si>
  <si>
    <t>1284857200</t>
  </si>
  <si>
    <t>51</t>
  </si>
  <si>
    <t>573111112</t>
  </si>
  <si>
    <t>Postřik živičný infiltrační s posypem z asfaltu množství 1 kg/m2</t>
  </si>
  <si>
    <t>1698090144</t>
  </si>
  <si>
    <t>573211112</t>
  </si>
  <si>
    <t>Postřik živičný spojovací z asfaltu v množství 0,70 kg/m2</t>
  </si>
  <si>
    <t>-234528953</t>
  </si>
  <si>
    <t>53</t>
  </si>
  <si>
    <t>577134121</t>
  </si>
  <si>
    <t>Asfaltový beton vrstva obrusná ACO 11 (ABS) tř. I tl 40 mm š přes 3 m z nemodifikovaného asfaltu</t>
  </si>
  <si>
    <t>-1895907882</t>
  </si>
  <si>
    <t>54</t>
  </si>
  <si>
    <t>596211110</t>
  </si>
  <si>
    <t>Kladení zámkové dlažby komunikací pro pěší tl 60 mm skupiny A pl do 50 m2</t>
  </si>
  <si>
    <t>1896294227</t>
  </si>
  <si>
    <t>55</t>
  </si>
  <si>
    <t>592452670R</t>
  </si>
  <si>
    <t>dlažba pro nevidomé 20 x 10 x 6 cm červená</t>
  </si>
  <si>
    <t>-1889734638</t>
  </si>
  <si>
    <t>Přepočteno koeficientem 1,05 (pro prořez 5%)</t>
  </si>
  <si>
    <t>2*1,05 'Přepočtené koeficientem množství</t>
  </si>
  <si>
    <t>56</t>
  </si>
  <si>
    <t>596211212</t>
  </si>
  <si>
    <t>Kladení zámkové dlažby komunikací pro pěší tl 80 mm skupiny A pl do 300 m2</t>
  </si>
  <si>
    <t>-902329250</t>
  </si>
  <si>
    <t>57</t>
  </si>
  <si>
    <t>59245213R</t>
  </si>
  <si>
    <t>dlažba zámková tl.80mm přírodní ostrohranná</t>
  </si>
  <si>
    <t>-113765150</t>
  </si>
  <si>
    <t>9*1,05 'Přepočtené koeficientem množství</t>
  </si>
  <si>
    <t>Ostatní konstrukce a práce, bourání</t>
  </si>
  <si>
    <t>58</t>
  </si>
  <si>
    <t>914111111</t>
  </si>
  <si>
    <t>Montáž svislé dopravní značky do velikosti 1 m2 objímkami na sloupek nebo konzolu</t>
  </si>
  <si>
    <t>-346852208</t>
  </si>
  <si>
    <t>59</t>
  </si>
  <si>
    <t>404454040</t>
  </si>
  <si>
    <t>značka dopravní svislá nereflexní FeZn prolis, 500 x 700 mm</t>
  </si>
  <si>
    <t>-635577652</t>
  </si>
  <si>
    <t>60</t>
  </si>
  <si>
    <t>404452250</t>
  </si>
  <si>
    <t>sloupek Zn 60 - 350</t>
  </si>
  <si>
    <t>1750101082</t>
  </si>
  <si>
    <t>61</t>
  </si>
  <si>
    <t>404452400</t>
  </si>
  <si>
    <t>patka hliníková HP 60</t>
  </si>
  <si>
    <t>-1352428383</t>
  </si>
  <si>
    <t>62</t>
  </si>
  <si>
    <t>404452530</t>
  </si>
  <si>
    <t>víčko plastové na sloupek 60</t>
  </si>
  <si>
    <t>-493974680</t>
  </si>
  <si>
    <t>63</t>
  </si>
  <si>
    <t>915211111</t>
  </si>
  <si>
    <t>Vodorovné dopravní značení dělící čáry souvislé š 125 mm bílý plast</t>
  </si>
  <si>
    <t>2140110561</t>
  </si>
  <si>
    <t>dle B1.2.7</t>
  </si>
  <si>
    <t>4,5*18+5*1</t>
  </si>
  <si>
    <t>64</t>
  </si>
  <si>
    <t>915231111</t>
  </si>
  <si>
    <t>Vodorovné dopravní značení přechody pro chodce, šipky, symboly bílý plast</t>
  </si>
  <si>
    <t>-941883524</t>
  </si>
  <si>
    <t>65</t>
  </si>
  <si>
    <t>915611111</t>
  </si>
  <si>
    <t>Předznačení vodorovného liniového značení</t>
  </si>
  <si>
    <t>-1563941303</t>
  </si>
  <si>
    <t>66</t>
  </si>
  <si>
    <t>916111122</t>
  </si>
  <si>
    <t>Osazení obruby z drobných kostek bez boční opěry do lože z betonu prostého</t>
  </si>
  <si>
    <t>145555650</t>
  </si>
  <si>
    <t>dle B1.2.1, B1.2.3 - dvojřádek</t>
  </si>
  <si>
    <t>67</t>
  </si>
  <si>
    <t>583801100</t>
  </si>
  <si>
    <t>kostka dlažební drobná, žula, I.jakost, velikost 10 cm</t>
  </si>
  <si>
    <t>-85396775</t>
  </si>
  <si>
    <t>kostky*0,1*0,2*2</t>
  </si>
  <si>
    <t>68</t>
  </si>
  <si>
    <t>916131213</t>
  </si>
  <si>
    <t>Osazení silničního obrubníku betonového stojatého s boční opěrou do lože z betonu prostého</t>
  </si>
  <si>
    <t>1724147753</t>
  </si>
  <si>
    <t>20,54+31,5+15+2,75*2+2,5*4+4,5+6,43+2,04+2,75*2+3,5+2,5+3,5</t>
  </si>
  <si>
    <t>69</t>
  </si>
  <si>
    <t>592175030R</t>
  </si>
  <si>
    <t xml:space="preserve">obrubník  100x15/12x30 cm, přírodní</t>
  </si>
  <si>
    <t>95187170</t>
  </si>
  <si>
    <t>110,51*1,05 'Přepočtené koeficientem množství</t>
  </si>
  <si>
    <t>70</t>
  </si>
  <si>
    <t>916991121</t>
  </si>
  <si>
    <t>Lože pod obrubníky, krajníky nebo obruby z dlažebních kostek z betonu prostého</t>
  </si>
  <si>
    <t>-1140661119</t>
  </si>
  <si>
    <t>0,1*0,3*(bo1530+kostky)</t>
  </si>
  <si>
    <t>71</t>
  </si>
  <si>
    <t>919731123R</t>
  </si>
  <si>
    <t>Zarovnání styčné plochy podkladu nebo krytu živičného tl do 200 mm modifikovanou zálivkou</t>
  </si>
  <si>
    <t>-866779394</t>
  </si>
  <si>
    <t>72</t>
  </si>
  <si>
    <t>919735113</t>
  </si>
  <si>
    <t>Řezání stávajícího živičného krytu hl do 150 mm</t>
  </si>
  <si>
    <t>600541297</t>
  </si>
  <si>
    <t>73</t>
  </si>
  <si>
    <t>938908411</t>
  </si>
  <si>
    <t>Čištění vozovek splachováním vodou</t>
  </si>
  <si>
    <t>728356921</t>
  </si>
  <si>
    <t>997</t>
  </si>
  <si>
    <t>Přesun sutě</t>
  </si>
  <si>
    <t>74</t>
  </si>
  <si>
    <t>997002611</t>
  </si>
  <si>
    <t>Nakládání suti a vybouraných hmot</t>
  </si>
  <si>
    <t>-53313214</t>
  </si>
  <si>
    <t>75</t>
  </si>
  <si>
    <t>997006512</t>
  </si>
  <si>
    <t>Vodorovné doprava suti s naložením a složením na skládku do 1 km</t>
  </si>
  <si>
    <t>103701551</t>
  </si>
  <si>
    <t>76</t>
  </si>
  <si>
    <t>997006519</t>
  </si>
  <si>
    <t>Příplatek k vodorovnému přemístění suti na skládku ZKD 1 km přes 1 km</t>
  </si>
  <si>
    <t>16635983</t>
  </si>
  <si>
    <t>16,738*24 'Přepočtené koeficientem množství</t>
  </si>
  <si>
    <t>77</t>
  </si>
  <si>
    <t>997221855R</t>
  </si>
  <si>
    <t>Poplatek za uložení odpadu zeminy, betonu a kameniva na skládce (skládkovné)</t>
  </si>
  <si>
    <t>-2105751922</t>
  </si>
  <si>
    <t>998</t>
  </si>
  <si>
    <t>Přesun hmot</t>
  </si>
  <si>
    <t>78</t>
  </si>
  <si>
    <t>998225111</t>
  </si>
  <si>
    <t>Přesun hmot pro pozemní komunikace s krytem z kamene, monolitickým betonovým nebo živičným</t>
  </si>
  <si>
    <t>-35695352</t>
  </si>
  <si>
    <t>Práce a dodávky M</t>
  </si>
  <si>
    <t>46-M</t>
  </si>
  <si>
    <t>Zemní práce při extr.mont.pracích</t>
  </si>
  <si>
    <t>79</t>
  </si>
  <si>
    <t>460070753</t>
  </si>
  <si>
    <t>Hloubení nezapažených jam pro ostatní konstrukce ručně v hornině tř 3</t>
  </si>
  <si>
    <t>-336162275</t>
  </si>
  <si>
    <t>dle A2 - sondy</t>
  </si>
  <si>
    <t>2*4</t>
  </si>
  <si>
    <t>80</t>
  </si>
  <si>
    <t>460520133</t>
  </si>
  <si>
    <t>Osazení tvárnic kabelových betonových do rýhy s obsypem bez výkopových prací 4-otvorových</t>
  </si>
  <si>
    <t>2057897101</t>
  </si>
  <si>
    <t>dle A2</t>
  </si>
  <si>
    <t>12,5</t>
  </si>
  <si>
    <t>81</t>
  </si>
  <si>
    <t>592133920</t>
  </si>
  <si>
    <t>žlab kabelový TK 1, T 2N, TK 2 a T 2NK AZD 29-100 100x31x26 cm</t>
  </si>
  <si>
    <t>128</t>
  </si>
  <si>
    <t>1797651954</t>
  </si>
  <si>
    <t>82</t>
  </si>
  <si>
    <t>592133450</t>
  </si>
  <si>
    <t>poklop kabelového žlabu TK 2 AZD 28-50 50x23x4 cm</t>
  </si>
  <si>
    <t>1669100798</t>
  </si>
  <si>
    <t>2*12,5</t>
  </si>
  <si>
    <t>83</t>
  </si>
  <si>
    <t>R21022</t>
  </si>
  <si>
    <t>osazení plast.revizní šachty ∅0,6m pro sdělovací vedení</t>
  </si>
  <si>
    <t>2103743733</t>
  </si>
  <si>
    <t>fr032</t>
  </si>
  <si>
    <t>fr1632</t>
  </si>
  <si>
    <t>8,55</t>
  </si>
  <si>
    <t>fr3263</t>
  </si>
  <si>
    <t>52,155</t>
  </si>
  <si>
    <t>jáma</t>
  </si>
  <si>
    <t>jáma vsaku</t>
  </si>
  <si>
    <t>39,6</t>
  </si>
  <si>
    <t>lože</t>
  </si>
  <si>
    <t>1,764</t>
  </si>
  <si>
    <t>obsyp</t>
  </si>
  <si>
    <t>5,292</t>
  </si>
  <si>
    <t>002 - SO 301 DEŠŤOVÁ KANALIZACE</t>
  </si>
  <si>
    <t>pažení_celk</t>
  </si>
  <si>
    <t>pažení celkem</t>
  </si>
  <si>
    <t>117,6</t>
  </si>
  <si>
    <t>paženír</t>
  </si>
  <si>
    <t>16,8</t>
  </si>
  <si>
    <t>potrubí</t>
  </si>
  <si>
    <t>11,2</t>
  </si>
  <si>
    <t>výkop rýh</t>
  </si>
  <si>
    <t>8,82</t>
  </si>
  <si>
    <t>116,007</t>
  </si>
  <si>
    <t>zásyp</t>
  </si>
  <si>
    <t>41,364</t>
  </si>
  <si>
    <t xml:space="preserve">    3 - Svislé a kompletní konstrukce</t>
  </si>
  <si>
    <t xml:space="preserve">    8 - Trubní vedení</t>
  </si>
  <si>
    <t>131201201</t>
  </si>
  <si>
    <t>Hloubení jam zapažených v hornině tř. 3 objemu do 100 m3</t>
  </si>
  <si>
    <t>1876079059</t>
  </si>
  <si>
    <t>dle D1.1.b.1</t>
  </si>
  <si>
    <t>4,4*1*9</t>
  </si>
  <si>
    <t>131201209</t>
  </si>
  <si>
    <t>Příplatek za lepivost u hloubení jam zapažených v hornině tř. 3</t>
  </si>
  <si>
    <t>-75386505</t>
  </si>
  <si>
    <t>132201201</t>
  </si>
  <si>
    <t>Hloubení rýh š do 2000 mm v hornině tř. 3 objemu do 100 m3</t>
  </si>
  <si>
    <t>2038294812</t>
  </si>
  <si>
    <t>dle D1.1.b.2; D1.1.b.5</t>
  </si>
  <si>
    <t>(paženír/2)*1,05</t>
  </si>
  <si>
    <t>132201209</t>
  </si>
  <si>
    <t>Příplatek za lepivost k hloubení rýh š do 2000 mm v hornině tř. 3</t>
  </si>
  <si>
    <t>-1344821521</t>
  </si>
  <si>
    <t>151101102</t>
  </si>
  <si>
    <t>Zřízení příložného pažení a rozepření stěn rýh hl do 4 m</t>
  </si>
  <si>
    <t>-1332119971</t>
  </si>
  <si>
    <t>dle D1.1.b.1; dle D1.1.b.4</t>
  </si>
  <si>
    <t>potrubí dešť</t>
  </si>
  <si>
    <t>2*(1,5*5,6)</t>
  </si>
  <si>
    <t>2*4,4*(1+9)</t>
  </si>
  <si>
    <t>vpusti</t>
  </si>
  <si>
    <t>4*1,6*2</t>
  </si>
  <si>
    <t>151101112</t>
  </si>
  <si>
    <t>Odstranění příložného pažení a rozepření stěn rýh hl do 4 m</t>
  </si>
  <si>
    <t>1591939791</t>
  </si>
  <si>
    <t>161101102</t>
  </si>
  <si>
    <t>Svislé přemístění výkopku z horniny tř. 1 až 4 hl výkopu do 4 m</t>
  </si>
  <si>
    <t>-8176089</t>
  </si>
  <si>
    <t>-1783508381</t>
  </si>
  <si>
    <t>rýhy+jáma</t>
  </si>
  <si>
    <t>-1197423886</t>
  </si>
  <si>
    <t>15*(rýhy+jáma)</t>
  </si>
  <si>
    <t>-828070793</t>
  </si>
  <si>
    <t>769776107</t>
  </si>
  <si>
    <t>75714189</t>
  </si>
  <si>
    <t>1,7*(rýhy+jáma)</t>
  </si>
  <si>
    <t>583441720</t>
  </si>
  <si>
    <t>štěrkodrť frakce 0-32 třída C</t>
  </si>
  <si>
    <t>384605875</t>
  </si>
  <si>
    <t>9*1*0,5*2</t>
  </si>
  <si>
    <t>583439320</t>
  </si>
  <si>
    <t>kamenivo drcené hrubé (Hrabůvka) frakce 16-32</t>
  </si>
  <si>
    <t>-62979822</t>
  </si>
  <si>
    <t>9*1*0,5*1,9</t>
  </si>
  <si>
    <t>583439630R</t>
  </si>
  <si>
    <t>kamenivo drcené hrubé prané frakce 32-63 praná</t>
  </si>
  <si>
    <t>-718143447</t>
  </si>
  <si>
    <t>9*1*3,05*1,9</t>
  </si>
  <si>
    <t>-420035719</t>
  </si>
  <si>
    <t>rýhy-lože-obsyp</t>
  </si>
  <si>
    <t>175151101</t>
  </si>
  <si>
    <t>Obsypání potrubí strojně sypaninou bez prohození, uloženou do 3 m</t>
  </si>
  <si>
    <t>-1381357314</t>
  </si>
  <si>
    <t>dle D1.1.b.2</t>
  </si>
  <si>
    <t>0,45*1,05*potrubí</t>
  </si>
  <si>
    <t>-1565155204</t>
  </si>
  <si>
    <t>zásyp*1,9-fr032-fr1632-fr3263</t>
  </si>
  <si>
    <t>583373310R</t>
  </si>
  <si>
    <t>štěrkopísek frakce 0-22</t>
  </si>
  <si>
    <t>306289894</t>
  </si>
  <si>
    <t>obsyp*2</t>
  </si>
  <si>
    <t>212755216</t>
  </si>
  <si>
    <t>Trativody z drenážních trubek plastových flexibilních D 160 mm bez lože</t>
  </si>
  <si>
    <t>-1933207268</t>
  </si>
  <si>
    <t>2*8+1</t>
  </si>
  <si>
    <t>418054284</t>
  </si>
  <si>
    <t>Přepočteno koeficientem 1,5 (pro prořez a přesahy 50%)</t>
  </si>
  <si>
    <t>textilie*1,5</t>
  </si>
  <si>
    <t>213141132</t>
  </si>
  <si>
    <t>Zřízení vrstvy z geotextilie ve sklonu do 1:1 š do 6 m</t>
  </si>
  <si>
    <t>891425622</t>
  </si>
  <si>
    <t>2*4,05*(1+9)+1*9*3</t>
  </si>
  <si>
    <t>3,14*0,15*drenáž</t>
  </si>
  <si>
    <t>Svislé a kompletní konstrukce</t>
  </si>
  <si>
    <t>359901211</t>
  </si>
  <si>
    <t>Monitoring stoky jakékoli výšky na nové kanalizaci</t>
  </si>
  <si>
    <t>-333519872</t>
  </si>
  <si>
    <t>dle D1.1.b.4</t>
  </si>
  <si>
    <t>1276334537</t>
  </si>
  <si>
    <t>0,15*1,05*potrubí</t>
  </si>
  <si>
    <t>Trubní vedení</t>
  </si>
  <si>
    <t>871313121</t>
  </si>
  <si>
    <t>Montáž kanalizačního potrubí z PVC těsněné gumovým kroužkem otevřený výkop sklon do 20 % DN 160</t>
  </si>
  <si>
    <t>98968126</t>
  </si>
  <si>
    <t>5,6</t>
  </si>
  <si>
    <t>vsak</t>
  </si>
  <si>
    <t>2*(0,5+2,3)</t>
  </si>
  <si>
    <t>R801</t>
  </si>
  <si>
    <t>dodání a osazení kompletní sorpční vpusti vč.obetonování 1m3 C30/37</t>
  </si>
  <si>
    <t>-1981103435</t>
  </si>
  <si>
    <t>dle C2; D1.1.b.3</t>
  </si>
  <si>
    <t>286114600</t>
  </si>
  <si>
    <t>trubka kanalizace plastová KGEM-160x1000 mm SN8</t>
  </si>
  <si>
    <t>-542104518</t>
  </si>
  <si>
    <t>Přepočteno koeficientem 1,05 (prořez 5%)</t>
  </si>
  <si>
    <t>11,2*1,05 'Přepočtené koeficientem množství</t>
  </si>
  <si>
    <t>892312121</t>
  </si>
  <si>
    <t>Tlaková zkouška vzduchem potrubí DN 150 těsnícím vakem ucpávkovým</t>
  </si>
  <si>
    <t>úsek</t>
  </si>
  <si>
    <t>323531431</t>
  </si>
  <si>
    <t>dle D1.1.b.5</t>
  </si>
  <si>
    <t>938906143R</t>
  </si>
  <si>
    <t>Pročištění potrubí DN 130-160</t>
  </si>
  <si>
    <t>-448240595</t>
  </si>
  <si>
    <t>čištění před kamerovou revizí</t>
  </si>
  <si>
    <t>998276201R</t>
  </si>
  <si>
    <t>Přesun hmot, trub.vedení plast. obsypaná kamenivem</t>
  </si>
  <si>
    <t>915924426</t>
  </si>
  <si>
    <t>dvr75</t>
  </si>
  <si>
    <t>90,7</t>
  </si>
  <si>
    <t>folie</t>
  </si>
  <si>
    <t>kabel_1</t>
  </si>
  <si>
    <t>kabel</t>
  </si>
  <si>
    <t>85,7</t>
  </si>
  <si>
    <t>rýha2</t>
  </si>
  <si>
    <t>svody</t>
  </si>
  <si>
    <t>zemnič</t>
  </si>
  <si>
    <t>003 -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</si>
  <si>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</si>
  <si>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</si>
  <si>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</si>
  <si>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</si>
  <si>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</si>
  <si>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</si>
  <si>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</si>
  <si>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</si>
  <si>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</si>
  <si>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</si>
  <si>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474379059</t>
  </si>
  <si>
    <t>kabel_1+svody</t>
  </si>
  <si>
    <t>741130025</t>
  </si>
  <si>
    <t>Ukončení vodič izolovaný do 16 mm2 na svorkovnici</t>
  </si>
  <si>
    <t>-370766154</t>
  </si>
  <si>
    <t>dle C4.2.d</t>
  </si>
  <si>
    <t>741420021</t>
  </si>
  <si>
    <t>Montáž svorka hromosvodná se 2 šrouby</t>
  </si>
  <si>
    <t>-649731648</t>
  </si>
  <si>
    <t>2+3</t>
  </si>
  <si>
    <t>354420130</t>
  </si>
  <si>
    <t xml:space="preserve">svorka uzemnění  SS Cu spojovací</t>
  </si>
  <si>
    <t>284291341</t>
  </si>
  <si>
    <t>354420160</t>
  </si>
  <si>
    <t xml:space="preserve">svorka uzemnění  SP Cu  připojovací</t>
  </si>
  <si>
    <t>470392893</t>
  </si>
  <si>
    <t>741810002</t>
  </si>
  <si>
    <t>Celková prohlídka elektrického rozvodu a zařízení do 500 000,- Kč</t>
  </si>
  <si>
    <t>433144838</t>
  </si>
  <si>
    <t>741820102</t>
  </si>
  <si>
    <t>Měření intenzity osvětlení</t>
  </si>
  <si>
    <t>soubor</t>
  </si>
  <si>
    <t>-1779280395</t>
  </si>
  <si>
    <t>784</t>
  </si>
  <si>
    <t>Dokončovací práce - malby a tapety</t>
  </si>
  <si>
    <t>784672011R</t>
  </si>
  <si>
    <t xml:space="preserve">Písmomalířské práce výšky písmen nebo číslic do 100 mm  </t>
  </si>
  <si>
    <t>1456111132</t>
  </si>
  <si>
    <t>21-M</t>
  </si>
  <si>
    <t>Elektromontáže</t>
  </si>
  <si>
    <t>210021063</t>
  </si>
  <si>
    <t>Osazení výstražné fólie z PVC</t>
  </si>
  <si>
    <t>56750885</t>
  </si>
  <si>
    <t>354360230RR</t>
  </si>
  <si>
    <t>spojka kabelová smršťovaná přímé do 1kV 91ah-22s 4 x 16 - 50mm - dodání a montáž</t>
  </si>
  <si>
    <t>256</t>
  </si>
  <si>
    <t>-1411859332</t>
  </si>
  <si>
    <t>693113110R</t>
  </si>
  <si>
    <t>výstražná fólie z polyethylenu šíře 33 cm s potiskem</t>
  </si>
  <si>
    <t>285144595</t>
  </si>
  <si>
    <t>Přepočteno koeficientem 1,1 (prořez 10%)</t>
  </si>
  <si>
    <t>90,7*1,1 'Přepočtené koeficientem množství</t>
  </si>
  <si>
    <t>210202013RR</t>
  </si>
  <si>
    <t>Montáž svítidlo na výložník</t>
  </si>
  <si>
    <t>2025810548</t>
  </si>
  <si>
    <t>M003</t>
  </si>
  <si>
    <t>dodání svítidla výložníkového 70W</t>
  </si>
  <si>
    <t>1242700418</t>
  </si>
  <si>
    <t>M006</t>
  </si>
  <si>
    <t>demontáž stáv.rozvodu vč.odvozu a likvidace</t>
  </si>
  <si>
    <t>393149570</t>
  </si>
  <si>
    <t>2*(9+6+6+17)</t>
  </si>
  <si>
    <t>210204011</t>
  </si>
  <si>
    <t>Montáž stožárů osvětlení ocelových samostatně stojících délky do 12 m</t>
  </si>
  <si>
    <t>1347735709</t>
  </si>
  <si>
    <t>M001</t>
  </si>
  <si>
    <t xml:space="preserve">stožár osvětlovací BM8 žárově zinkovaný  </t>
  </si>
  <si>
    <t>-1869360086</t>
  </si>
  <si>
    <t>210204103</t>
  </si>
  <si>
    <t>Montáž výložníků osvětlení jednoramenných sloupových hmotnosti do 35 kg</t>
  </si>
  <si>
    <t>-676987253</t>
  </si>
  <si>
    <t>210204203</t>
  </si>
  <si>
    <t>Montáž elektrovýzbroje stožárů osvětlení 3 okruhy</t>
  </si>
  <si>
    <t>1882289982</t>
  </si>
  <si>
    <t>M004</t>
  </si>
  <si>
    <t>Dodávka výzbroje stožáru osvětlení se třemi obvody, chráněné pojistkami</t>
  </si>
  <si>
    <t>sada</t>
  </si>
  <si>
    <t>-1594195905</t>
  </si>
  <si>
    <t>210220002</t>
  </si>
  <si>
    <t>Montáž uzemňovacích vedení vodičů FeZn pomocí svorek na povrchu drátem nebo lanem do 10 mm</t>
  </si>
  <si>
    <t>75247388</t>
  </si>
  <si>
    <t>354410730</t>
  </si>
  <si>
    <t>drát průměr 10 mm FeZn</t>
  </si>
  <si>
    <t>-284302741</t>
  </si>
  <si>
    <t>0,62*zemnič</t>
  </si>
  <si>
    <t>56,234*1,05 'Přepočtené koeficientem množství</t>
  </si>
  <si>
    <t>210280211</t>
  </si>
  <si>
    <t>Měření zemních odporů zemniče prvního nebo samostatného</t>
  </si>
  <si>
    <t>-592802489</t>
  </si>
  <si>
    <t>210280215</t>
  </si>
  <si>
    <t>Připlatek k měření zemních odporů prvního zemniče za každý další zemnič v síti</t>
  </si>
  <si>
    <t>543271093</t>
  </si>
  <si>
    <t>210280351</t>
  </si>
  <si>
    <t>Zkoušky kabelů silových do 1 kV, počtu a průřezu žil do 4x25 mm2</t>
  </si>
  <si>
    <t>922868929</t>
  </si>
  <si>
    <t>210290891</t>
  </si>
  <si>
    <t>Doplnění orientačních štítků na kabel (při revizi)</t>
  </si>
  <si>
    <t>-733770894</t>
  </si>
  <si>
    <t>M005</t>
  </si>
  <si>
    <t>kabelový štítek</t>
  </si>
  <si>
    <t>-7223611</t>
  </si>
  <si>
    <t>210810005</t>
  </si>
  <si>
    <t>Montáž měděných kabelů CYKY, CYKYD, CYKYDY, NYM, NYY, YSLY 750 V 3x1,5 mm2 uložených volně</t>
  </si>
  <si>
    <t>-1795429584</t>
  </si>
  <si>
    <t>dle C4.2.d; C4.2.c</t>
  </si>
  <si>
    <t>2*(8+2,5+2+1)</t>
  </si>
  <si>
    <t>341110300</t>
  </si>
  <si>
    <t>kabel silový s Cu jádrem CYKY 3x1,5 mm2</t>
  </si>
  <si>
    <t>-126536528</t>
  </si>
  <si>
    <t>27*1,1 'Přepočtené koeficientem množství</t>
  </si>
  <si>
    <t>M002</t>
  </si>
  <si>
    <t>Dodávka jednoram. výložníku dl. 2,5m</t>
  </si>
  <si>
    <t>18554624</t>
  </si>
  <si>
    <t>210810014</t>
  </si>
  <si>
    <t>Montáž měděných kabelů CYKY, CYKYD, CYKYDY, NYM, NYY, YSLY 750 V 4x16mm2 uložených volně</t>
  </si>
  <si>
    <t>1376529706</t>
  </si>
  <si>
    <t>9+24,3+17+9+7+3,1+3,4+3,8+9,1+5</t>
  </si>
  <si>
    <t>341110800</t>
  </si>
  <si>
    <t>kabel silový s Cu jádrem CYKY 4x16 mm2</t>
  </si>
  <si>
    <t>1705913462</t>
  </si>
  <si>
    <t>90,7*1,05 'Přepočtené koeficientem množství</t>
  </si>
  <si>
    <t>460010024</t>
  </si>
  <si>
    <t>Vytyčení trasy vedení kabelového podzemního v zastavěném prostoru</t>
  </si>
  <si>
    <t>km</t>
  </si>
  <si>
    <t>411278157</t>
  </si>
  <si>
    <t>kabel_1*0,001</t>
  </si>
  <si>
    <t>460050303</t>
  </si>
  <si>
    <t>Hloubení nezapažených jam pro stožáry jednoduché s patkou na rovině ručně v hornině tř 3</t>
  </si>
  <si>
    <t>344000666</t>
  </si>
  <si>
    <t>460080035</t>
  </si>
  <si>
    <t>Základové konstrukce ze ŽB tř. C 25/30</t>
  </si>
  <si>
    <t>1121162467</t>
  </si>
  <si>
    <t>dle C4.2.c</t>
  </si>
  <si>
    <t>0,7*0,7*0,3*2</t>
  </si>
  <si>
    <t>0,5*0,5*0,3*2</t>
  </si>
  <si>
    <t>460080202</t>
  </si>
  <si>
    <t>Zřízení zabudovaného bednění základových konstrukcí</t>
  </si>
  <si>
    <t>1190623505</t>
  </si>
  <si>
    <t>0,4*3,14*1,5*2</t>
  </si>
  <si>
    <t>286111230</t>
  </si>
  <si>
    <t>trubka kanalizační hladká hrdlovaná D 400 x 9,8 x 5000 mm</t>
  </si>
  <si>
    <t>-1791387673</t>
  </si>
  <si>
    <t>460150163</t>
  </si>
  <si>
    <t>Hloubení kabelových zapažených i nezapažených rýh ručně š 35 cm, hl 80 cm, v hornině tř 3</t>
  </si>
  <si>
    <t>-1724069020</t>
  </si>
  <si>
    <t>dle C4.2.b</t>
  </si>
  <si>
    <t>kabel_1-5</t>
  </si>
  <si>
    <t>460421101</t>
  </si>
  <si>
    <t>Lože kabelů z písku nebo štěrkopísku tl 10 cm nad kabel, bez zakrytí, šířky lože do 65 cm</t>
  </si>
  <si>
    <t>-31979920</t>
  </si>
  <si>
    <t>dle C4.2.b; C4.2.d</t>
  </si>
  <si>
    <t>460470011</t>
  </si>
  <si>
    <t>Provizorní zajištění kabelů ve výkopech při jejich křížení</t>
  </si>
  <si>
    <t>-1361521705</t>
  </si>
  <si>
    <t>460520173</t>
  </si>
  <si>
    <t>Montáž trubek ochranných plastových ohebných do 90 mm uložených do rýhy</t>
  </si>
  <si>
    <t>813204618</t>
  </si>
  <si>
    <t>1643729226</t>
  </si>
  <si>
    <t>lože*0,2*0,35*2</t>
  </si>
  <si>
    <t>345713530R</t>
  </si>
  <si>
    <t>trubka elektroinstalační ohebná d75mm</t>
  </si>
  <si>
    <t>-1418741358</t>
  </si>
  <si>
    <t>460560163</t>
  </si>
  <si>
    <t>Zásyp rýh ručně šířky 35 cm, hloubky 80 cm, z horniny třídy 3</t>
  </si>
  <si>
    <t>1263871252</t>
  </si>
  <si>
    <t>460620013</t>
  </si>
  <si>
    <t>Provizorní úprava terénu se zhutněním, v hornině tř 3</t>
  </si>
  <si>
    <t>919323238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</si>
  <si>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</si>
  <si>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</si>
  <si>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</si>
  <si>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</si>
  <si>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</si>
  <si>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</si>
  <si>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</si>
  <si>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</si>
  <si>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</si>
  <si>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</si>
  <si>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259460351</t>
  </si>
  <si>
    <t>184801121</t>
  </si>
  <si>
    <t>Ošetřování vysazených dřevin soliterních v rovině a svahu do 1:5</t>
  </si>
  <si>
    <t>777530878</t>
  </si>
  <si>
    <t>184911111</t>
  </si>
  <si>
    <t>Znovuuvázání dřeviny ke kůlům</t>
  </si>
  <si>
    <t>-1925689913</t>
  </si>
  <si>
    <t>184911421</t>
  </si>
  <si>
    <t>Mulčování rostlin kůrou tl do 0,1 m v rovině a svahu do 1:5</t>
  </si>
  <si>
    <t>-248398520</t>
  </si>
  <si>
    <t>pi*0,75*0,75*0,1*6</t>
  </si>
  <si>
    <t>10391100</t>
  </si>
  <si>
    <t>kůra mulčovací VL</t>
  </si>
  <si>
    <t>1487317640</t>
  </si>
  <si>
    <t>0,15*pi*0,75*0,75*0,1*6</t>
  </si>
  <si>
    <t>203668111</t>
  </si>
  <si>
    <t>7*0,03*2+3*0,01*4</t>
  </si>
  <si>
    <t>185804513</t>
  </si>
  <si>
    <t>Odplevelení dřevin soliterních v rovině a svahu do 1:5</t>
  </si>
  <si>
    <t>1896495384</t>
  </si>
  <si>
    <t>6*pi*0,75*0,75</t>
  </si>
  <si>
    <t>-544177373</t>
  </si>
  <si>
    <t>R801obkm</t>
  </si>
  <si>
    <t>odstranění obrostu kmene</t>
  </si>
  <si>
    <t>587556638</t>
  </si>
  <si>
    <t>184807103</t>
  </si>
  <si>
    <t>Okopání sazenic zemina 3</t>
  </si>
  <si>
    <t>-143811921</t>
  </si>
  <si>
    <t>3*4</t>
  </si>
  <si>
    <t>R801odpp</t>
  </si>
  <si>
    <t>odpíchnutí okrajů keřů</t>
  </si>
  <si>
    <t>-1595122811</t>
  </si>
  <si>
    <t>3*4*pi*1,5</t>
  </si>
  <si>
    <t>RP2</t>
  </si>
  <si>
    <t>2 rok</t>
  </si>
  <si>
    <t>-73433426</t>
  </si>
  <si>
    <t>430200354</t>
  </si>
  <si>
    <t>184852322</t>
  </si>
  <si>
    <t>Řez stromu výchovný alejových stromů výšky přes 4 do 6 m</t>
  </si>
  <si>
    <t>716613668</t>
  </si>
  <si>
    <t>-1847834424</t>
  </si>
  <si>
    <t>-36031727</t>
  </si>
  <si>
    <t>1822923322</t>
  </si>
  <si>
    <t>-1393877279</t>
  </si>
  <si>
    <t>1491860431</t>
  </si>
  <si>
    <t>238152503</t>
  </si>
  <si>
    <t>-1012707071</t>
  </si>
  <si>
    <t>-1592304250</t>
  </si>
  <si>
    <t>-76181753</t>
  </si>
  <si>
    <t>RP3</t>
  </si>
  <si>
    <t>3 rok</t>
  </si>
  <si>
    <t>773041471</t>
  </si>
  <si>
    <t>-748514019</t>
  </si>
  <si>
    <t>663012777</t>
  </si>
  <si>
    <t>30278508</t>
  </si>
  <si>
    <t>1631684570</t>
  </si>
  <si>
    <t>-668636491</t>
  </si>
  <si>
    <t>5*0,03*2+3*0,01*4</t>
  </si>
  <si>
    <t>19985585</t>
  </si>
  <si>
    <t>2003265468</t>
  </si>
  <si>
    <t>1378246766</t>
  </si>
  <si>
    <t>R801odstjt</t>
  </si>
  <si>
    <t>odstranění jutového obalu</t>
  </si>
  <si>
    <t>-1968410309</t>
  </si>
  <si>
    <t>-607872621</t>
  </si>
  <si>
    <t>-1235377521</t>
  </si>
  <si>
    <t>RP4</t>
  </si>
  <si>
    <t>4 rok</t>
  </si>
  <si>
    <t>821548654</t>
  </si>
  <si>
    <t>1559728309</t>
  </si>
  <si>
    <t>902352656</t>
  </si>
  <si>
    <t>-399279186</t>
  </si>
  <si>
    <t>-984381327</t>
  </si>
  <si>
    <t>1606482719</t>
  </si>
  <si>
    <t>1797642970</t>
  </si>
  <si>
    <t>1310875363</t>
  </si>
  <si>
    <t>-547221103</t>
  </si>
  <si>
    <t>-1911260578</t>
  </si>
  <si>
    <t>22720241</t>
  </si>
  <si>
    <t>-1055155864</t>
  </si>
  <si>
    <t>RP5</t>
  </si>
  <si>
    <t>5 rok</t>
  </si>
  <si>
    <t>1347102898</t>
  </si>
  <si>
    <t>1443748288</t>
  </si>
  <si>
    <t>-1942181649</t>
  </si>
  <si>
    <t>-1688346859</t>
  </si>
  <si>
    <t>-2130068992</t>
  </si>
  <si>
    <t>-1039187053</t>
  </si>
  <si>
    <t>454789542</t>
  </si>
  <si>
    <t>-1768908076</t>
  </si>
  <si>
    <t>1071695553</t>
  </si>
  <si>
    <t>R801odstk</t>
  </si>
  <si>
    <t xml:space="preserve">odstranění kotvení </t>
  </si>
  <si>
    <t>-312281551</t>
  </si>
  <si>
    <t>-1201636957</t>
  </si>
  <si>
    <t>276326326</t>
  </si>
  <si>
    <t>SEZNAM FIGUR</t>
  </si>
  <si>
    <t>Výměra</t>
  </si>
  <si>
    <t xml:space="preserve"> 000</t>
  </si>
  <si>
    <t>Použití figury:</t>
  </si>
  <si>
    <t xml:space="preserve"> 001</t>
  </si>
  <si>
    <t xml:space="preserve"> 002</t>
  </si>
  <si>
    <t xml:space="preserve"> 003</t>
  </si>
  <si>
    <t>kabel_2</t>
  </si>
  <si>
    <t>33,3+17+15+3,1+3,8+3,8</t>
  </si>
  <si>
    <t xml:space="preserve"> 004</t>
  </si>
  <si>
    <t>50*10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</si>
</sst>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20180419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Vybudování parkovacích stání na ul. Volgogradská 23-25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Ostrava, ul. Volgogradská 23-25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18. 4. 2018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obvod Ostrava – 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Roman Fildán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Roman Fildán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vedlejší rozpočtové...'!J30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'000 - vedlejší rozpočtové...'!P118</f>
        <v>0</v>
      </c>
      <c r="AV95" s="128">
        <f>'000 - vedlejší rozpočtové...'!J33</f>
        <v>0</v>
      </c>
      <c r="AW95" s="128">
        <f>'000 - vedlejší rozpočtové...'!J34</f>
        <v>0</v>
      </c>
      <c r="AX95" s="128">
        <f>'000 - vedlejší rozpočtové...'!J35</f>
        <v>0</v>
      </c>
      <c r="AY95" s="128">
        <f>'000 - vedlejší rozpočtové...'!J36</f>
        <v>0</v>
      </c>
      <c r="AZ95" s="128">
        <f>'000 - vedlejší rozpočtové...'!F33</f>
        <v>0</v>
      </c>
      <c r="BA95" s="128">
        <f>'000 - vedlejší rozpočtové...'!F34</f>
        <v>0</v>
      </c>
      <c r="BB95" s="128">
        <f>'000 - vedlejší rozpočtové...'!F35</f>
        <v>0</v>
      </c>
      <c r="BC95" s="128">
        <f>'000 - vedlejší rozpočtové...'!F36</f>
        <v>0</v>
      </c>
      <c r="BD95" s="130">
        <f>'000 - vedlejší rozpočtové...'!F37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'001 - SO 101 PARKOVIŠTĚ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'001 - SO 101 PARKOVIŠTĚ '!P126</f>
        <v>0</v>
      </c>
      <c r="AV96" s="128">
        <f>'001 - SO 101 PARKOVIŠTĚ '!J33</f>
        <v>0</v>
      </c>
      <c r="AW96" s="128">
        <f>'001 - SO 101 PARKOVIŠTĚ '!J34</f>
        <v>0</v>
      </c>
      <c r="AX96" s="128">
        <f>'001 - SO 101 PARKOVIŠTĚ '!J35</f>
        <v>0</v>
      </c>
      <c r="AY96" s="128">
        <f>'001 - SO 101 PARKOVIŠTĚ '!J36</f>
        <v>0</v>
      </c>
      <c r="AZ96" s="128">
        <f>'001 - SO 101 PARKOVIŠTĚ '!F33</f>
        <v>0</v>
      </c>
      <c r="BA96" s="128">
        <f>'001 - SO 101 PARKOVIŠTĚ '!F34</f>
        <v>0</v>
      </c>
      <c r="BB96" s="128">
        <f>'001 - SO 101 PARKOVIŠTĚ '!F35</f>
        <v>0</v>
      </c>
      <c r="BC96" s="128">
        <f>'001 - SO 101 PARKOVIŠTĚ '!F36</f>
        <v>0</v>
      </c>
      <c r="BD96" s="130">
        <f>'001 - SO 101 PARKOVIŠTĚ 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'002 - SO 301 DEŠŤOVÁ KANA...'!J30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'002 - SO 301 DEŠŤOVÁ KANA...'!P124</f>
        <v>0</v>
      </c>
      <c r="AV97" s="128">
        <f>'002 - SO 301 DEŠŤOVÁ KANA...'!J33</f>
        <v>0</v>
      </c>
      <c r="AW97" s="128">
        <f>'002 - SO 301 DEŠŤOVÁ KANA...'!J34</f>
        <v>0</v>
      </c>
      <c r="AX97" s="128">
        <f>'002 - SO 301 DEŠŤOVÁ KANA...'!J35</f>
        <v>0</v>
      </c>
      <c r="AY97" s="128">
        <f>'002 - SO 301 DEŠŤOVÁ KANA...'!J36</f>
        <v>0</v>
      </c>
      <c r="AZ97" s="128">
        <f>'002 - SO 301 DEŠŤOVÁ KANA...'!F33</f>
        <v>0</v>
      </c>
      <c r="BA97" s="128">
        <f>'002 - SO 301 DEŠŤOVÁ KANA...'!F34</f>
        <v>0</v>
      </c>
      <c r="BB97" s="128">
        <f>'002 - SO 301 DEŠŤOVÁ KANA...'!F35</f>
        <v>0</v>
      </c>
      <c r="BC97" s="128">
        <f>'002 - SO 301 DEŠŤOVÁ KANA...'!F36</f>
        <v>0</v>
      </c>
      <c r="BD97" s="130">
        <f>'002 - SO 301 DEŠŤOVÁ KANA...'!F37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'003 - SO 401 VEŘEJNÉ OSVĚ...'!J30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'003 - SO 401 VEŘEJNÉ OSVĚ...'!P122</f>
        <v>0</v>
      </c>
      <c r="AV98" s="128">
        <f>'003 - SO 401 VEŘEJNÉ OSVĚ...'!J33</f>
        <v>0</v>
      </c>
      <c r="AW98" s="128">
        <f>'003 - SO 401 VEŘEJNÉ OSVĚ...'!J34</f>
        <v>0</v>
      </c>
      <c r="AX98" s="128">
        <f>'003 - SO 401 VEŘEJNÉ OSVĚ...'!J35</f>
        <v>0</v>
      </c>
      <c r="AY98" s="128">
        <f>'003 - SO 401 VEŘEJNÉ OSVĚ...'!J36</f>
        <v>0</v>
      </c>
      <c r="AZ98" s="128">
        <f>'003 - SO 401 VEŘEJNÉ OSVĚ...'!F33</f>
        <v>0</v>
      </c>
      <c r="BA98" s="128">
        <f>'003 - SO 401 VEŘEJNÉ OSVĚ...'!F34</f>
        <v>0</v>
      </c>
      <c r="BB98" s="128">
        <f>'003 - SO 401 VEŘEJNÉ OSVĚ...'!F35</f>
        <v>0</v>
      </c>
      <c r="BC98" s="128">
        <f>'003 - SO 401 VEŘEJNÉ OSVĚ...'!F36</f>
        <v>0</v>
      </c>
      <c r="BD98" s="130">
        <f>'003 - SO 401 VEŘEJNÉ OSVĚ...'!F37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'004 - 5-LETÁ UDRŽOVACÍ PÉČE'!J30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'004 - 5-LETÁ UDRŽOVACÍ PÉČE'!P122</f>
        <v>0</v>
      </c>
      <c r="AV99" s="133">
        <f>'004 - 5-LETÁ UDRŽOVACÍ PÉČE'!J33</f>
        <v>0</v>
      </c>
      <c r="AW99" s="133">
        <f>'004 - 5-LETÁ UDRŽOVACÍ PÉČE'!J34</f>
        <v>0</v>
      </c>
      <c r="AX99" s="133">
        <f>'004 - 5-LETÁ UDRŽOVACÍ PÉČE'!J35</f>
        <v>0</v>
      </c>
      <c r="AY99" s="133">
        <f>'004 - 5-LETÁ UDRŽOVACÍ PÉČE'!J36</f>
        <v>0</v>
      </c>
      <c r="AZ99" s="133">
        <f>'004 - 5-LETÁ UDRŽOVACÍ PÉČE'!F33</f>
        <v>0</v>
      </c>
      <c r="BA99" s="133">
        <f>'004 - 5-LETÁ UDRŽOVACÍ PÉČE'!F34</f>
        <v>0</v>
      </c>
      <c r="BB99" s="133">
        <f>'004 - 5-LETÁ UDRŽOVACÍ PÉČE'!F35</f>
        <v>0</v>
      </c>
      <c r="BC99" s="133">
        <f>'004 - 5-LETÁ UDRŽOVACÍ PÉČE'!F36</f>
        <v>0</v>
      </c>
      <c r="BD99" s="135">
        <f>'004 - 5-LETÁ UDRŽOVACÍ PÉČE'!F37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dF1NTTuZ4hU9Y6e8x2qEz18/2s6/VosS0CCGSmIWGuMgKNMtHc+zTsaw6TUPN8VuIqYF0bWxoUif1LtnZbQVEQ==" hashValue="3UQkj203n4JgpMc8CUfArM7Vt+AYYT9WCwRN8NWgSnsIEPfQshE39B+JBe/PnhonUfp56rMDfRDj5GMGDh/qj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0 - vedlejší rozpočtové...'!C2" display="/"/>
    <hyperlink ref="A96" location="'001 - SO 101 PARKOVIŠTĚ 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36" t="s">
        <v>98</v>
      </c>
      <c r="BA2" s="136" t="s">
        <v>98</v>
      </c>
      <c r="BB2" s="136" t="s">
        <v>99</v>
      </c>
      <c r="BC2" s="136" t="s">
        <v>100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Vybudování parkovacích stání na ul. Volgogradská 23-25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ROUND((SUM(BE118:BE148)),  2)</f>
        <v>0</v>
      </c>
      <c r="G33" s="38"/>
      <c r="H33" s="38"/>
      <c r="I33" s="156">
        <v>0.20999999999999999</v>
      </c>
      <c r="J33" s="155">
        <f>ROUND(((SUM(BE118:BE148))*I33),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ROUND((SUM(BF118:BF148)),  2)</f>
        <v>0</v>
      </c>
      <c r="G34" s="38"/>
      <c r="H34" s="38"/>
      <c r="I34" s="156">
        <v>0.14999999999999999</v>
      </c>
      <c r="J34" s="155">
        <f>ROUND(((SUM(BF118:BF148))*I34),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ROUND((SUM(BG118:BG148)),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ROUND((SUM(BH118:BH148)),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ROUND((SUM(BI118:BI148)),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23-25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Ostrava, ul. Volgogradská 23-25 </v>
      </c>
      <c r="G89" s="40"/>
      <c r="H89" s="40"/>
      <c r="I89" s="32" t="s">
        <v>22</v>
      </c>
      <c r="J89" s="79" t="str">
        <f>IF(J12="","",J12)</f>
        <v>18. 4. 2018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5" t="str">
        <f>E7</f>
        <v>Vybudování parkovacích stání na ul. Volgogradská 23-25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000 -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Ostrava, ul. Volgogradská 23-25 </v>
      </c>
      <c r="G112" s="40"/>
      <c r="H112" s="40"/>
      <c r="I112" s="32" t="s">
        <v>22</v>
      </c>
      <c r="J112" s="79" t="str">
        <f>IF(J12="","",J12)</f>
        <v>18. 4. 2018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Městský obvod Ostrava – Jih</v>
      </c>
      <c r="G114" s="40"/>
      <c r="H114" s="40"/>
      <c r="I114" s="32" t="s">
        <v>30</v>
      </c>
      <c r="J114" s="36" t="str">
        <f>E21</f>
        <v>Roman Fildán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Roman Fildán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112</v>
      </c>
      <c r="D117" s="195" t="s">
        <v>60</v>
      </c>
      <c r="E117" s="195" t="s">
        <v>56</v>
      </c>
      <c r="F117" s="195" t="s">
        <v>57</v>
      </c>
      <c r="G117" s="195" t="s">
        <v>113</v>
      </c>
      <c r="H117" s="195" t="s">
        <v>114</v>
      </c>
      <c r="I117" s="195" t="s">
        <v>115</v>
      </c>
      <c r="J117" s="196" t="s">
        <v>106</v>
      </c>
      <c r="K117" s="197" t="s">
        <v>116</v>
      </c>
      <c r="L117" s="198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9">
        <f>BK118</f>
        <v>0</v>
      </c>
      <c r="K118" s="40"/>
      <c r="L118" s="44"/>
      <c r="M118" s="103"/>
      <c r="N118" s="200"/>
      <c r="O118" s="104"/>
      <c r="P118" s="201">
        <f>P119</f>
        <v>0</v>
      </c>
      <c r="Q118" s="104"/>
      <c r="R118" s="201">
        <f>R119</f>
        <v>0.01695</v>
      </c>
      <c r="S118" s="104"/>
      <c r="T118" s="202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74</v>
      </c>
      <c r="E119" s="207" t="s">
        <v>124</v>
      </c>
      <c r="F119" s="207" t="s">
        <v>125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0.01695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126</v>
      </c>
      <c r="AT119" s="216" t="s">
        <v>74</v>
      </c>
      <c r="AU119" s="216" t="s">
        <v>75</v>
      </c>
      <c r="AY119" s="215" t="s">
        <v>127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74</v>
      </c>
      <c r="E120" s="218" t="s">
        <v>83</v>
      </c>
      <c r="F120" s="218" t="s">
        <v>128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SUM(P121:P148)</f>
        <v>0</v>
      </c>
      <c r="Q120" s="212"/>
      <c r="R120" s="213">
        <f>SUM(R121:R148)</f>
        <v>0.01695</v>
      </c>
      <c r="S120" s="212"/>
      <c r="T120" s="214">
        <f>SUM(T121:T148)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126</v>
      </c>
      <c r="AT120" s="216" t="s">
        <v>74</v>
      </c>
      <c r="AU120" s="216" t="s">
        <v>83</v>
      </c>
      <c r="AY120" s="215" t="s">
        <v>127</v>
      </c>
      <c r="BK120" s="217">
        <f>SUM(BK121:BK148)</f>
        <v>0</v>
      </c>
    </row>
    <row r="121" s="2" customFormat="1" ht="16.5" customHeight="1">
      <c r="A121" s="38"/>
      <c r="B121" s="39"/>
      <c r="C121" s="220" t="s">
        <v>83</v>
      </c>
      <c r="D121" s="220" t="s">
        <v>129</v>
      </c>
      <c r="E121" s="221" t="s">
        <v>86</v>
      </c>
      <c r="F121" s="222" t="s">
        <v>130</v>
      </c>
      <c r="G121" s="223" t="s">
        <v>131</v>
      </c>
      <c r="H121" s="224">
        <v>1</v>
      </c>
      <c r="I121" s="225"/>
      <c r="J121" s="226">
        <f>ROUND(I121*H121,2)</f>
        <v>0</v>
      </c>
      <c r="K121" s="227"/>
      <c r="L121" s="228"/>
      <c r="M121" s="229" t="s">
        <v>1</v>
      </c>
      <c r="N121" s="230" t="s">
        <v>40</v>
      </c>
      <c r="O121" s="91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3" t="s">
        <v>132</v>
      </c>
      <c r="AT121" s="233" t="s">
        <v>129</v>
      </c>
      <c r="AU121" s="233" t="s">
        <v>85</v>
      </c>
      <c r="AY121" s="17" t="s">
        <v>127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7" t="s">
        <v>83</v>
      </c>
      <c r="BK121" s="234">
        <f>ROUND(I121*H121,2)</f>
        <v>0</v>
      </c>
      <c r="BL121" s="17" t="s">
        <v>133</v>
      </c>
      <c r="BM121" s="233" t="s">
        <v>134</v>
      </c>
    </row>
    <row r="122" s="2" customFormat="1" ht="33" customHeight="1">
      <c r="A122" s="38"/>
      <c r="B122" s="39"/>
      <c r="C122" s="220" t="s">
        <v>85</v>
      </c>
      <c r="D122" s="220" t="s">
        <v>129</v>
      </c>
      <c r="E122" s="221" t="s">
        <v>89</v>
      </c>
      <c r="F122" s="222" t="s">
        <v>135</v>
      </c>
      <c r="G122" s="223" t="s">
        <v>131</v>
      </c>
      <c r="H122" s="224">
        <v>1</v>
      </c>
      <c r="I122" s="225"/>
      <c r="J122" s="226">
        <f>ROUND(I122*H122,2)</f>
        <v>0</v>
      </c>
      <c r="K122" s="227"/>
      <c r="L122" s="228"/>
      <c r="M122" s="229" t="s">
        <v>1</v>
      </c>
      <c r="N122" s="230" t="s">
        <v>40</v>
      </c>
      <c r="O122" s="91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3" t="s">
        <v>132</v>
      </c>
      <c r="AT122" s="233" t="s">
        <v>129</v>
      </c>
      <c r="AU122" s="233" t="s">
        <v>85</v>
      </c>
      <c r="AY122" s="17" t="s">
        <v>127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7" t="s">
        <v>83</v>
      </c>
      <c r="BK122" s="234">
        <f>ROUND(I122*H122,2)</f>
        <v>0</v>
      </c>
      <c r="BL122" s="17" t="s">
        <v>133</v>
      </c>
      <c r="BM122" s="233" t="s">
        <v>136</v>
      </c>
    </row>
    <row r="123" s="2" customFormat="1" ht="24.15" customHeight="1">
      <c r="A123" s="38"/>
      <c r="B123" s="39"/>
      <c r="C123" s="220" t="s">
        <v>137</v>
      </c>
      <c r="D123" s="220" t="s">
        <v>129</v>
      </c>
      <c r="E123" s="221" t="s">
        <v>138</v>
      </c>
      <c r="F123" s="222" t="s">
        <v>139</v>
      </c>
      <c r="G123" s="223" t="s">
        <v>131</v>
      </c>
      <c r="H123" s="224">
        <v>1</v>
      </c>
      <c r="I123" s="225"/>
      <c r="J123" s="226">
        <f>ROUND(I123*H123,2)</f>
        <v>0</v>
      </c>
      <c r="K123" s="227"/>
      <c r="L123" s="228"/>
      <c r="M123" s="229" t="s">
        <v>1</v>
      </c>
      <c r="N123" s="230" t="s">
        <v>40</v>
      </c>
      <c r="O123" s="91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3" t="s">
        <v>132</v>
      </c>
      <c r="AT123" s="233" t="s">
        <v>129</v>
      </c>
      <c r="AU123" s="233" t="s">
        <v>85</v>
      </c>
      <c r="AY123" s="17" t="s">
        <v>127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7" t="s">
        <v>83</v>
      </c>
      <c r="BK123" s="234">
        <f>ROUND(I123*H123,2)</f>
        <v>0</v>
      </c>
      <c r="BL123" s="17" t="s">
        <v>133</v>
      </c>
      <c r="BM123" s="233" t="s">
        <v>140</v>
      </c>
    </row>
    <row r="124" s="2" customFormat="1" ht="16.5" customHeight="1">
      <c r="A124" s="38"/>
      <c r="B124" s="39"/>
      <c r="C124" s="220" t="s">
        <v>133</v>
      </c>
      <c r="D124" s="220" t="s">
        <v>129</v>
      </c>
      <c r="E124" s="221" t="s">
        <v>92</v>
      </c>
      <c r="F124" s="222" t="s">
        <v>141</v>
      </c>
      <c r="G124" s="223" t="s">
        <v>131</v>
      </c>
      <c r="H124" s="224">
        <v>1</v>
      </c>
      <c r="I124" s="225"/>
      <c r="J124" s="226">
        <f>ROUND(I124*H124,2)</f>
        <v>0</v>
      </c>
      <c r="K124" s="227"/>
      <c r="L124" s="228"/>
      <c r="M124" s="229" t="s">
        <v>1</v>
      </c>
      <c r="N124" s="230" t="s">
        <v>40</v>
      </c>
      <c r="O124" s="91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3" t="s">
        <v>132</v>
      </c>
      <c r="AT124" s="233" t="s">
        <v>129</v>
      </c>
      <c r="AU124" s="233" t="s">
        <v>85</v>
      </c>
      <c r="AY124" s="17" t="s">
        <v>127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7" t="s">
        <v>83</v>
      </c>
      <c r="BK124" s="234">
        <f>ROUND(I124*H124,2)</f>
        <v>0</v>
      </c>
      <c r="BL124" s="17" t="s">
        <v>133</v>
      </c>
      <c r="BM124" s="233" t="s">
        <v>142</v>
      </c>
    </row>
    <row r="125" s="2" customFormat="1" ht="21.75" customHeight="1">
      <c r="A125" s="38"/>
      <c r="B125" s="39"/>
      <c r="C125" s="220" t="s">
        <v>126</v>
      </c>
      <c r="D125" s="220" t="s">
        <v>129</v>
      </c>
      <c r="E125" s="221" t="s">
        <v>95</v>
      </c>
      <c r="F125" s="222" t="s">
        <v>143</v>
      </c>
      <c r="G125" s="223" t="s">
        <v>131</v>
      </c>
      <c r="H125" s="224">
        <v>1</v>
      </c>
      <c r="I125" s="225"/>
      <c r="J125" s="226">
        <f>ROUND(I125*H125,2)</f>
        <v>0</v>
      </c>
      <c r="K125" s="227"/>
      <c r="L125" s="228"/>
      <c r="M125" s="229" t="s">
        <v>1</v>
      </c>
      <c r="N125" s="230" t="s">
        <v>40</v>
      </c>
      <c r="O125" s="91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132</v>
      </c>
      <c r="AT125" s="233" t="s">
        <v>129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144</v>
      </c>
    </row>
    <row r="126" s="2" customFormat="1" ht="16.5" customHeight="1">
      <c r="A126" s="38"/>
      <c r="B126" s="39"/>
      <c r="C126" s="220" t="s">
        <v>145</v>
      </c>
      <c r="D126" s="220" t="s">
        <v>129</v>
      </c>
      <c r="E126" s="221" t="s">
        <v>146</v>
      </c>
      <c r="F126" s="222" t="s">
        <v>147</v>
      </c>
      <c r="G126" s="223" t="s">
        <v>131</v>
      </c>
      <c r="H126" s="224">
        <v>1</v>
      </c>
      <c r="I126" s="225"/>
      <c r="J126" s="226">
        <f>ROUND(I126*H126,2)</f>
        <v>0</v>
      </c>
      <c r="K126" s="227"/>
      <c r="L126" s="228"/>
      <c r="M126" s="229" t="s">
        <v>1</v>
      </c>
      <c r="N126" s="230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132</v>
      </c>
      <c r="AT126" s="233" t="s">
        <v>129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148</v>
      </c>
    </row>
    <row r="127" s="2" customFormat="1" ht="16.5" customHeight="1">
      <c r="A127" s="38"/>
      <c r="B127" s="39"/>
      <c r="C127" s="220" t="s">
        <v>149</v>
      </c>
      <c r="D127" s="220" t="s">
        <v>129</v>
      </c>
      <c r="E127" s="221" t="s">
        <v>150</v>
      </c>
      <c r="F127" s="222" t="s">
        <v>151</v>
      </c>
      <c r="G127" s="223" t="s">
        <v>131</v>
      </c>
      <c r="H127" s="224">
        <v>1</v>
      </c>
      <c r="I127" s="225"/>
      <c r="J127" s="226">
        <f>ROUND(I127*H127,2)</f>
        <v>0</v>
      </c>
      <c r="K127" s="227"/>
      <c r="L127" s="228"/>
      <c r="M127" s="229" t="s">
        <v>1</v>
      </c>
      <c r="N127" s="230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132</v>
      </c>
      <c r="AT127" s="233" t="s">
        <v>129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152</v>
      </c>
    </row>
    <row r="128" s="2" customFormat="1" ht="24.15" customHeight="1">
      <c r="A128" s="38"/>
      <c r="B128" s="39"/>
      <c r="C128" s="220" t="s">
        <v>132</v>
      </c>
      <c r="D128" s="220" t="s">
        <v>129</v>
      </c>
      <c r="E128" s="221" t="s">
        <v>153</v>
      </c>
      <c r="F128" s="222" t="s">
        <v>154</v>
      </c>
      <c r="G128" s="223" t="s">
        <v>131</v>
      </c>
      <c r="H128" s="224">
        <v>1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132</v>
      </c>
      <c r="AT128" s="233" t="s">
        <v>129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155</v>
      </c>
    </row>
    <row r="129" s="2" customFormat="1" ht="16.5" customHeight="1">
      <c r="A129" s="38"/>
      <c r="B129" s="39"/>
      <c r="C129" s="220" t="s">
        <v>156</v>
      </c>
      <c r="D129" s="220" t="s">
        <v>129</v>
      </c>
      <c r="E129" s="221" t="s">
        <v>157</v>
      </c>
      <c r="F129" s="222" t="s">
        <v>158</v>
      </c>
      <c r="G129" s="223" t="s">
        <v>131</v>
      </c>
      <c r="H129" s="224">
        <v>1</v>
      </c>
      <c r="I129" s="225"/>
      <c r="J129" s="226">
        <f>ROUND(I129*H129,2)</f>
        <v>0</v>
      </c>
      <c r="K129" s="227"/>
      <c r="L129" s="228"/>
      <c r="M129" s="229" t="s">
        <v>1</v>
      </c>
      <c r="N129" s="230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132</v>
      </c>
      <c r="AT129" s="233" t="s">
        <v>129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159</v>
      </c>
    </row>
    <row r="130" s="2" customFormat="1" ht="16.5" customHeight="1">
      <c r="A130" s="38"/>
      <c r="B130" s="39"/>
      <c r="C130" s="220" t="s">
        <v>160</v>
      </c>
      <c r="D130" s="220" t="s">
        <v>129</v>
      </c>
      <c r="E130" s="221" t="s">
        <v>161</v>
      </c>
      <c r="F130" s="222" t="s">
        <v>162</v>
      </c>
      <c r="G130" s="223" t="s">
        <v>163</v>
      </c>
      <c r="H130" s="224">
        <v>10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164</v>
      </c>
    </row>
    <row r="131" s="2" customFormat="1" ht="24.15" customHeight="1">
      <c r="A131" s="38"/>
      <c r="B131" s="39"/>
      <c r="C131" s="220" t="s">
        <v>165</v>
      </c>
      <c r="D131" s="220" t="s">
        <v>129</v>
      </c>
      <c r="E131" s="221" t="s">
        <v>166</v>
      </c>
      <c r="F131" s="222" t="s">
        <v>167</v>
      </c>
      <c r="G131" s="223" t="s">
        <v>131</v>
      </c>
      <c r="H131" s="224">
        <v>1</v>
      </c>
      <c r="I131" s="225"/>
      <c r="J131" s="226">
        <f>ROUND(I131*H131,2)</f>
        <v>0</v>
      </c>
      <c r="K131" s="227"/>
      <c r="L131" s="228"/>
      <c r="M131" s="229" t="s">
        <v>1</v>
      </c>
      <c r="N131" s="230" t="s">
        <v>40</v>
      </c>
      <c r="O131" s="91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3" t="s">
        <v>132</v>
      </c>
      <c r="AT131" s="233" t="s">
        <v>129</v>
      </c>
      <c r="AU131" s="233" t="s">
        <v>85</v>
      </c>
      <c r="AY131" s="17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7" t="s">
        <v>83</v>
      </c>
      <c r="BK131" s="234">
        <f>ROUND(I131*H131,2)</f>
        <v>0</v>
      </c>
      <c r="BL131" s="17" t="s">
        <v>133</v>
      </c>
      <c r="BM131" s="233" t="s">
        <v>168</v>
      </c>
    </row>
    <row r="132" s="2" customFormat="1" ht="55.5" customHeight="1">
      <c r="A132" s="38"/>
      <c r="B132" s="39"/>
      <c r="C132" s="220" t="s">
        <v>169</v>
      </c>
      <c r="D132" s="220" t="s">
        <v>129</v>
      </c>
      <c r="E132" s="221" t="s">
        <v>170</v>
      </c>
      <c r="F132" s="222" t="s">
        <v>171</v>
      </c>
      <c r="G132" s="223" t="s">
        <v>131</v>
      </c>
      <c r="H132" s="224">
        <v>1</v>
      </c>
      <c r="I132" s="225"/>
      <c r="J132" s="226">
        <f>ROUND(I132*H132,2)</f>
        <v>0</v>
      </c>
      <c r="K132" s="227"/>
      <c r="L132" s="228"/>
      <c r="M132" s="229" t="s">
        <v>1</v>
      </c>
      <c r="N132" s="230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132</v>
      </c>
      <c r="AT132" s="233" t="s">
        <v>129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172</v>
      </c>
    </row>
    <row r="133" s="2" customFormat="1" ht="24.15" customHeight="1">
      <c r="A133" s="38"/>
      <c r="B133" s="39"/>
      <c r="C133" s="220" t="s">
        <v>173</v>
      </c>
      <c r="D133" s="220" t="s">
        <v>129</v>
      </c>
      <c r="E133" s="221" t="s">
        <v>174</v>
      </c>
      <c r="F133" s="222" t="s">
        <v>175</v>
      </c>
      <c r="G133" s="223" t="s">
        <v>163</v>
      </c>
      <c r="H133" s="224">
        <v>1</v>
      </c>
      <c r="I133" s="225"/>
      <c r="J133" s="226">
        <f>ROUND(I133*H133,2)</f>
        <v>0</v>
      </c>
      <c r="K133" s="227"/>
      <c r="L133" s="228"/>
      <c r="M133" s="229" t="s">
        <v>1</v>
      </c>
      <c r="N133" s="230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132</v>
      </c>
      <c r="AT133" s="233" t="s">
        <v>129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176</v>
      </c>
    </row>
    <row r="134" s="2" customFormat="1" ht="16.5" customHeight="1">
      <c r="A134" s="38"/>
      <c r="B134" s="39"/>
      <c r="C134" s="220" t="s">
        <v>177</v>
      </c>
      <c r="D134" s="220" t="s">
        <v>129</v>
      </c>
      <c r="E134" s="221" t="s">
        <v>178</v>
      </c>
      <c r="F134" s="222" t="s">
        <v>179</v>
      </c>
      <c r="G134" s="223" t="s">
        <v>131</v>
      </c>
      <c r="H134" s="224">
        <v>1</v>
      </c>
      <c r="I134" s="225"/>
      <c r="J134" s="226">
        <f>ROUND(I134*H134,2)</f>
        <v>0</v>
      </c>
      <c r="K134" s="227"/>
      <c r="L134" s="228"/>
      <c r="M134" s="229" t="s">
        <v>1</v>
      </c>
      <c r="N134" s="230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132</v>
      </c>
      <c r="AT134" s="233" t="s">
        <v>129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180</v>
      </c>
    </row>
    <row r="135" s="2" customFormat="1" ht="24.15" customHeight="1">
      <c r="A135" s="38"/>
      <c r="B135" s="39"/>
      <c r="C135" s="220" t="s">
        <v>8</v>
      </c>
      <c r="D135" s="220" t="s">
        <v>129</v>
      </c>
      <c r="E135" s="221" t="s">
        <v>181</v>
      </c>
      <c r="F135" s="222" t="s">
        <v>182</v>
      </c>
      <c r="G135" s="223" t="s">
        <v>131</v>
      </c>
      <c r="H135" s="224">
        <v>1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132</v>
      </c>
      <c r="AT135" s="233" t="s">
        <v>129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183</v>
      </c>
    </row>
    <row r="136" s="2" customFormat="1" ht="21.75" customHeight="1">
      <c r="A136" s="38"/>
      <c r="B136" s="39"/>
      <c r="C136" s="220" t="s">
        <v>184</v>
      </c>
      <c r="D136" s="220" t="s">
        <v>129</v>
      </c>
      <c r="E136" s="221" t="s">
        <v>185</v>
      </c>
      <c r="F136" s="222" t="s">
        <v>186</v>
      </c>
      <c r="G136" s="223" t="s">
        <v>131</v>
      </c>
      <c r="H136" s="224">
        <v>1</v>
      </c>
      <c r="I136" s="225"/>
      <c r="J136" s="226">
        <f>ROUND(I136*H136,2)</f>
        <v>0</v>
      </c>
      <c r="K136" s="227"/>
      <c r="L136" s="228"/>
      <c r="M136" s="229" t="s">
        <v>1</v>
      </c>
      <c r="N136" s="230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132</v>
      </c>
      <c r="AT136" s="233" t="s">
        <v>129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187</v>
      </c>
    </row>
    <row r="137" s="2" customFormat="1" ht="16.5" customHeight="1">
      <c r="A137" s="38"/>
      <c r="B137" s="39"/>
      <c r="C137" s="220" t="s">
        <v>188</v>
      </c>
      <c r="D137" s="220" t="s">
        <v>129</v>
      </c>
      <c r="E137" s="221" t="s">
        <v>189</v>
      </c>
      <c r="F137" s="222" t="s">
        <v>190</v>
      </c>
      <c r="G137" s="223" t="s">
        <v>131</v>
      </c>
      <c r="H137" s="224">
        <v>1</v>
      </c>
      <c r="I137" s="225"/>
      <c r="J137" s="226">
        <f>ROUND(I137*H137,2)</f>
        <v>0</v>
      </c>
      <c r="K137" s="227"/>
      <c r="L137" s="228"/>
      <c r="M137" s="229" t="s">
        <v>1</v>
      </c>
      <c r="N137" s="230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132</v>
      </c>
      <c r="AT137" s="233" t="s">
        <v>129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191</v>
      </c>
    </row>
    <row r="138" s="2" customFormat="1" ht="16.5" customHeight="1">
      <c r="A138" s="38"/>
      <c r="B138" s="39"/>
      <c r="C138" s="220" t="s">
        <v>192</v>
      </c>
      <c r="D138" s="220" t="s">
        <v>129</v>
      </c>
      <c r="E138" s="221" t="s">
        <v>193</v>
      </c>
      <c r="F138" s="222" t="s">
        <v>194</v>
      </c>
      <c r="G138" s="223" t="s">
        <v>131</v>
      </c>
      <c r="H138" s="224">
        <v>1</v>
      </c>
      <c r="I138" s="225"/>
      <c r="J138" s="226">
        <f>ROUND(I138*H138,2)</f>
        <v>0</v>
      </c>
      <c r="K138" s="227"/>
      <c r="L138" s="228"/>
      <c r="M138" s="229" t="s">
        <v>1</v>
      </c>
      <c r="N138" s="230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132</v>
      </c>
      <c r="AT138" s="233" t="s">
        <v>129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195</v>
      </c>
    </row>
    <row r="139" s="2" customFormat="1" ht="24.15" customHeight="1">
      <c r="A139" s="38"/>
      <c r="B139" s="39"/>
      <c r="C139" s="220" t="s">
        <v>196</v>
      </c>
      <c r="D139" s="220" t="s">
        <v>129</v>
      </c>
      <c r="E139" s="221" t="s">
        <v>197</v>
      </c>
      <c r="F139" s="222" t="s">
        <v>198</v>
      </c>
      <c r="G139" s="223" t="s">
        <v>131</v>
      </c>
      <c r="H139" s="224">
        <v>1</v>
      </c>
      <c r="I139" s="225"/>
      <c r="J139" s="226">
        <f>ROUND(I139*H139,2)</f>
        <v>0</v>
      </c>
      <c r="K139" s="227"/>
      <c r="L139" s="228"/>
      <c r="M139" s="229" t="s">
        <v>1</v>
      </c>
      <c r="N139" s="230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132</v>
      </c>
      <c r="AT139" s="233" t="s">
        <v>129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199</v>
      </c>
    </row>
    <row r="140" s="2" customFormat="1" ht="24.15" customHeight="1">
      <c r="A140" s="38"/>
      <c r="B140" s="39"/>
      <c r="C140" s="220" t="s">
        <v>200</v>
      </c>
      <c r="D140" s="220" t="s">
        <v>129</v>
      </c>
      <c r="E140" s="221" t="s">
        <v>201</v>
      </c>
      <c r="F140" s="222" t="s">
        <v>202</v>
      </c>
      <c r="G140" s="223" t="s">
        <v>131</v>
      </c>
      <c r="H140" s="224">
        <v>1</v>
      </c>
      <c r="I140" s="225"/>
      <c r="J140" s="226">
        <f>ROUND(I140*H140,2)</f>
        <v>0</v>
      </c>
      <c r="K140" s="227"/>
      <c r="L140" s="228"/>
      <c r="M140" s="229" t="s">
        <v>1</v>
      </c>
      <c r="N140" s="230" t="s">
        <v>40</v>
      </c>
      <c r="O140" s="91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132</v>
      </c>
      <c r="AT140" s="233" t="s">
        <v>129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203</v>
      </c>
    </row>
    <row r="141" s="2" customFormat="1" ht="24.15" customHeight="1">
      <c r="A141" s="38"/>
      <c r="B141" s="39"/>
      <c r="C141" s="220" t="s">
        <v>7</v>
      </c>
      <c r="D141" s="220" t="s">
        <v>129</v>
      </c>
      <c r="E141" s="221" t="s">
        <v>204</v>
      </c>
      <c r="F141" s="222" t="s">
        <v>205</v>
      </c>
      <c r="G141" s="223" t="s">
        <v>99</v>
      </c>
      <c r="H141" s="224">
        <v>1</v>
      </c>
      <c r="I141" s="225"/>
      <c r="J141" s="226">
        <f>ROUND(I141*H141,2)</f>
        <v>0</v>
      </c>
      <c r="K141" s="227"/>
      <c r="L141" s="228"/>
      <c r="M141" s="229" t="s">
        <v>1</v>
      </c>
      <c r="N141" s="230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132</v>
      </c>
      <c r="AT141" s="233" t="s">
        <v>129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206</v>
      </c>
    </row>
    <row r="142" s="2" customFormat="1" ht="16.5" customHeight="1">
      <c r="A142" s="38"/>
      <c r="B142" s="39"/>
      <c r="C142" s="220" t="s">
        <v>207</v>
      </c>
      <c r="D142" s="220" t="s">
        <v>129</v>
      </c>
      <c r="E142" s="221" t="s">
        <v>208</v>
      </c>
      <c r="F142" s="222" t="s">
        <v>209</v>
      </c>
      <c r="G142" s="223" t="s">
        <v>163</v>
      </c>
      <c r="H142" s="224">
        <v>1</v>
      </c>
      <c r="I142" s="225"/>
      <c r="J142" s="226">
        <f>ROUND(I142*H142,2)</f>
        <v>0</v>
      </c>
      <c r="K142" s="227"/>
      <c r="L142" s="228"/>
      <c r="M142" s="229" t="s">
        <v>1</v>
      </c>
      <c r="N142" s="230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132</v>
      </c>
      <c r="AT142" s="233" t="s">
        <v>129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210</v>
      </c>
    </row>
    <row r="143" s="2" customFormat="1" ht="24.15" customHeight="1">
      <c r="A143" s="38"/>
      <c r="B143" s="39"/>
      <c r="C143" s="235" t="s">
        <v>211</v>
      </c>
      <c r="D143" s="235" t="s">
        <v>212</v>
      </c>
      <c r="E143" s="236" t="s">
        <v>213</v>
      </c>
      <c r="F143" s="237" t="s">
        <v>214</v>
      </c>
      <c r="G143" s="238" t="s">
        <v>99</v>
      </c>
      <c r="H143" s="239">
        <v>113</v>
      </c>
      <c r="I143" s="240"/>
      <c r="J143" s="241">
        <f>ROUND(I143*H143,2)</f>
        <v>0</v>
      </c>
      <c r="K143" s="242"/>
      <c r="L143" s="44"/>
      <c r="M143" s="243" t="s">
        <v>1</v>
      </c>
      <c r="N143" s="244" t="s">
        <v>40</v>
      </c>
      <c r="O143" s="91"/>
      <c r="P143" s="231">
        <f>O143*H143</f>
        <v>0</v>
      </c>
      <c r="Q143" s="231">
        <v>0.00014999999999999999</v>
      </c>
      <c r="R143" s="231">
        <f>Q143*H143</f>
        <v>0.01695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133</v>
      </c>
      <c r="AT143" s="233" t="s">
        <v>212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215</v>
      </c>
    </row>
    <row r="144" s="13" customFormat="1">
      <c r="A144" s="13"/>
      <c r="B144" s="245"/>
      <c r="C144" s="246"/>
      <c r="D144" s="247" t="s">
        <v>216</v>
      </c>
      <c r="E144" s="248" t="s">
        <v>1</v>
      </c>
      <c r="F144" s="249" t="s">
        <v>217</v>
      </c>
      <c r="G144" s="246"/>
      <c r="H144" s="248" t="s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216</v>
      </c>
      <c r="AU144" s="255" t="s">
        <v>85</v>
      </c>
      <c r="AV144" s="13" t="s">
        <v>83</v>
      </c>
      <c r="AW144" s="13" t="s">
        <v>32</v>
      </c>
      <c r="AX144" s="13" t="s">
        <v>75</v>
      </c>
      <c r="AY144" s="255" t="s">
        <v>127</v>
      </c>
    </row>
    <row r="145" s="14" customFormat="1">
      <c r="A145" s="14"/>
      <c r="B145" s="256"/>
      <c r="C145" s="257"/>
      <c r="D145" s="247" t="s">
        <v>216</v>
      </c>
      <c r="E145" s="258" t="s">
        <v>98</v>
      </c>
      <c r="F145" s="259" t="s">
        <v>100</v>
      </c>
      <c r="G145" s="257"/>
      <c r="H145" s="260">
        <v>113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216</v>
      </c>
      <c r="AU145" s="266" t="s">
        <v>85</v>
      </c>
      <c r="AV145" s="14" t="s">
        <v>85</v>
      </c>
      <c r="AW145" s="14" t="s">
        <v>32</v>
      </c>
      <c r="AX145" s="14" t="s">
        <v>83</v>
      </c>
      <c r="AY145" s="266" t="s">
        <v>127</v>
      </c>
    </row>
    <row r="146" s="2" customFormat="1" ht="24.15" customHeight="1">
      <c r="A146" s="38"/>
      <c r="B146" s="39"/>
      <c r="C146" s="235" t="s">
        <v>218</v>
      </c>
      <c r="D146" s="235" t="s">
        <v>212</v>
      </c>
      <c r="E146" s="236" t="s">
        <v>219</v>
      </c>
      <c r="F146" s="237" t="s">
        <v>220</v>
      </c>
      <c r="G146" s="238" t="s">
        <v>99</v>
      </c>
      <c r="H146" s="239">
        <v>113</v>
      </c>
      <c r="I146" s="240"/>
      <c r="J146" s="241">
        <f>ROUND(I146*H146,2)</f>
        <v>0</v>
      </c>
      <c r="K146" s="242"/>
      <c r="L146" s="44"/>
      <c r="M146" s="243" t="s">
        <v>1</v>
      </c>
      <c r="N146" s="244" t="s">
        <v>40</v>
      </c>
      <c r="O146" s="91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133</v>
      </c>
      <c r="AT146" s="233" t="s">
        <v>212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133</v>
      </c>
      <c r="BM146" s="233" t="s">
        <v>221</v>
      </c>
    </row>
    <row r="147" s="14" customFormat="1">
      <c r="A147" s="14"/>
      <c r="B147" s="256"/>
      <c r="C147" s="257"/>
      <c r="D147" s="247" t="s">
        <v>216</v>
      </c>
      <c r="E147" s="258" t="s">
        <v>1</v>
      </c>
      <c r="F147" s="259" t="s">
        <v>98</v>
      </c>
      <c r="G147" s="257"/>
      <c r="H147" s="260">
        <v>113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216</v>
      </c>
      <c r="AU147" s="266" t="s">
        <v>85</v>
      </c>
      <c r="AV147" s="14" t="s">
        <v>85</v>
      </c>
      <c r="AW147" s="14" t="s">
        <v>32</v>
      </c>
      <c r="AX147" s="14" t="s">
        <v>83</v>
      </c>
      <c r="AY147" s="266" t="s">
        <v>127</v>
      </c>
    </row>
    <row r="148" s="2" customFormat="1" ht="24.15" customHeight="1">
      <c r="A148" s="38"/>
      <c r="B148" s="39"/>
      <c r="C148" s="235" t="s">
        <v>222</v>
      </c>
      <c r="D148" s="235" t="s">
        <v>212</v>
      </c>
      <c r="E148" s="236" t="s">
        <v>223</v>
      </c>
      <c r="F148" s="237" t="s">
        <v>224</v>
      </c>
      <c r="G148" s="238" t="s">
        <v>131</v>
      </c>
      <c r="H148" s="239">
        <v>1</v>
      </c>
      <c r="I148" s="240"/>
      <c r="J148" s="241">
        <f>ROUND(I148*H148,2)</f>
        <v>0</v>
      </c>
      <c r="K148" s="242"/>
      <c r="L148" s="44"/>
      <c r="M148" s="267" t="s">
        <v>1</v>
      </c>
      <c r="N148" s="268" t="s">
        <v>40</v>
      </c>
      <c r="O148" s="269"/>
      <c r="P148" s="270">
        <f>O148*H148</f>
        <v>0</v>
      </c>
      <c r="Q148" s="270">
        <v>0</v>
      </c>
      <c r="R148" s="270">
        <f>Q148*H148</f>
        <v>0</v>
      </c>
      <c r="S148" s="270">
        <v>0</v>
      </c>
      <c r="T148" s="27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212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225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qwE/qsCLKR5Hu9DwqqTyv3SlsBqobgq3sEwCkNvrmcDT1X7IQ6PscuG4ES+VwiFOrAmfUN1DWELTMPEeRGCpTA==" hashValue="MUUdjoJHoDRqhPNF3FeLKhsbYAlmmYjEGs6j0kAGBEPuTSyn6RKl+zXEBXEJW5EJT3JUlfXpXakpXw2RwcwSSQ==" algorithmName="SHA-512" password="CC35"/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226</v>
      </c>
      <c r="BA2" s="136" t="s">
        <v>226</v>
      </c>
      <c r="BB2" s="136" t="s">
        <v>227</v>
      </c>
      <c r="BC2" s="136" t="s">
        <v>228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229</v>
      </c>
      <c r="BA3" s="136" t="s">
        <v>229</v>
      </c>
      <c r="BB3" s="136" t="s">
        <v>99</v>
      </c>
      <c r="BC3" s="136" t="s">
        <v>230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231</v>
      </c>
      <c r="BA4" s="136" t="s">
        <v>231</v>
      </c>
      <c r="BB4" s="136" t="s">
        <v>99</v>
      </c>
      <c r="BC4" s="136" t="s">
        <v>232</v>
      </c>
      <c r="BD4" s="136" t="s">
        <v>85</v>
      </c>
    </row>
    <row r="5" s="1" customFormat="1" ht="6.96" customHeight="1">
      <c r="B5" s="20"/>
      <c r="L5" s="20"/>
      <c r="AZ5" s="136" t="s">
        <v>233</v>
      </c>
      <c r="BA5" s="136" t="s">
        <v>233</v>
      </c>
      <c r="BB5" s="136" t="s">
        <v>227</v>
      </c>
      <c r="BC5" s="136" t="s">
        <v>156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234</v>
      </c>
      <c r="BA6" s="136" t="s">
        <v>234</v>
      </c>
      <c r="BB6" s="136" t="s">
        <v>99</v>
      </c>
      <c r="BC6" s="136" t="s">
        <v>230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23-25</v>
      </c>
      <c r="F7" s="141"/>
      <c r="G7" s="141"/>
      <c r="H7" s="141"/>
      <c r="L7" s="20"/>
      <c r="AZ7" s="136" t="s">
        <v>235</v>
      </c>
      <c r="BA7" s="136" t="s">
        <v>235</v>
      </c>
      <c r="BB7" s="136" t="s">
        <v>99</v>
      </c>
      <c r="BC7" s="136" t="s">
        <v>236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237</v>
      </c>
      <c r="BA8" s="136" t="s">
        <v>237</v>
      </c>
      <c r="BB8" s="136" t="s">
        <v>238</v>
      </c>
      <c r="BC8" s="136" t="s">
        <v>239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240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241</v>
      </c>
      <c r="BA9" s="136" t="s">
        <v>241</v>
      </c>
      <c r="BB9" s="136" t="s">
        <v>238</v>
      </c>
      <c r="BC9" s="136" t="s">
        <v>242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243</v>
      </c>
      <c r="BA10" s="136" t="s">
        <v>243</v>
      </c>
      <c r="BB10" s="136" t="s">
        <v>238</v>
      </c>
      <c r="BC10" s="136" t="s">
        <v>244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245</v>
      </c>
      <c r="BA11" s="136" t="s">
        <v>245</v>
      </c>
      <c r="BB11" s="136" t="s">
        <v>238</v>
      </c>
      <c r="BC11" s="136" t="s">
        <v>246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247</v>
      </c>
      <c r="BA12" s="136" t="s">
        <v>247</v>
      </c>
      <c r="BB12" s="136" t="s">
        <v>227</v>
      </c>
      <c r="BC12" s="136" t="s">
        <v>248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249</v>
      </c>
      <c r="BA13" s="136" t="s">
        <v>249</v>
      </c>
      <c r="BB13" s="136" t="s">
        <v>227</v>
      </c>
      <c r="BC13" s="136" t="s">
        <v>85</v>
      </c>
      <c r="BD13" s="136" t="s">
        <v>85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250</v>
      </c>
      <c r="BA14" s="136" t="s">
        <v>250</v>
      </c>
      <c r="BB14" s="136" t="s">
        <v>227</v>
      </c>
      <c r="BC14" s="136" t="s">
        <v>251</v>
      </c>
      <c r="BD14" s="136" t="s">
        <v>85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252</v>
      </c>
      <c r="BA15" s="136" t="s">
        <v>252</v>
      </c>
      <c r="BB15" s="136" t="s">
        <v>227</v>
      </c>
      <c r="BC15" s="136" t="s">
        <v>248</v>
      </c>
      <c r="BD15" s="136" t="s">
        <v>85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253</v>
      </c>
      <c r="BA16" s="136" t="s">
        <v>253</v>
      </c>
      <c r="BB16" s="136" t="s">
        <v>99</v>
      </c>
      <c r="BC16" s="136" t="s">
        <v>254</v>
      </c>
      <c r="BD16" s="136" t="s">
        <v>85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255</v>
      </c>
      <c r="BA17" s="136" t="s">
        <v>255</v>
      </c>
      <c r="BB17" s="136" t="s">
        <v>238</v>
      </c>
      <c r="BC17" s="136" t="s">
        <v>256</v>
      </c>
      <c r="BD17" s="136" t="s">
        <v>85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ROUND((SUM(BE126:BE319)),  2)</f>
        <v>0</v>
      </c>
      <c r="G33" s="38"/>
      <c r="H33" s="38"/>
      <c r="I33" s="156">
        <v>0.20999999999999999</v>
      </c>
      <c r="J33" s="155">
        <f>ROUND(((SUM(BE126:BE319))*I33),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ROUND((SUM(BF126:BF319)),  2)</f>
        <v>0</v>
      </c>
      <c r="G34" s="38"/>
      <c r="H34" s="38"/>
      <c r="I34" s="156">
        <v>0.14999999999999999</v>
      </c>
      <c r="J34" s="155">
        <f>ROUND(((SUM(BF126:BF319))*I34),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ROUND((SUM(BG126:BG319)),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ROUND((SUM(BH126:BH319)),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ROUND((SUM(BI126:BI319)),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23-25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SO 101 PARKOVIŠTĚ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Ostrava, ul. Volgogradská 23-25 </v>
      </c>
      <c r="G89" s="40"/>
      <c r="H89" s="40"/>
      <c r="I89" s="32" t="s">
        <v>22</v>
      </c>
      <c r="J89" s="79" t="str">
        <f>IF(J12="","",J12)</f>
        <v>18. 4. 2018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257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258</v>
      </c>
      <c r="E99" s="189"/>
      <c r="F99" s="189"/>
      <c r="G99" s="189"/>
      <c r="H99" s="189"/>
      <c r="I99" s="189"/>
      <c r="J99" s="190">
        <f>J220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259</v>
      </c>
      <c r="E100" s="189"/>
      <c r="F100" s="189"/>
      <c r="G100" s="189"/>
      <c r="H100" s="189"/>
      <c r="I100" s="189"/>
      <c r="J100" s="190">
        <f>J228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260</v>
      </c>
      <c r="E101" s="189"/>
      <c r="F101" s="189"/>
      <c r="G101" s="189"/>
      <c r="H101" s="189"/>
      <c r="I101" s="189"/>
      <c r="J101" s="190">
        <f>J231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261</v>
      </c>
      <c r="E102" s="189"/>
      <c r="F102" s="189"/>
      <c r="G102" s="189"/>
      <c r="H102" s="189"/>
      <c r="I102" s="189"/>
      <c r="J102" s="190">
        <f>J264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262</v>
      </c>
      <c r="E103" s="189"/>
      <c r="F103" s="189"/>
      <c r="G103" s="189"/>
      <c r="H103" s="189"/>
      <c r="I103" s="189"/>
      <c r="J103" s="190">
        <f>J300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263</v>
      </c>
      <c r="E104" s="189"/>
      <c r="F104" s="189"/>
      <c r="G104" s="189"/>
      <c r="H104" s="189"/>
      <c r="I104" s="189"/>
      <c r="J104" s="190">
        <f>J306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264</v>
      </c>
      <c r="E105" s="183"/>
      <c r="F105" s="183"/>
      <c r="G105" s="183"/>
      <c r="H105" s="183"/>
      <c r="I105" s="183"/>
      <c r="J105" s="184">
        <f>J308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265</v>
      </c>
      <c r="E106" s="189"/>
      <c r="F106" s="189"/>
      <c r="G106" s="189"/>
      <c r="H106" s="189"/>
      <c r="I106" s="189"/>
      <c r="J106" s="190">
        <f>J309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Vybudování parkovacích stání na ul. Volgogradská 23-25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001 - SO 101 PARKOVIŠTĚ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Ostrava, ul. Volgogradská 23-25 </v>
      </c>
      <c r="G120" s="40"/>
      <c r="H120" s="40"/>
      <c r="I120" s="32" t="s">
        <v>22</v>
      </c>
      <c r="J120" s="79" t="str">
        <f>IF(J12="","",J12)</f>
        <v>18. 4. 2018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Městský obvod Ostrava – Jih</v>
      </c>
      <c r="G122" s="40"/>
      <c r="H122" s="40"/>
      <c r="I122" s="32" t="s">
        <v>30</v>
      </c>
      <c r="J122" s="36" t="str">
        <f>E21</f>
        <v>Roman Fildán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Roman Fildán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112</v>
      </c>
      <c r="D125" s="195" t="s">
        <v>60</v>
      </c>
      <c r="E125" s="195" t="s">
        <v>56</v>
      </c>
      <c r="F125" s="195" t="s">
        <v>57</v>
      </c>
      <c r="G125" s="195" t="s">
        <v>113</v>
      </c>
      <c r="H125" s="195" t="s">
        <v>114</v>
      </c>
      <c r="I125" s="195" t="s">
        <v>115</v>
      </c>
      <c r="J125" s="196" t="s">
        <v>106</v>
      </c>
      <c r="K125" s="197" t="s">
        <v>116</v>
      </c>
      <c r="L125" s="198"/>
      <c r="M125" s="100" t="s">
        <v>1</v>
      </c>
      <c r="N125" s="101" t="s">
        <v>39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123</v>
      </c>
      <c r="D126" s="40"/>
      <c r="E126" s="40"/>
      <c r="F126" s="40"/>
      <c r="G126" s="40"/>
      <c r="H126" s="40"/>
      <c r="I126" s="40"/>
      <c r="J126" s="199">
        <f>BK126</f>
        <v>0</v>
      </c>
      <c r="K126" s="40"/>
      <c r="L126" s="44"/>
      <c r="M126" s="103"/>
      <c r="N126" s="200"/>
      <c r="O126" s="104"/>
      <c r="P126" s="201">
        <f>P127+P308</f>
        <v>0</v>
      </c>
      <c r="Q126" s="104"/>
      <c r="R126" s="201">
        <f>R127+R308</f>
        <v>696.59403353999994</v>
      </c>
      <c r="S126" s="104"/>
      <c r="T126" s="202">
        <f>T127+T308</f>
        <v>16.737499999999997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108</v>
      </c>
      <c r="BK126" s="203">
        <f>BK127+BK308</f>
        <v>0</v>
      </c>
    </row>
    <row r="127" s="12" customFormat="1" ht="25.92" customHeight="1">
      <c r="A127" s="12"/>
      <c r="B127" s="204"/>
      <c r="C127" s="205"/>
      <c r="D127" s="206" t="s">
        <v>74</v>
      </c>
      <c r="E127" s="207" t="s">
        <v>124</v>
      </c>
      <c r="F127" s="207" t="s">
        <v>125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P128+P220+P228+P231+P264+P300+P306</f>
        <v>0</v>
      </c>
      <c r="Q127" s="212"/>
      <c r="R127" s="213">
        <f>R128+R220+R228+R231+R264+R300+R306</f>
        <v>694.91215853999995</v>
      </c>
      <c r="S127" s="212"/>
      <c r="T127" s="214">
        <f>T128+T220+T228+T231+T264+T300+T306</f>
        <v>16.737499999999997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75</v>
      </c>
      <c r="AY127" s="215" t="s">
        <v>127</v>
      </c>
      <c r="BK127" s="217">
        <f>BK128+BK220+BK228+BK231+BK264+BK300+BK306</f>
        <v>0</v>
      </c>
    </row>
    <row r="128" s="12" customFormat="1" ht="22.8" customHeight="1">
      <c r="A128" s="12"/>
      <c r="B128" s="204"/>
      <c r="C128" s="205"/>
      <c r="D128" s="206" t="s">
        <v>74</v>
      </c>
      <c r="E128" s="218" t="s">
        <v>83</v>
      </c>
      <c r="F128" s="218" t="s">
        <v>266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SUM(P129:P219)</f>
        <v>0</v>
      </c>
      <c r="Q128" s="212"/>
      <c r="R128" s="213">
        <f>SUM(R129:R219)</f>
        <v>29.641539999999999</v>
      </c>
      <c r="S128" s="212"/>
      <c r="T128" s="214">
        <f>SUM(T129:T219)</f>
        <v>6.4574999999999996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83</v>
      </c>
      <c r="AT128" s="216" t="s">
        <v>74</v>
      </c>
      <c r="AU128" s="216" t="s">
        <v>83</v>
      </c>
      <c r="AY128" s="215" t="s">
        <v>127</v>
      </c>
      <c r="BK128" s="217">
        <f>SUM(BK129:BK219)</f>
        <v>0</v>
      </c>
    </row>
    <row r="129" s="2" customFormat="1" ht="16.5" customHeight="1">
      <c r="A129" s="38"/>
      <c r="B129" s="39"/>
      <c r="C129" s="235" t="s">
        <v>83</v>
      </c>
      <c r="D129" s="235" t="s">
        <v>212</v>
      </c>
      <c r="E129" s="236" t="s">
        <v>267</v>
      </c>
      <c r="F129" s="237" t="s">
        <v>268</v>
      </c>
      <c r="G129" s="238" t="s">
        <v>269</v>
      </c>
      <c r="H129" s="239">
        <v>0.050999999999999997</v>
      </c>
      <c r="I129" s="240"/>
      <c r="J129" s="241">
        <f>ROUND(I129*H129,2)</f>
        <v>0</v>
      </c>
      <c r="K129" s="242"/>
      <c r="L129" s="44"/>
      <c r="M129" s="243" t="s">
        <v>1</v>
      </c>
      <c r="N129" s="244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133</v>
      </c>
      <c r="AT129" s="233" t="s">
        <v>212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270</v>
      </c>
    </row>
    <row r="130" s="13" customFormat="1">
      <c r="A130" s="13"/>
      <c r="B130" s="245"/>
      <c r="C130" s="246"/>
      <c r="D130" s="247" t="s">
        <v>216</v>
      </c>
      <c r="E130" s="248" t="s">
        <v>1</v>
      </c>
      <c r="F130" s="249" t="s">
        <v>271</v>
      </c>
      <c r="G130" s="246"/>
      <c r="H130" s="248" t="s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216</v>
      </c>
      <c r="AU130" s="255" t="s">
        <v>85</v>
      </c>
      <c r="AV130" s="13" t="s">
        <v>83</v>
      </c>
      <c r="AW130" s="13" t="s">
        <v>32</v>
      </c>
      <c r="AX130" s="13" t="s">
        <v>75</v>
      </c>
      <c r="AY130" s="255" t="s">
        <v>127</v>
      </c>
    </row>
    <row r="131" s="14" customFormat="1">
      <c r="A131" s="14"/>
      <c r="B131" s="256"/>
      <c r="C131" s="257"/>
      <c r="D131" s="247" t="s">
        <v>216</v>
      </c>
      <c r="E131" s="258" t="s">
        <v>1</v>
      </c>
      <c r="F131" s="259" t="s">
        <v>272</v>
      </c>
      <c r="G131" s="257"/>
      <c r="H131" s="260">
        <v>0.050999999999999997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216</v>
      </c>
      <c r="AU131" s="266" t="s">
        <v>85</v>
      </c>
      <c r="AV131" s="14" t="s">
        <v>85</v>
      </c>
      <c r="AW131" s="14" t="s">
        <v>32</v>
      </c>
      <c r="AX131" s="14" t="s">
        <v>83</v>
      </c>
      <c r="AY131" s="266" t="s">
        <v>127</v>
      </c>
    </row>
    <row r="132" s="2" customFormat="1" ht="33" customHeight="1">
      <c r="A132" s="38"/>
      <c r="B132" s="39"/>
      <c r="C132" s="235" t="s">
        <v>85</v>
      </c>
      <c r="D132" s="235" t="s">
        <v>212</v>
      </c>
      <c r="E132" s="236" t="s">
        <v>273</v>
      </c>
      <c r="F132" s="237" t="s">
        <v>274</v>
      </c>
      <c r="G132" s="238" t="s">
        <v>227</v>
      </c>
      <c r="H132" s="239">
        <v>150</v>
      </c>
      <c r="I132" s="240"/>
      <c r="J132" s="241">
        <f>ROUND(I132*H132,2)</f>
        <v>0</v>
      </c>
      <c r="K132" s="242"/>
      <c r="L132" s="44"/>
      <c r="M132" s="243" t="s">
        <v>1</v>
      </c>
      <c r="N132" s="244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212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275</v>
      </c>
    </row>
    <row r="133" s="14" customFormat="1">
      <c r="A133" s="14"/>
      <c r="B133" s="256"/>
      <c r="C133" s="257"/>
      <c r="D133" s="247" t="s">
        <v>216</v>
      </c>
      <c r="E133" s="258" t="s">
        <v>1</v>
      </c>
      <c r="F133" s="259" t="s">
        <v>276</v>
      </c>
      <c r="G133" s="257"/>
      <c r="H133" s="260">
        <v>150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216</v>
      </c>
      <c r="AU133" s="266" t="s">
        <v>85</v>
      </c>
      <c r="AV133" s="14" t="s">
        <v>85</v>
      </c>
      <c r="AW133" s="14" t="s">
        <v>32</v>
      </c>
      <c r="AX133" s="14" t="s">
        <v>83</v>
      </c>
      <c r="AY133" s="266" t="s">
        <v>127</v>
      </c>
    </row>
    <row r="134" s="2" customFormat="1" ht="33" customHeight="1">
      <c r="A134" s="38"/>
      <c r="B134" s="39"/>
      <c r="C134" s="235" t="s">
        <v>137</v>
      </c>
      <c r="D134" s="235" t="s">
        <v>212</v>
      </c>
      <c r="E134" s="236" t="s">
        <v>277</v>
      </c>
      <c r="F134" s="237" t="s">
        <v>278</v>
      </c>
      <c r="G134" s="238" t="s">
        <v>227</v>
      </c>
      <c r="H134" s="239">
        <v>31</v>
      </c>
      <c r="I134" s="240"/>
      <c r="J134" s="241">
        <f>ROUND(I134*H134,2)</f>
        <v>0</v>
      </c>
      <c r="K134" s="242"/>
      <c r="L134" s="44"/>
      <c r="M134" s="243" t="s">
        <v>1</v>
      </c>
      <c r="N134" s="244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133</v>
      </c>
      <c r="AT134" s="233" t="s">
        <v>212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279</v>
      </c>
    </row>
    <row r="135" s="13" customFormat="1">
      <c r="A135" s="13"/>
      <c r="B135" s="245"/>
      <c r="C135" s="246"/>
      <c r="D135" s="247" t="s">
        <v>216</v>
      </c>
      <c r="E135" s="248" t="s">
        <v>1</v>
      </c>
      <c r="F135" s="249" t="s">
        <v>271</v>
      </c>
      <c r="G135" s="246"/>
      <c r="H135" s="248" t="s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216</v>
      </c>
      <c r="AU135" s="255" t="s">
        <v>85</v>
      </c>
      <c r="AV135" s="13" t="s">
        <v>83</v>
      </c>
      <c r="AW135" s="13" t="s">
        <v>32</v>
      </c>
      <c r="AX135" s="13" t="s">
        <v>75</v>
      </c>
      <c r="AY135" s="255" t="s">
        <v>127</v>
      </c>
    </row>
    <row r="136" s="14" customFormat="1">
      <c r="A136" s="14"/>
      <c r="B136" s="256"/>
      <c r="C136" s="257"/>
      <c r="D136" s="247" t="s">
        <v>216</v>
      </c>
      <c r="E136" s="258" t="s">
        <v>1</v>
      </c>
      <c r="F136" s="259" t="s">
        <v>280</v>
      </c>
      <c r="G136" s="257"/>
      <c r="H136" s="260">
        <v>31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216</v>
      </c>
      <c r="AU136" s="266" t="s">
        <v>85</v>
      </c>
      <c r="AV136" s="14" t="s">
        <v>85</v>
      </c>
      <c r="AW136" s="14" t="s">
        <v>32</v>
      </c>
      <c r="AX136" s="14" t="s">
        <v>83</v>
      </c>
      <c r="AY136" s="266" t="s">
        <v>127</v>
      </c>
    </row>
    <row r="137" s="2" customFormat="1" ht="24.15" customHeight="1">
      <c r="A137" s="38"/>
      <c r="B137" s="39"/>
      <c r="C137" s="235" t="s">
        <v>133</v>
      </c>
      <c r="D137" s="235" t="s">
        <v>212</v>
      </c>
      <c r="E137" s="236" t="s">
        <v>281</v>
      </c>
      <c r="F137" s="237" t="s">
        <v>282</v>
      </c>
      <c r="G137" s="238" t="s">
        <v>163</v>
      </c>
      <c r="H137" s="239">
        <v>1</v>
      </c>
      <c r="I137" s="240"/>
      <c r="J137" s="241">
        <f>ROUND(I137*H137,2)</f>
        <v>0</v>
      </c>
      <c r="K137" s="242"/>
      <c r="L137" s="44"/>
      <c r="M137" s="243" t="s">
        <v>1</v>
      </c>
      <c r="N137" s="244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212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283</v>
      </c>
    </row>
    <row r="138" s="2" customFormat="1" ht="33" customHeight="1">
      <c r="A138" s="38"/>
      <c r="B138" s="39"/>
      <c r="C138" s="235" t="s">
        <v>126</v>
      </c>
      <c r="D138" s="235" t="s">
        <v>212</v>
      </c>
      <c r="E138" s="236" t="s">
        <v>284</v>
      </c>
      <c r="F138" s="237" t="s">
        <v>285</v>
      </c>
      <c r="G138" s="238" t="s">
        <v>163</v>
      </c>
      <c r="H138" s="239">
        <v>1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212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286</v>
      </c>
    </row>
    <row r="139" s="2" customFormat="1" ht="16.5" customHeight="1">
      <c r="A139" s="38"/>
      <c r="B139" s="39"/>
      <c r="C139" s="235" t="s">
        <v>145</v>
      </c>
      <c r="D139" s="235" t="s">
        <v>212</v>
      </c>
      <c r="E139" s="236" t="s">
        <v>287</v>
      </c>
      <c r="F139" s="237" t="s">
        <v>288</v>
      </c>
      <c r="G139" s="238" t="s">
        <v>99</v>
      </c>
      <c r="H139" s="239">
        <v>31.5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0.20499999999999999</v>
      </c>
      <c r="T139" s="232">
        <f>S139*H139</f>
        <v>6.4574999999999996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133</v>
      </c>
      <c r="AT139" s="233" t="s">
        <v>212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289</v>
      </c>
    </row>
    <row r="140" s="13" customFormat="1">
      <c r="A140" s="13"/>
      <c r="B140" s="245"/>
      <c r="C140" s="246"/>
      <c r="D140" s="247" t="s">
        <v>216</v>
      </c>
      <c r="E140" s="248" t="s">
        <v>1</v>
      </c>
      <c r="F140" s="249" t="s">
        <v>290</v>
      </c>
      <c r="G140" s="246"/>
      <c r="H140" s="248" t="s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216</v>
      </c>
      <c r="AU140" s="255" t="s">
        <v>85</v>
      </c>
      <c r="AV140" s="13" t="s">
        <v>83</v>
      </c>
      <c r="AW140" s="13" t="s">
        <v>32</v>
      </c>
      <c r="AX140" s="13" t="s">
        <v>75</v>
      </c>
      <c r="AY140" s="255" t="s">
        <v>127</v>
      </c>
    </row>
    <row r="141" s="14" customFormat="1">
      <c r="A141" s="14"/>
      <c r="B141" s="256"/>
      <c r="C141" s="257"/>
      <c r="D141" s="247" t="s">
        <v>216</v>
      </c>
      <c r="E141" s="258" t="s">
        <v>235</v>
      </c>
      <c r="F141" s="259" t="s">
        <v>291</v>
      </c>
      <c r="G141" s="257"/>
      <c r="H141" s="260">
        <v>31.5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216</v>
      </c>
      <c r="AU141" s="266" t="s">
        <v>85</v>
      </c>
      <c r="AV141" s="14" t="s">
        <v>85</v>
      </c>
      <c r="AW141" s="14" t="s">
        <v>32</v>
      </c>
      <c r="AX141" s="14" t="s">
        <v>83</v>
      </c>
      <c r="AY141" s="266" t="s">
        <v>127</v>
      </c>
    </row>
    <row r="142" s="2" customFormat="1" ht="24.15" customHeight="1">
      <c r="A142" s="38"/>
      <c r="B142" s="39"/>
      <c r="C142" s="235" t="s">
        <v>149</v>
      </c>
      <c r="D142" s="235" t="s">
        <v>212</v>
      </c>
      <c r="E142" s="236" t="s">
        <v>292</v>
      </c>
      <c r="F142" s="237" t="s">
        <v>293</v>
      </c>
      <c r="G142" s="238" t="s">
        <v>238</v>
      </c>
      <c r="H142" s="239">
        <v>71</v>
      </c>
      <c r="I142" s="240"/>
      <c r="J142" s="241">
        <f>ROUND(I142*H142,2)</f>
        <v>0</v>
      </c>
      <c r="K142" s="242"/>
      <c r="L142" s="44"/>
      <c r="M142" s="243" t="s">
        <v>1</v>
      </c>
      <c r="N142" s="244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133</v>
      </c>
      <c r="AT142" s="233" t="s">
        <v>212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294</v>
      </c>
    </row>
    <row r="143" s="13" customFormat="1">
      <c r="A143" s="13"/>
      <c r="B143" s="245"/>
      <c r="C143" s="246"/>
      <c r="D143" s="247" t="s">
        <v>216</v>
      </c>
      <c r="E143" s="248" t="s">
        <v>1</v>
      </c>
      <c r="F143" s="249" t="s">
        <v>295</v>
      </c>
      <c r="G143" s="246"/>
      <c r="H143" s="248" t="s">
        <v>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216</v>
      </c>
      <c r="AU143" s="255" t="s">
        <v>85</v>
      </c>
      <c r="AV143" s="13" t="s">
        <v>83</v>
      </c>
      <c r="AW143" s="13" t="s">
        <v>32</v>
      </c>
      <c r="AX143" s="13" t="s">
        <v>75</v>
      </c>
      <c r="AY143" s="255" t="s">
        <v>127</v>
      </c>
    </row>
    <row r="144" s="14" customFormat="1">
      <c r="A144" s="14"/>
      <c r="B144" s="256"/>
      <c r="C144" s="257"/>
      <c r="D144" s="247" t="s">
        <v>216</v>
      </c>
      <c r="E144" s="258" t="s">
        <v>1</v>
      </c>
      <c r="F144" s="259" t="s">
        <v>296</v>
      </c>
      <c r="G144" s="257"/>
      <c r="H144" s="260">
        <v>71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216</v>
      </c>
      <c r="AU144" s="266" t="s">
        <v>85</v>
      </c>
      <c r="AV144" s="14" t="s">
        <v>85</v>
      </c>
      <c r="AW144" s="14" t="s">
        <v>32</v>
      </c>
      <c r="AX144" s="14" t="s">
        <v>83</v>
      </c>
      <c r="AY144" s="266" t="s">
        <v>127</v>
      </c>
    </row>
    <row r="145" s="2" customFormat="1" ht="21.75" customHeight="1">
      <c r="A145" s="38"/>
      <c r="B145" s="39"/>
      <c r="C145" s="235" t="s">
        <v>132</v>
      </c>
      <c r="D145" s="235" t="s">
        <v>212</v>
      </c>
      <c r="E145" s="236" t="s">
        <v>297</v>
      </c>
      <c r="F145" s="237" t="s">
        <v>298</v>
      </c>
      <c r="G145" s="238" t="s">
        <v>238</v>
      </c>
      <c r="H145" s="239">
        <v>112.59999999999999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40</v>
      </c>
      <c r="O145" s="91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133</v>
      </c>
      <c r="AT145" s="233" t="s">
        <v>212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133</v>
      </c>
      <c r="BM145" s="233" t="s">
        <v>299</v>
      </c>
    </row>
    <row r="146" s="13" customFormat="1">
      <c r="A146" s="13"/>
      <c r="B146" s="245"/>
      <c r="C146" s="246"/>
      <c r="D146" s="247" t="s">
        <v>216</v>
      </c>
      <c r="E146" s="248" t="s">
        <v>1</v>
      </c>
      <c r="F146" s="249" t="s">
        <v>300</v>
      </c>
      <c r="G146" s="246"/>
      <c r="H146" s="248" t="s">
        <v>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216</v>
      </c>
      <c r="AU146" s="255" t="s">
        <v>85</v>
      </c>
      <c r="AV146" s="13" t="s">
        <v>83</v>
      </c>
      <c r="AW146" s="13" t="s">
        <v>32</v>
      </c>
      <c r="AX146" s="13" t="s">
        <v>75</v>
      </c>
      <c r="AY146" s="255" t="s">
        <v>127</v>
      </c>
    </row>
    <row r="147" s="14" customFormat="1">
      <c r="A147" s="14"/>
      <c r="B147" s="256"/>
      <c r="C147" s="257"/>
      <c r="D147" s="247" t="s">
        <v>216</v>
      </c>
      <c r="E147" s="258" t="s">
        <v>243</v>
      </c>
      <c r="F147" s="259" t="s">
        <v>244</v>
      </c>
      <c r="G147" s="257"/>
      <c r="H147" s="260">
        <v>112.59999999999999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216</v>
      </c>
      <c r="AU147" s="266" t="s">
        <v>85</v>
      </c>
      <c r="AV147" s="14" t="s">
        <v>85</v>
      </c>
      <c r="AW147" s="14" t="s">
        <v>32</v>
      </c>
      <c r="AX147" s="14" t="s">
        <v>83</v>
      </c>
      <c r="AY147" s="266" t="s">
        <v>127</v>
      </c>
    </row>
    <row r="148" s="2" customFormat="1" ht="24.15" customHeight="1">
      <c r="A148" s="38"/>
      <c r="B148" s="39"/>
      <c r="C148" s="235" t="s">
        <v>156</v>
      </c>
      <c r="D148" s="235" t="s">
        <v>212</v>
      </c>
      <c r="E148" s="236" t="s">
        <v>301</v>
      </c>
      <c r="F148" s="237" t="s">
        <v>302</v>
      </c>
      <c r="G148" s="238" t="s">
        <v>238</v>
      </c>
      <c r="H148" s="239">
        <v>364.24000000000001</v>
      </c>
      <c r="I148" s="240"/>
      <c r="J148" s="241">
        <f>ROUND(I148*H148,2)</f>
        <v>0</v>
      </c>
      <c r="K148" s="242"/>
      <c r="L148" s="44"/>
      <c r="M148" s="243" t="s">
        <v>1</v>
      </c>
      <c r="N148" s="244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212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303</v>
      </c>
    </row>
    <row r="149" s="13" customFormat="1">
      <c r="A149" s="13"/>
      <c r="B149" s="245"/>
      <c r="C149" s="246"/>
      <c r="D149" s="247" t="s">
        <v>216</v>
      </c>
      <c r="E149" s="248" t="s">
        <v>1</v>
      </c>
      <c r="F149" s="249" t="s">
        <v>304</v>
      </c>
      <c r="G149" s="246"/>
      <c r="H149" s="248" t="s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216</v>
      </c>
      <c r="AU149" s="255" t="s">
        <v>85</v>
      </c>
      <c r="AV149" s="13" t="s">
        <v>83</v>
      </c>
      <c r="AW149" s="13" t="s">
        <v>32</v>
      </c>
      <c r="AX149" s="13" t="s">
        <v>75</v>
      </c>
      <c r="AY149" s="255" t="s">
        <v>127</v>
      </c>
    </row>
    <row r="150" s="14" customFormat="1">
      <c r="A150" s="14"/>
      <c r="B150" s="256"/>
      <c r="C150" s="257"/>
      <c r="D150" s="247" t="s">
        <v>216</v>
      </c>
      <c r="E150" s="258" t="s">
        <v>1</v>
      </c>
      <c r="F150" s="259" t="s">
        <v>305</v>
      </c>
      <c r="G150" s="257"/>
      <c r="H150" s="260">
        <v>1.0800000000000001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216</v>
      </c>
      <c r="AU150" s="266" t="s">
        <v>85</v>
      </c>
      <c r="AV150" s="14" t="s">
        <v>85</v>
      </c>
      <c r="AW150" s="14" t="s">
        <v>32</v>
      </c>
      <c r="AX150" s="14" t="s">
        <v>75</v>
      </c>
      <c r="AY150" s="266" t="s">
        <v>127</v>
      </c>
    </row>
    <row r="151" s="14" customFormat="1">
      <c r="A151" s="14"/>
      <c r="B151" s="256"/>
      <c r="C151" s="257"/>
      <c r="D151" s="247" t="s">
        <v>216</v>
      </c>
      <c r="E151" s="258" t="s">
        <v>1</v>
      </c>
      <c r="F151" s="259" t="s">
        <v>306</v>
      </c>
      <c r="G151" s="257"/>
      <c r="H151" s="260">
        <v>6.0300000000000002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216</v>
      </c>
      <c r="AU151" s="266" t="s">
        <v>85</v>
      </c>
      <c r="AV151" s="14" t="s">
        <v>85</v>
      </c>
      <c r="AW151" s="14" t="s">
        <v>32</v>
      </c>
      <c r="AX151" s="14" t="s">
        <v>75</v>
      </c>
      <c r="AY151" s="266" t="s">
        <v>127</v>
      </c>
    </row>
    <row r="152" s="14" customFormat="1">
      <c r="A152" s="14"/>
      <c r="B152" s="256"/>
      <c r="C152" s="257"/>
      <c r="D152" s="247" t="s">
        <v>216</v>
      </c>
      <c r="E152" s="258" t="s">
        <v>1</v>
      </c>
      <c r="F152" s="259" t="s">
        <v>307</v>
      </c>
      <c r="G152" s="257"/>
      <c r="H152" s="260">
        <v>357.13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216</v>
      </c>
      <c r="AU152" s="266" t="s">
        <v>85</v>
      </c>
      <c r="AV152" s="14" t="s">
        <v>85</v>
      </c>
      <c r="AW152" s="14" t="s">
        <v>32</v>
      </c>
      <c r="AX152" s="14" t="s">
        <v>75</v>
      </c>
      <c r="AY152" s="266" t="s">
        <v>127</v>
      </c>
    </row>
    <row r="153" s="15" customFormat="1">
      <c r="A153" s="15"/>
      <c r="B153" s="272"/>
      <c r="C153" s="273"/>
      <c r="D153" s="247" t="s">
        <v>216</v>
      </c>
      <c r="E153" s="274" t="s">
        <v>237</v>
      </c>
      <c r="F153" s="275" t="s">
        <v>308</v>
      </c>
      <c r="G153" s="273"/>
      <c r="H153" s="276">
        <v>364.24000000000001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216</v>
      </c>
      <c r="AU153" s="282" t="s">
        <v>85</v>
      </c>
      <c r="AV153" s="15" t="s">
        <v>133</v>
      </c>
      <c r="AW153" s="15" t="s">
        <v>32</v>
      </c>
      <c r="AX153" s="15" t="s">
        <v>83</v>
      </c>
      <c r="AY153" s="282" t="s">
        <v>127</v>
      </c>
    </row>
    <row r="154" s="2" customFormat="1" ht="21.75" customHeight="1">
      <c r="A154" s="38"/>
      <c r="B154" s="39"/>
      <c r="C154" s="235" t="s">
        <v>160</v>
      </c>
      <c r="D154" s="235" t="s">
        <v>212</v>
      </c>
      <c r="E154" s="236" t="s">
        <v>309</v>
      </c>
      <c r="F154" s="237" t="s">
        <v>310</v>
      </c>
      <c r="G154" s="238" t="s">
        <v>238</v>
      </c>
      <c r="H154" s="239">
        <v>364.24000000000001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212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311</v>
      </c>
    </row>
    <row r="155" s="14" customFormat="1">
      <c r="A155" s="14"/>
      <c r="B155" s="256"/>
      <c r="C155" s="257"/>
      <c r="D155" s="247" t="s">
        <v>216</v>
      </c>
      <c r="E155" s="258" t="s">
        <v>1</v>
      </c>
      <c r="F155" s="259" t="s">
        <v>237</v>
      </c>
      <c r="G155" s="257"/>
      <c r="H155" s="260">
        <v>364.24000000000001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216</v>
      </c>
      <c r="AU155" s="266" t="s">
        <v>85</v>
      </c>
      <c r="AV155" s="14" t="s">
        <v>85</v>
      </c>
      <c r="AW155" s="14" t="s">
        <v>32</v>
      </c>
      <c r="AX155" s="14" t="s">
        <v>83</v>
      </c>
      <c r="AY155" s="266" t="s">
        <v>127</v>
      </c>
    </row>
    <row r="156" s="2" customFormat="1" ht="24.15" customHeight="1">
      <c r="A156" s="38"/>
      <c r="B156" s="39"/>
      <c r="C156" s="235" t="s">
        <v>165</v>
      </c>
      <c r="D156" s="235" t="s">
        <v>212</v>
      </c>
      <c r="E156" s="236" t="s">
        <v>312</v>
      </c>
      <c r="F156" s="237" t="s">
        <v>313</v>
      </c>
      <c r="G156" s="238" t="s">
        <v>238</v>
      </c>
      <c r="H156" s="239">
        <v>15.6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212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314</v>
      </c>
    </row>
    <row r="157" s="13" customFormat="1">
      <c r="A157" s="13"/>
      <c r="B157" s="245"/>
      <c r="C157" s="246"/>
      <c r="D157" s="247" t="s">
        <v>216</v>
      </c>
      <c r="E157" s="248" t="s">
        <v>1</v>
      </c>
      <c r="F157" s="249" t="s">
        <v>315</v>
      </c>
      <c r="G157" s="246"/>
      <c r="H157" s="248" t="s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216</v>
      </c>
      <c r="AU157" s="255" t="s">
        <v>85</v>
      </c>
      <c r="AV157" s="13" t="s">
        <v>83</v>
      </c>
      <c r="AW157" s="13" t="s">
        <v>32</v>
      </c>
      <c r="AX157" s="13" t="s">
        <v>75</v>
      </c>
      <c r="AY157" s="255" t="s">
        <v>127</v>
      </c>
    </row>
    <row r="158" s="13" customFormat="1">
      <c r="A158" s="13"/>
      <c r="B158" s="245"/>
      <c r="C158" s="246"/>
      <c r="D158" s="247" t="s">
        <v>216</v>
      </c>
      <c r="E158" s="248" t="s">
        <v>1</v>
      </c>
      <c r="F158" s="249" t="s">
        <v>316</v>
      </c>
      <c r="G158" s="246"/>
      <c r="H158" s="248" t="s">
        <v>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216</v>
      </c>
      <c r="AU158" s="255" t="s">
        <v>85</v>
      </c>
      <c r="AV158" s="13" t="s">
        <v>83</v>
      </c>
      <c r="AW158" s="13" t="s">
        <v>32</v>
      </c>
      <c r="AX158" s="13" t="s">
        <v>75</v>
      </c>
      <c r="AY158" s="255" t="s">
        <v>127</v>
      </c>
    </row>
    <row r="159" s="14" customFormat="1">
      <c r="A159" s="14"/>
      <c r="B159" s="256"/>
      <c r="C159" s="257"/>
      <c r="D159" s="247" t="s">
        <v>216</v>
      </c>
      <c r="E159" s="258" t="s">
        <v>245</v>
      </c>
      <c r="F159" s="259" t="s">
        <v>317</v>
      </c>
      <c r="G159" s="257"/>
      <c r="H159" s="260">
        <v>15.6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216</v>
      </c>
      <c r="AU159" s="266" t="s">
        <v>85</v>
      </c>
      <c r="AV159" s="14" t="s">
        <v>85</v>
      </c>
      <c r="AW159" s="14" t="s">
        <v>32</v>
      </c>
      <c r="AX159" s="14" t="s">
        <v>83</v>
      </c>
      <c r="AY159" s="266" t="s">
        <v>127</v>
      </c>
    </row>
    <row r="160" s="2" customFormat="1" ht="24.15" customHeight="1">
      <c r="A160" s="38"/>
      <c r="B160" s="39"/>
      <c r="C160" s="235" t="s">
        <v>169</v>
      </c>
      <c r="D160" s="235" t="s">
        <v>212</v>
      </c>
      <c r="E160" s="236" t="s">
        <v>318</v>
      </c>
      <c r="F160" s="237" t="s">
        <v>319</v>
      </c>
      <c r="G160" s="238" t="s">
        <v>238</v>
      </c>
      <c r="H160" s="239">
        <v>15.6</v>
      </c>
      <c r="I160" s="240"/>
      <c r="J160" s="241">
        <f>ROUND(I160*H160,2)</f>
        <v>0</v>
      </c>
      <c r="K160" s="242"/>
      <c r="L160" s="44"/>
      <c r="M160" s="243" t="s">
        <v>1</v>
      </c>
      <c r="N160" s="244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133</v>
      </c>
      <c r="AT160" s="233" t="s">
        <v>212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133</v>
      </c>
      <c r="BM160" s="233" t="s">
        <v>320</v>
      </c>
    </row>
    <row r="161" s="14" customFormat="1">
      <c r="A161" s="14"/>
      <c r="B161" s="256"/>
      <c r="C161" s="257"/>
      <c r="D161" s="247" t="s">
        <v>216</v>
      </c>
      <c r="E161" s="258" t="s">
        <v>1</v>
      </c>
      <c r="F161" s="259" t="s">
        <v>245</v>
      </c>
      <c r="G161" s="257"/>
      <c r="H161" s="260">
        <v>15.6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216</v>
      </c>
      <c r="AU161" s="266" t="s">
        <v>85</v>
      </c>
      <c r="AV161" s="14" t="s">
        <v>85</v>
      </c>
      <c r="AW161" s="14" t="s">
        <v>32</v>
      </c>
      <c r="AX161" s="14" t="s">
        <v>83</v>
      </c>
      <c r="AY161" s="266" t="s">
        <v>127</v>
      </c>
    </row>
    <row r="162" s="2" customFormat="1" ht="24.15" customHeight="1">
      <c r="A162" s="38"/>
      <c r="B162" s="39"/>
      <c r="C162" s="235" t="s">
        <v>173</v>
      </c>
      <c r="D162" s="235" t="s">
        <v>212</v>
      </c>
      <c r="E162" s="236" t="s">
        <v>321</v>
      </c>
      <c r="F162" s="237" t="s">
        <v>322</v>
      </c>
      <c r="G162" s="238" t="s">
        <v>163</v>
      </c>
      <c r="H162" s="239">
        <v>1</v>
      </c>
      <c r="I162" s="240"/>
      <c r="J162" s="241">
        <f>ROUND(I162*H162,2)</f>
        <v>0</v>
      </c>
      <c r="K162" s="242"/>
      <c r="L162" s="44"/>
      <c r="M162" s="243" t="s">
        <v>1</v>
      </c>
      <c r="N162" s="244" t="s">
        <v>40</v>
      </c>
      <c r="O162" s="91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3" t="s">
        <v>133</v>
      </c>
      <c r="AT162" s="233" t="s">
        <v>212</v>
      </c>
      <c r="AU162" s="233" t="s">
        <v>85</v>
      </c>
      <c r="AY162" s="17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7" t="s">
        <v>83</v>
      </c>
      <c r="BK162" s="234">
        <f>ROUND(I162*H162,2)</f>
        <v>0</v>
      </c>
      <c r="BL162" s="17" t="s">
        <v>133</v>
      </c>
      <c r="BM162" s="233" t="s">
        <v>323</v>
      </c>
    </row>
    <row r="163" s="2" customFormat="1" ht="24.15" customHeight="1">
      <c r="A163" s="38"/>
      <c r="B163" s="39"/>
      <c r="C163" s="235" t="s">
        <v>177</v>
      </c>
      <c r="D163" s="235" t="s">
        <v>212</v>
      </c>
      <c r="E163" s="236" t="s">
        <v>324</v>
      </c>
      <c r="F163" s="237" t="s">
        <v>325</v>
      </c>
      <c r="G163" s="238" t="s">
        <v>163</v>
      </c>
      <c r="H163" s="239">
        <v>1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40</v>
      </c>
      <c r="O163" s="91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133</v>
      </c>
      <c r="AT163" s="233" t="s">
        <v>212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133</v>
      </c>
      <c r="BM163" s="233" t="s">
        <v>326</v>
      </c>
    </row>
    <row r="164" s="2" customFormat="1" ht="21.75" customHeight="1">
      <c r="A164" s="38"/>
      <c r="B164" s="39"/>
      <c r="C164" s="235" t="s">
        <v>8</v>
      </c>
      <c r="D164" s="235" t="s">
        <v>212</v>
      </c>
      <c r="E164" s="236" t="s">
        <v>327</v>
      </c>
      <c r="F164" s="237" t="s">
        <v>328</v>
      </c>
      <c r="G164" s="238" t="s">
        <v>163</v>
      </c>
      <c r="H164" s="239">
        <v>1</v>
      </c>
      <c r="I164" s="240"/>
      <c r="J164" s="241">
        <f>ROUND(I164*H164,2)</f>
        <v>0</v>
      </c>
      <c r="K164" s="242"/>
      <c r="L164" s="44"/>
      <c r="M164" s="243" t="s">
        <v>1</v>
      </c>
      <c r="N164" s="244" t="s">
        <v>40</v>
      </c>
      <c r="O164" s="91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133</v>
      </c>
      <c r="AT164" s="233" t="s">
        <v>212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133</v>
      </c>
      <c r="BM164" s="233" t="s">
        <v>329</v>
      </c>
    </row>
    <row r="165" s="2" customFormat="1" ht="24.15" customHeight="1">
      <c r="A165" s="38"/>
      <c r="B165" s="39"/>
      <c r="C165" s="235" t="s">
        <v>184</v>
      </c>
      <c r="D165" s="235" t="s">
        <v>212</v>
      </c>
      <c r="E165" s="236" t="s">
        <v>330</v>
      </c>
      <c r="F165" s="237" t="s">
        <v>331</v>
      </c>
      <c r="G165" s="238" t="s">
        <v>238</v>
      </c>
      <c r="H165" s="239">
        <v>484.94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40</v>
      </c>
      <c r="O165" s="91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3" t="s">
        <v>133</v>
      </c>
      <c r="AT165" s="233" t="s">
        <v>212</v>
      </c>
      <c r="AU165" s="233" t="s">
        <v>85</v>
      </c>
      <c r="AY165" s="17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7" t="s">
        <v>83</v>
      </c>
      <c r="BK165" s="234">
        <f>ROUND(I165*H165,2)</f>
        <v>0</v>
      </c>
      <c r="BL165" s="17" t="s">
        <v>133</v>
      </c>
      <c r="BM165" s="233" t="s">
        <v>332</v>
      </c>
    </row>
    <row r="166" s="14" customFormat="1">
      <c r="A166" s="14"/>
      <c r="B166" s="256"/>
      <c r="C166" s="257"/>
      <c r="D166" s="247" t="s">
        <v>216</v>
      </c>
      <c r="E166" s="258" t="s">
        <v>241</v>
      </c>
      <c r="F166" s="259" t="s">
        <v>333</v>
      </c>
      <c r="G166" s="257"/>
      <c r="H166" s="260">
        <v>484.94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216</v>
      </c>
      <c r="AU166" s="266" t="s">
        <v>85</v>
      </c>
      <c r="AV166" s="14" t="s">
        <v>85</v>
      </c>
      <c r="AW166" s="14" t="s">
        <v>32</v>
      </c>
      <c r="AX166" s="14" t="s">
        <v>83</v>
      </c>
      <c r="AY166" s="266" t="s">
        <v>127</v>
      </c>
    </row>
    <row r="167" s="2" customFormat="1" ht="33" customHeight="1">
      <c r="A167" s="38"/>
      <c r="B167" s="39"/>
      <c r="C167" s="235" t="s">
        <v>188</v>
      </c>
      <c r="D167" s="235" t="s">
        <v>212</v>
      </c>
      <c r="E167" s="236" t="s">
        <v>334</v>
      </c>
      <c r="F167" s="237" t="s">
        <v>335</v>
      </c>
      <c r="G167" s="238" t="s">
        <v>238</v>
      </c>
      <c r="H167" s="239">
        <v>7274.1000000000004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40</v>
      </c>
      <c r="O167" s="91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3" t="s">
        <v>133</v>
      </c>
      <c r="AT167" s="233" t="s">
        <v>212</v>
      </c>
      <c r="AU167" s="233" t="s">
        <v>85</v>
      </c>
      <c r="AY167" s="17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7" t="s">
        <v>83</v>
      </c>
      <c r="BK167" s="234">
        <f>ROUND(I167*H167,2)</f>
        <v>0</v>
      </c>
      <c r="BL167" s="17" t="s">
        <v>133</v>
      </c>
      <c r="BM167" s="233" t="s">
        <v>336</v>
      </c>
    </row>
    <row r="168" s="14" customFormat="1">
      <c r="A168" s="14"/>
      <c r="B168" s="256"/>
      <c r="C168" s="257"/>
      <c r="D168" s="247" t="s">
        <v>216</v>
      </c>
      <c r="E168" s="258" t="s">
        <v>1</v>
      </c>
      <c r="F168" s="259" t="s">
        <v>337</v>
      </c>
      <c r="G168" s="257"/>
      <c r="H168" s="260">
        <v>7274.1000000000004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216</v>
      </c>
      <c r="AU168" s="266" t="s">
        <v>85</v>
      </c>
      <c r="AV168" s="14" t="s">
        <v>85</v>
      </c>
      <c r="AW168" s="14" t="s">
        <v>32</v>
      </c>
      <c r="AX168" s="14" t="s">
        <v>83</v>
      </c>
      <c r="AY168" s="266" t="s">
        <v>127</v>
      </c>
    </row>
    <row r="169" s="2" customFormat="1" ht="21.75" customHeight="1">
      <c r="A169" s="38"/>
      <c r="B169" s="39"/>
      <c r="C169" s="235" t="s">
        <v>192</v>
      </c>
      <c r="D169" s="235" t="s">
        <v>212</v>
      </c>
      <c r="E169" s="236" t="s">
        <v>338</v>
      </c>
      <c r="F169" s="237" t="s">
        <v>339</v>
      </c>
      <c r="G169" s="238" t="s">
        <v>238</v>
      </c>
      <c r="H169" s="239">
        <v>484.94</v>
      </c>
      <c r="I169" s="240"/>
      <c r="J169" s="241">
        <f>ROUND(I169*H169,2)</f>
        <v>0</v>
      </c>
      <c r="K169" s="242"/>
      <c r="L169" s="44"/>
      <c r="M169" s="243" t="s">
        <v>1</v>
      </c>
      <c r="N169" s="244" t="s">
        <v>40</v>
      </c>
      <c r="O169" s="91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133</v>
      </c>
      <c r="AT169" s="233" t="s">
        <v>212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133</v>
      </c>
      <c r="BM169" s="233" t="s">
        <v>340</v>
      </c>
    </row>
    <row r="170" s="14" customFormat="1">
      <c r="A170" s="14"/>
      <c r="B170" s="256"/>
      <c r="C170" s="257"/>
      <c r="D170" s="247" t="s">
        <v>216</v>
      </c>
      <c r="E170" s="258" t="s">
        <v>1</v>
      </c>
      <c r="F170" s="259" t="s">
        <v>241</v>
      </c>
      <c r="G170" s="257"/>
      <c r="H170" s="260">
        <v>484.94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216</v>
      </c>
      <c r="AU170" s="266" t="s">
        <v>85</v>
      </c>
      <c r="AV170" s="14" t="s">
        <v>85</v>
      </c>
      <c r="AW170" s="14" t="s">
        <v>32</v>
      </c>
      <c r="AX170" s="14" t="s">
        <v>83</v>
      </c>
      <c r="AY170" s="266" t="s">
        <v>127</v>
      </c>
    </row>
    <row r="171" s="2" customFormat="1" ht="16.5" customHeight="1">
      <c r="A171" s="38"/>
      <c r="B171" s="39"/>
      <c r="C171" s="235" t="s">
        <v>196</v>
      </c>
      <c r="D171" s="235" t="s">
        <v>212</v>
      </c>
      <c r="E171" s="236" t="s">
        <v>341</v>
      </c>
      <c r="F171" s="237" t="s">
        <v>342</v>
      </c>
      <c r="G171" s="238" t="s">
        <v>238</v>
      </c>
      <c r="H171" s="239">
        <v>484.94</v>
      </c>
      <c r="I171" s="240"/>
      <c r="J171" s="241">
        <f>ROUND(I171*H171,2)</f>
        <v>0</v>
      </c>
      <c r="K171" s="242"/>
      <c r="L171" s="44"/>
      <c r="M171" s="243" t="s">
        <v>1</v>
      </c>
      <c r="N171" s="244" t="s">
        <v>40</v>
      </c>
      <c r="O171" s="91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133</v>
      </c>
      <c r="AT171" s="233" t="s">
        <v>212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133</v>
      </c>
      <c r="BM171" s="233" t="s">
        <v>343</v>
      </c>
    </row>
    <row r="172" s="14" customFormat="1">
      <c r="A172" s="14"/>
      <c r="B172" s="256"/>
      <c r="C172" s="257"/>
      <c r="D172" s="247" t="s">
        <v>216</v>
      </c>
      <c r="E172" s="258" t="s">
        <v>1</v>
      </c>
      <c r="F172" s="259" t="s">
        <v>241</v>
      </c>
      <c r="G172" s="257"/>
      <c r="H172" s="260">
        <v>484.94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216</v>
      </c>
      <c r="AU172" s="266" t="s">
        <v>85</v>
      </c>
      <c r="AV172" s="14" t="s">
        <v>85</v>
      </c>
      <c r="AW172" s="14" t="s">
        <v>32</v>
      </c>
      <c r="AX172" s="14" t="s">
        <v>83</v>
      </c>
      <c r="AY172" s="266" t="s">
        <v>127</v>
      </c>
    </row>
    <row r="173" s="2" customFormat="1" ht="24.15" customHeight="1">
      <c r="A173" s="38"/>
      <c r="B173" s="39"/>
      <c r="C173" s="235" t="s">
        <v>200</v>
      </c>
      <c r="D173" s="235" t="s">
        <v>212</v>
      </c>
      <c r="E173" s="236" t="s">
        <v>344</v>
      </c>
      <c r="F173" s="237" t="s">
        <v>345</v>
      </c>
      <c r="G173" s="238" t="s">
        <v>346</v>
      </c>
      <c r="H173" s="239">
        <v>824.39800000000002</v>
      </c>
      <c r="I173" s="240"/>
      <c r="J173" s="241">
        <f>ROUND(I173*H173,2)</f>
        <v>0</v>
      </c>
      <c r="K173" s="242"/>
      <c r="L173" s="44"/>
      <c r="M173" s="243" t="s">
        <v>1</v>
      </c>
      <c r="N173" s="244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133</v>
      </c>
      <c r="AT173" s="233" t="s">
        <v>212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133</v>
      </c>
      <c r="BM173" s="233" t="s">
        <v>347</v>
      </c>
    </row>
    <row r="174" s="14" customFormat="1">
      <c r="A174" s="14"/>
      <c r="B174" s="256"/>
      <c r="C174" s="257"/>
      <c r="D174" s="247" t="s">
        <v>216</v>
      </c>
      <c r="E174" s="258" t="s">
        <v>1</v>
      </c>
      <c r="F174" s="259" t="s">
        <v>348</v>
      </c>
      <c r="G174" s="257"/>
      <c r="H174" s="260">
        <v>824.39800000000002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216</v>
      </c>
      <c r="AU174" s="266" t="s">
        <v>85</v>
      </c>
      <c r="AV174" s="14" t="s">
        <v>85</v>
      </c>
      <c r="AW174" s="14" t="s">
        <v>32</v>
      </c>
      <c r="AX174" s="14" t="s">
        <v>83</v>
      </c>
      <c r="AY174" s="266" t="s">
        <v>127</v>
      </c>
    </row>
    <row r="175" s="2" customFormat="1" ht="24.15" customHeight="1">
      <c r="A175" s="38"/>
      <c r="B175" s="39"/>
      <c r="C175" s="235" t="s">
        <v>7</v>
      </c>
      <c r="D175" s="235" t="s">
        <v>212</v>
      </c>
      <c r="E175" s="236" t="s">
        <v>349</v>
      </c>
      <c r="F175" s="237" t="s">
        <v>350</v>
      </c>
      <c r="G175" s="238" t="s">
        <v>238</v>
      </c>
      <c r="H175" s="239">
        <v>15.6</v>
      </c>
      <c r="I175" s="240"/>
      <c r="J175" s="241">
        <f>ROUND(I175*H175,2)</f>
        <v>0</v>
      </c>
      <c r="K175" s="242"/>
      <c r="L175" s="44"/>
      <c r="M175" s="243" t="s">
        <v>1</v>
      </c>
      <c r="N175" s="244" t="s">
        <v>40</v>
      </c>
      <c r="O175" s="91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3" t="s">
        <v>133</v>
      </c>
      <c r="AT175" s="233" t="s">
        <v>212</v>
      </c>
      <c r="AU175" s="233" t="s">
        <v>85</v>
      </c>
      <c r="AY175" s="17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7" t="s">
        <v>83</v>
      </c>
      <c r="BK175" s="234">
        <f>ROUND(I175*H175,2)</f>
        <v>0</v>
      </c>
      <c r="BL175" s="17" t="s">
        <v>133</v>
      </c>
      <c r="BM175" s="233" t="s">
        <v>351</v>
      </c>
    </row>
    <row r="176" s="14" customFormat="1">
      <c r="A176" s="14"/>
      <c r="B176" s="256"/>
      <c r="C176" s="257"/>
      <c r="D176" s="247" t="s">
        <v>216</v>
      </c>
      <c r="E176" s="258" t="s">
        <v>1</v>
      </c>
      <c r="F176" s="259" t="s">
        <v>245</v>
      </c>
      <c r="G176" s="257"/>
      <c r="H176" s="260">
        <v>15.6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216</v>
      </c>
      <c r="AU176" s="266" t="s">
        <v>85</v>
      </c>
      <c r="AV176" s="14" t="s">
        <v>85</v>
      </c>
      <c r="AW176" s="14" t="s">
        <v>32</v>
      </c>
      <c r="AX176" s="14" t="s">
        <v>83</v>
      </c>
      <c r="AY176" s="266" t="s">
        <v>127</v>
      </c>
    </row>
    <row r="177" s="2" customFormat="1" ht="16.5" customHeight="1">
      <c r="A177" s="38"/>
      <c r="B177" s="39"/>
      <c r="C177" s="220" t="s">
        <v>207</v>
      </c>
      <c r="D177" s="220" t="s">
        <v>129</v>
      </c>
      <c r="E177" s="221" t="s">
        <v>352</v>
      </c>
      <c r="F177" s="222" t="s">
        <v>353</v>
      </c>
      <c r="G177" s="223" t="s">
        <v>346</v>
      </c>
      <c r="H177" s="224">
        <v>29.640000000000001</v>
      </c>
      <c r="I177" s="225"/>
      <c r="J177" s="226">
        <f>ROUND(I177*H177,2)</f>
        <v>0</v>
      </c>
      <c r="K177" s="227"/>
      <c r="L177" s="228"/>
      <c r="M177" s="229" t="s">
        <v>1</v>
      </c>
      <c r="N177" s="230" t="s">
        <v>40</v>
      </c>
      <c r="O177" s="91"/>
      <c r="P177" s="231">
        <f>O177*H177</f>
        <v>0</v>
      </c>
      <c r="Q177" s="231">
        <v>1</v>
      </c>
      <c r="R177" s="231">
        <f>Q177*H177</f>
        <v>29.640000000000001</v>
      </c>
      <c r="S177" s="231">
        <v>0</v>
      </c>
      <c r="T177" s="23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3" t="s">
        <v>132</v>
      </c>
      <c r="AT177" s="233" t="s">
        <v>129</v>
      </c>
      <c r="AU177" s="233" t="s">
        <v>85</v>
      </c>
      <c r="AY177" s="17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7" t="s">
        <v>83</v>
      </c>
      <c r="BK177" s="234">
        <f>ROUND(I177*H177,2)</f>
        <v>0</v>
      </c>
      <c r="BL177" s="17" t="s">
        <v>133</v>
      </c>
      <c r="BM177" s="233" t="s">
        <v>354</v>
      </c>
    </row>
    <row r="178" s="14" customFormat="1">
      <c r="A178" s="14"/>
      <c r="B178" s="256"/>
      <c r="C178" s="257"/>
      <c r="D178" s="247" t="s">
        <v>216</v>
      </c>
      <c r="E178" s="258" t="s">
        <v>1</v>
      </c>
      <c r="F178" s="259" t="s">
        <v>355</v>
      </c>
      <c r="G178" s="257"/>
      <c r="H178" s="260">
        <v>29.640000000000001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216</v>
      </c>
      <c r="AU178" s="266" t="s">
        <v>85</v>
      </c>
      <c r="AV178" s="14" t="s">
        <v>85</v>
      </c>
      <c r="AW178" s="14" t="s">
        <v>32</v>
      </c>
      <c r="AX178" s="14" t="s">
        <v>83</v>
      </c>
      <c r="AY178" s="266" t="s">
        <v>127</v>
      </c>
    </row>
    <row r="179" s="2" customFormat="1" ht="24.15" customHeight="1">
      <c r="A179" s="38"/>
      <c r="B179" s="39"/>
      <c r="C179" s="235" t="s">
        <v>211</v>
      </c>
      <c r="D179" s="235" t="s">
        <v>212</v>
      </c>
      <c r="E179" s="236" t="s">
        <v>356</v>
      </c>
      <c r="F179" s="237" t="s">
        <v>357</v>
      </c>
      <c r="G179" s="238" t="s">
        <v>227</v>
      </c>
      <c r="H179" s="239">
        <v>50</v>
      </c>
      <c r="I179" s="240"/>
      <c r="J179" s="241">
        <f>ROUND(I179*H179,2)</f>
        <v>0</v>
      </c>
      <c r="K179" s="242"/>
      <c r="L179" s="44"/>
      <c r="M179" s="243" t="s">
        <v>1</v>
      </c>
      <c r="N179" s="244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133</v>
      </c>
      <c r="AT179" s="233" t="s">
        <v>212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133</v>
      </c>
      <c r="BM179" s="233" t="s">
        <v>358</v>
      </c>
    </row>
    <row r="180" s="13" customFormat="1">
      <c r="A180" s="13"/>
      <c r="B180" s="245"/>
      <c r="C180" s="246"/>
      <c r="D180" s="247" t="s">
        <v>216</v>
      </c>
      <c r="E180" s="248" t="s">
        <v>1</v>
      </c>
      <c r="F180" s="249" t="s">
        <v>271</v>
      </c>
      <c r="G180" s="246"/>
      <c r="H180" s="248" t="s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216</v>
      </c>
      <c r="AU180" s="255" t="s">
        <v>85</v>
      </c>
      <c r="AV180" s="13" t="s">
        <v>83</v>
      </c>
      <c r="AW180" s="13" t="s">
        <v>32</v>
      </c>
      <c r="AX180" s="13" t="s">
        <v>75</v>
      </c>
      <c r="AY180" s="255" t="s">
        <v>127</v>
      </c>
    </row>
    <row r="181" s="14" customFormat="1">
      <c r="A181" s="14"/>
      <c r="B181" s="256"/>
      <c r="C181" s="257"/>
      <c r="D181" s="247" t="s">
        <v>216</v>
      </c>
      <c r="E181" s="258" t="s">
        <v>247</v>
      </c>
      <c r="F181" s="259" t="s">
        <v>252</v>
      </c>
      <c r="G181" s="257"/>
      <c r="H181" s="260">
        <v>50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216</v>
      </c>
      <c r="AU181" s="266" t="s">
        <v>85</v>
      </c>
      <c r="AV181" s="14" t="s">
        <v>85</v>
      </c>
      <c r="AW181" s="14" t="s">
        <v>32</v>
      </c>
      <c r="AX181" s="14" t="s">
        <v>83</v>
      </c>
      <c r="AY181" s="266" t="s">
        <v>127</v>
      </c>
    </row>
    <row r="182" s="2" customFormat="1" ht="16.5" customHeight="1">
      <c r="A182" s="38"/>
      <c r="B182" s="39"/>
      <c r="C182" s="220" t="s">
        <v>218</v>
      </c>
      <c r="D182" s="220" t="s">
        <v>129</v>
      </c>
      <c r="E182" s="221" t="s">
        <v>359</v>
      </c>
      <c r="F182" s="222" t="s">
        <v>360</v>
      </c>
      <c r="G182" s="223" t="s">
        <v>361</v>
      </c>
      <c r="H182" s="224">
        <v>0.040000000000000001</v>
      </c>
      <c r="I182" s="225"/>
      <c r="J182" s="226">
        <f>ROUND(I182*H182,2)</f>
        <v>0</v>
      </c>
      <c r="K182" s="227"/>
      <c r="L182" s="228"/>
      <c r="M182" s="229" t="s">
        <v>1</v>
      </c>
      <c r="N182" s="230" t="s">
        <v>40</v>
      </c>
      <c r="O182" s="91"/>
      <c r="P182" s="231">
        <f>O182*H182</f>
        <v>0</v>
      </c>
      <c r="Q182" s="231">
        <v>0.001</v>
      </c>
      <c r="R182" s="231">
        <f>Q182*H182</f>
        <v>4.0000000000000003E-05</v>
      </c>
      <c r="S182" s="231">
        <v>0</v>
      </c>
      <c r="T182" s="23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3" t="s">
        <v>132</v>
      </c>
      <c r="AT182" s="233" t="s">
        <v>129</v>
      </c>
      <c r="AU182" s="233" t="s">
        <v>85</v>
      </c>
      <c r="AY182" s="17" t="s">
        <v>127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7" t="s">
        <v>83</v>
      </c>
      <c r="BK182" s="234">
        <f>ROUND(I182*H182,2)</f>
        <v>0</v>
      </c>
      <c r="BL182" s="17" t="s">
        <v>133</v>
      </c>
      <c r="BM182" s="233" t="s">
        <v>362</v>
      </c>
    </row>
    <row r="183" s="14" customFormat="1">
      <c r="A183" s="14"/>
      <c r="B183" s="256"/>
      <c r="C183" s="257"/>
      <c r="D183" s="247" t="s">
        <v>216</v>
      </c>
      <c r="E183" s="258" t="s">
        <v>1</v>
      </c>
      <c r="F183" s="259" t="s">
        <v>363</v>
      </c>
      <c r="G183" s="257"/>
      <c r="H183" s="260">
        <v>0.040000000000000001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216</v>
      </c>
      <c r="AU183" s="266" t="s">
        <v>85</v>
      </c>
      <c r="AV183" s="14" t="s">
        <v>85</v>
      </c>
      <c r="AW183" s="14" t="s">
        <v>32</v>
      </c>
      <c r="AX183" s="14" t="s">
        <v>83</v>
      </c>
      <c r="AY183" s="266" t="s">
        <v>127</v>
      </c>
    </row>
    <row r="184" s="2" customFormat="1" ht="24.15" customHeight="1">
      <c r="A184" s="38"/>
      <c r="B184" s="39"/>
      <c r="C184" s="235" t="s">
        <v>222</v>
      </c>
      <c r="D184" s="235" t="s">
        <v>212</v>
      </c>
      <c r="E184" s="236" t="s">
        <v>364</v>
      </c>
      <c r="F184" s="237" t="s">
        <v>365</v>
      </c>
      <c r="G184" s="238" t="s">
        <v>227</v>
      </c>
      <c r="H184" s="239">
        <v>50</v>
      </c>
      <c r="I184" s="240"/>
      <c r="J184" s="241">
        <f>ROUND(I184*H184,2)</f>
        <v>0</v>
      </c>
      <c r="K184" s="242"/>
      <c r="L184" s="44"/>
      <c r="M184" s="243" t="s">
        <v>1</v>
      </c>
      <c r="N184" s="244" t="s">
        <v>40</v>
      </c>
      <c r="O184" s="91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133</v>
      </c>
      <c r="AT184" s="233" t="s">
        <v>212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133</v>
      </c>
      <c r="BM184" s="233" t="s">
        <v>366</v>
      </c>
    </row>
    <row r="185" s="13" customFormat="1">
      <c r="A185" s="13"/>
      <c r="B185" s="245"/>
      <c r="C185" s="246"/>
      <c r="D185" s="247" t="s">
        <v>216</v>
      </c>
      <c r="E185" s="248" t="s">
        <v>1</v>
      </c>
      <c r="F185" s="249" t="s">
        <v>271</v>
      </c>
      <c r="G185" s="246"/>
      <c r="H185" s="248" t="s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216</v>
      </c>
      <c r="AU185" s="255" t="s">
        <v>85</v>
      </c>
      <c r="AV185" s="13" t="s">
        <v>83</v>
      </c>
      <c r="AW185" s="13" t="s">
        <v>32</v>
      </c>
      <c r="AX185" s="13" t="s">
        <v>75</v>
      </c>
      <c r="AY185" s="255" t="s">
        <v>127</v>
      </c>
    </row>
    <row r="186" s="14" customFormat="1">
      <c r="A186" s="14"/>
      <c r="B186" s="256"/>
      <c r="C186" s="257"/>
      <c r="D186" s="247" t="s">
        <v>216</v>
      </c>
      <c r="E186" s="258" t="s">
        <v>252</v>
      </c>
      <c r="F186" s="259" t="s">
        <v>248</v>
      </c>
      <c r="G186" s="257"/>
      <c r="H186" s="260">
        <v>50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216</v>
      </c>
      <c r="AU186" s="266" t="s">
        <v>85</v>
      </c>
      <c r="AV186" s="14" t="s">
        <v>85</v>
      </c>
      <c r="AW186" s="14" t="s">
        <v>32</v>
      </c>
      <c r="AX186" s="14" t="s">
        <v>83</v>
      </c>
      <c r="AY186" s="266" t="s">
        <v>127</v>
      </c>
    </row>
    <row r="187" s="2" customFormat="1" ht="16.5" customHeight="1">
      <c r="A187" s="38"/>
      <c r="B187" s="39"/>
      <c r="C187" s="220" t="s">
        <v>367</v>
      </c>
      <c r="D187" s="220" t="s">
        <v>129</v>
      </c>
      <c r="E187" s="221" t="s">
        <v>368</v>
      </c>
      <c r="F187" s="222" t="s">
        <v>369</v>
      </c>
      <c r="G187" s="223" t="s">
        <v>370</v>
      </c>
      <c r="H187" s="224">
        <v>1.5</v>
      </c>
      <c r="I187" s="225"/>
      <c r="J187" s="226">
        <f>ROUND(I187*H187,2)</f>
        <v>0</v>
      </c>
      <c r="K187" s="227"/>
      <c r="L187" s="228"/>
      <c r="M187" s="229" t="s">
        <v>1</v>
      </c>
      <c r="N187" s="230" t="s">
        <v>40</v>
      </c>
      <c r="O187" s="91"/>
      <c r="P187" s="231">
        <f>O187*H187</f>
        <v>0</v>
      </c>
      <c r="Q187" s="231">
        <v>0.001</v>
      </c>
      <c r="R187" s="231">
        <f>Q187*H187</f>
        <v>0.0015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132</v>
      </c>
      <c r="AT187" s="233" t="s">
        <v>129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133</v>
      </c>
      <c r="BM187" s="233" t="s">
        <v>371</v>
      </c>
    </row>
    <row r="188" s="13" customFormat="1">
      <c r="A188" s="13"/>
      <c r="B188" s="245"/>
      <c r="C188" s="246"/>
      <c r="D188" s="247" t="s">
        <v>216</v>
      </c>
      <c r="E188" s="248" t="s">
        <v>1</v>
      </c>
      <c r="F188" s="249" t="s">
        <v>372</v>
      </c>
      <c r="G188" s="246"/>
      <c r="H188" s="248" t="s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216</v>
      </c>
      <c r="AU188" s="255" t="s">
        <v>85</v>
      </c>
      <c r="AV188" s="13" t="s">
        <v>83</v>
      </c>
      <c r="AW188" s="13" t="s">
        <v>32</v>
      </c>
      <c r="AX188" s="13" t="s">
        <v>75</v>
      </c>
      <c r="AY188" s="255" t="s">
        <v>127</v>
      </c>
    </row>
    <row r="189" s="14" customFormat="1">
      <c r="A189" s="14"/>
      <c r="B189" s="256"/>
      <c r="C189" s="257"/>
      <c r="D189" s="247" t="s">
        <v>216</v>
      </c>
      <c r="E189" s="258" t="s">
        <v>1</v>
      </c>
      <c r="F189" s="259" t="s">
        <v>373</v>
      </c>
      <c r="G189" s="257"/>
      <c r="H189" s="260">
        <v>1.5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216</v>
      </c>
      <c r="AU189" s="266" t="s">
        <v>85</v>
      </c>
      <c r="AV189" s="14" t="s">
        <v>85</v>
      </c>
      <c r="AW189" s="14" t="s">
        <v>32</v>
      </c>
      <c r="AX189" s="14" t="s">
        <v>83</v>
      </c>
      <c r="AY189" s="266" t="s">
        <v>127</v>
      </c>
    </row>
    <row r="190" s="2" customFormat="1" ht="21.75" customHeight="1">
      <c r="A190" s="38"/>
      <c r="B190" s="39"/>
      <c r="C190" s="235" t="s">
        <v>374</v>
      </c>
      <c r="D190" s="235" t="s">
        <v>212</v>
      </c>
      <c r="E190" s="236" t="s">
        <v>375</v>
      </c>
      <c r="F190" s="237" t="s">
        <v>376</v>
      </c>
      <c r="G190" s="238" t="s">
        <v>227</v>
      </c>
      <c r="H190" s="239">
        <v>514</v>
      </c>
      <c r="I190" s="240"/>
      <c r="J190" s="241">
        <f>ROUND(I190*H190,2)</f>
        <v>0</v>
      </c>
      <c r="K190" s="242"/>
      <c r="L190" s="44"/>
      <c r="M190" s="243" t="s">
        <v>1</v>
      </c>
      <c r="N190" s="244" t="s">
        <v>40</v>
      </c>
      <c r="O190" s="91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133</v>
      </c>
      <c r="AT190" s="233" t="s">
        <v>212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377</v>
      </c>
    </row>
    <row r="191" s="14" customFormat="1">
      <c r="A191" s="14"/>
      <c r="B191" s="256"/>
      <c r="C191" s="257"/>
      <c r="D191" s="247" t="s">
        <v>216</v>
      </c>
      <c r="E191" s="258" t="s">
        <v>1</v>
      </c>
      <c r="F191" s="259" t="s">
        <v>378</v>
      </c>
      <c r="G191" s="257"/>
      <c r="H191" s="260">
        <v>514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216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21.75" customHeight="1">
      <c r="A192" s="38"/>
      <c r="B192" s="39"/>
      <c r="C192" s="235" t="s">
        <v>379</v>
      </c>
      <c r="D192" s="235" t="s">
        <v>212</v>
      </c>
      <c r="E192" s="236" t="s">
        <v>380</v>
      </c>
      <c r="F192" s="237" t="s">
        <v>381</v>
      </c>
      <c r="G192" s="238" t="s">
        <v>227</v>
      </c>
      <c r="H192" s="239">
        <v>50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212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382</v>
      </c>
    </row>
    <row r="193" s="14" customFormat="1">
      <c r="A193" s="14"/>
      <c r="B193" s="256"/>
      <c r="C193" s="257"/>
      <c r="D193" s="247" t="s">
        <v>216</v>
      </c>
      <c r="E193" s="258" t="s">
        <v>1</v>
      </c>
      <c r="F193" s="259" t="s">
        <v>247</v>
      </c>
      <c r="G193" s="257"/>
      <c r="H193" s="260">
        <v>50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216</v>
      </c>
      <c r="AU193" s="266" t="s">
        <v>85</v>
      </c>
      <c r="AV193" s="14" t="s">
        <v>85</v>
      </c>
      <c r="AW193" s="14" t="s">
        <v>32</v>
      </c>
      <c r="AX193" s="14" t="s">
        <v>83</v>
      </c>
      <c r="AY193" s="266" t="s">
        <v>127</v>
      </c>
    </row>
    <row r="194" s="2" customFormat="1" ht="21.75" customHeight="1">
      <c r="A194" s="38"/>
      <c r="B194" s="39"/>
      <c r="C194" s="235" t="s">
        <v>383</v>
      </c>
      <c r="D194" s="235" t="s">
        <v>212</v>
      </c>
      <c r="E194" s="236" t="s">
        <v>384</v>
      </c>
      <c r="F194" s="237" t="s">
        <v>385</v>
      </c>
      <c r="G194" s="238" t="s">
        <v>227</v>
      </c>
      <c r="H194" s="239">
        <v>50</v>
      </c>
      <c r="I194" s="240"/>
      <c r="J194" s="241">
        <f>ROUND(I194*H194,2)</f>
        <v>0</v>
      </c>
      <c r="K194" s="242"/>
      <c r="L194" s="44"/>
      <c r="M194" s="243" t="s">
        <v>1</v>
      </c>
      <c r="N194" s="244" t="s">
        <v>40</v>
      </c>
      <c r="O194" s="91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3" t="s">
        <v>133</v>
      </c>
      <c r="AT194" s="233" t="s">
        <v>212</v>
      </c>
      <c r="AU194" s="233" t="s">
        <v>85</v>
      </c>
      <c r="AY194" s="17" t="s">
        <v>127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7" t="s">
        <v>83</v>
      </c>
      <c r="BK194" s="234">
        <f>ROUND(I194*H194,2)</f>
        <v>0</v>
      </c>
      <c r="BL194" s="17" t="s">
        <v>133</v>
      </c>
      <c r="BM194" s="233" t="s">
        <v>386</v>
      </c>
    </row>
    <row r="195" s="14" customFormat="1">
      <c r="A195" s="14"/>
      <c r="B195" s="256"/>
      <c r="C195" s="257"/>
      <c r="D195" s="247" t="s">
        <v>216</v>
      </c>
      <c r="E195" s="258" t="s">
        <v>1</v>
      </c>
      <c r="F195" s="259" t="s">
        <v>247</v>
      </c>
      <c r="G195" s="257"/>
      <c r="H195" s="260">
        <v>50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216</v>
      </c>
      <c r="AU195" s="266" t="s">
        <v>85</v>
      </c>
      <c r="AV195" s="14" t="s">
        <v>85</v>
      </c>
      <c r="AW195" s="14" t="s">
        <v>32</v>
      </c>
      <c r="AX195" s="14" t="s">
        <v>83</v>
      </c>
      <c r="AY195" s="266" t="s">
        <v>127</v>
      </c>
    </row>
    <row r="196" s="2" customFormat="1" ht="16.5" customHeight="1">
      <c r="A196" s="38"/>
      <c r="B196" s="39"/>
      <c r="C196" s="235" t="s">
        <v>387</v>
      </c>
      <c r="D196" s="235" t="s">
        <v>212</v>
      </c>
      <c r="E196" s="236" t="s">
        <v>388</v>
      </c>
      <c r="F196" s="237" t="s">
        <v>389</v>
      </c>
      <c r="G196" s="238" t="s">
        <v>227</v>
      </c>
      <c r="H196" s="239">
        <v>50</v>
      </c>
      <c r="I196" s="240"/>
      <c r="J196" s="241">
        <f>ROUND(I196*H196,2)</f>
        <v>0</v>
      </c>
      <c r="K196" s="242"/>
      <c r="L196" s="44"/>
      <c r="M196" s="243" t="s">
        <v>1</v>
      </c>
      <c r="N196" s="244" t="s">
        <v>40</v>
      </c>
      <c r="O196" s="91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3" t="s">
        <v>133</v>
      </c>
      <c r="AT196" s="233" t="s">
        <v>212</v>
      </c>
      <c r="AU196" s="233" t="s">
        <v>85</v>
      </c>
      <c r="AY196" s="17" t="s">
        <v>127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7" t="s">
        <v>83</v>
      </c>
      <c r="BK196" s="234">
        <f>ROUND(I196*H196,2)</f>
        <v>0</v>
      </c>
      <c r="BL196" s="17" t="s">
        <v>133</v>
      </c>
      <c r="BM196" s="233" t="s">
        <v>390</v>
      </c>
    </row>
    <row r="197" s="14" customFormat="1">
      <c r="A197" s="14"/>
      <c r="B197" s="256"/>
      <c r="C197" s="257"/>
      <c r="D197" s="247" t="s">
        <v>216</v>
      </c>
      <c r="E197" s="258" t="s">
        <v>1</v>
      </c>
      <c r="F197" s="259" t="s">
        <v>247</v>
      </c>
      <c r="G197" s="257"/>
      <c r="H197" s="260">
        <v>50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6" t="s">
        <v>216</v>
      </c>
      <c r="AU197" s="266" t="s">
        <v>85</v>
      </c>
      <c r="AV197" s="14" t="s">
        <v>85</v>
      </c>
      <c r="AW197" s="14" t="s">
        <v>32</v>
      </c>
      <c r="AX197" s="14" t="s">
        <v>83</v>
      </c>
      <c r="AY197" s="266" t="s">
        <v>127</v>
      </c>
    </row>
    <row r="198" s="2" customFormat="1" ht="33" customHeight="1">
      <c r="A198" s="38"/>
      <c r="B198" s="39"/>
      <c r="C198" s="235" t="s">
        <v>391</v>
      </c>
      <c r="D198" s="235" t="s">
        <v>212</v>
      </c>
      <c r="E198" s="236" t="s">
        <v>392</v>
      </c>
      <c r="F198" s="237" t="s">
        <v>393</v>
      </c>
      <c r="G198" s="238" t="s">
        <v>269</v>
      </c>
      <c r="H198" s="239">
        <v>0.0050000000000000001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212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394</v>
      </c>
    </row>
    <row r="199" s="14" customFormat="1">
      <c r="A199" s="14"/>
      <c r="B199" s="256"/>
      <c r="C199" s="257"/>
      <c r="D199" s="247" t="s">
        <v>216</v>
      </c>
      <c r="E199" s="258" t="s">
        <v>1</v>
      </c>
      <c r="F199" s="259" t="s">
        <v>395</v>
      </c>
      <c r="G199" s="257"/>
      <c r="H199" s="260">
        <v>0.0050000000000000001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216</v>
      </c>
      <c r="AU199" s="266" t="s">
        <v>85</v>
      </c>
      <c r="AV199" s="14" t="s">
        <v>85</v>
      </c>
      <c r="AW199" s="14" t="s">
        <v>32</v>
      </c>
      <c r="AX199" s="14" t="s">
        <v>83</v>
      </c>
      <c r="AY199" s="266" t="s">
        <v>127</v>
      </c>
    </row>
    <row r="200" s="2" customFormat="1" ht="33" customHeight="1">
      <c r="A200" s="38"/>
      <c r="B200" s="39"/>
      <c r="C200" s="235" t="s">
        <v>396</v>
      </c>
      <c r="D200" s="235" t="s">
        <v>212</v>
      </c>
      <c r="E200" s="236" t="s">
        <v>397</v>
      </c>
      <c r="F200" s="237" t="s">
        <v>398</v>
      </c>
      <c r="G200" s="238" t="s">
        <v>227</v>
      </c>
      <c r="H200" s="239">
        <v>50</v>
      </c>
      <c r="I200" s="240"/>
      <c r="J200" s="241">
        <f>ROUND(I200*H200,2)</f>
        <v>0</v>
      </c>
      <c r="K200" s="242"/>
      <c r="L200" s="44"/>
      <c r="M200" s="243" t="s">
        <v>1</v>
      </c>
      <c r="N200" s="244" t="s">
        <v>40</v>
      </c>
      <c r="O200" s="91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3" t="s">
        <v>133</v>
      </c>
      <c r="AT200" s="233" t="s">
        <v>212</v>
      </c>
      <c r="AU200" s="233" t="s">
        <v>85</v>
      </c>
      <c r="AY200" s="17" t="s">
        <v>127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7" t="s">
        <v>83</v>
      </c>
      <c r="BK200" s="234">
        <f>ROUND(I200*H200,2)</f>
        <v>0</v>
      </c>
      <c r="BL200" s="17" t="s">
        <v>133</v>
      </c>
      <c r="BM200" s="233" t="s">
        <v>399</v>
      </c>
    </row>
    <row r="201" s="14" customFormat="1">
      <c r="A201" s="14"/>
      <c r="B201" s="256"/>
      <c r="C201" s="257"/>
      <c r="D201" s="247" t="s">
        <v>216</v>
      </c>
      <c r="E201" s="258" t="s">
        <v>1</v>
      </c>
      <c r="F201" s="259" t="s">
        <v>247</v>
      </c>
      <c r="G201" s="257"/>
      <c r="H201" s="260">
        <v>50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6" t="s">
        <v>216</v>
      </c>
      <c r="AU201" s="266" t="s">
        <v>85</v>
      </c>
      <c r="AV201" s="14" t="s">
        <v>85</v>
      </c>
      <c r="AW201" s="14" t="s">
        <v>32</v>
      </c>
      <c r="AX201" s="14" t="s">
        <v>83</v>
      </c>
      <c r="AY201" s="266" t="s">
        <v>127</v>
      </c>
    </row>
    <row r="202" s="2" customFormat="1" ht="16.5" customHeight="1">
      <c r="A202" s="38"/>
      <c r="B202" s="39"/>
      <c r="C202" s="235" t="s">
        <v>400</v>
      </c>
      <c r="D202" s="235" t="s">
        <v>212</v>
      </c>
      <c r="E202" s="236" t="s">
        <v>401</v>
      </c>
      <c r="F202" s="237" t="s">
        <v>402</v>
      </c>
      <c r="G202" s="238" t="s">
        <v>238</v>
      </c>
      <c r="H202" s="239">
        <v>1.5</v>
      </c>
      <c r="I202" s="240"/>
      <c r="J202" s="241">
        <f>ROUND(I202*H202,2)</f>
        <v>0</v>
      </c>
      <c r="K202" s="242"/>
      <c r="L202" s="44"/>
      <c r="M202" s="243" t="s">
        <v>1</v>
      </c>
      <c r="N202" s="244" t="s">
        <v>40</v>
      </c>
      <c r="O202" s="91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212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403</v>
      </c>
    </row>
    <row r="203" s="13" customFormat="1">
      <c r="A203" s="13"/>
      <c r="B203" s="245"/>
      <c r="C203" s="246"/>
      <c r="D203" s="247" t="s">
        <v>216</v>
      </c>
      <c r="E203" s="248" t="s">
        <v>1</v>
      </c>
      <c r="F203" s="249" t="s">
        <v>404</v>
      </c>
      <c r="G203" s="246"/>
      <c r="H203" s="248" t="s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216</v>
      </c>
      <c r="AU203" s="255" t="s">
        <v>85</v>
      </c>
      <c r="AV203" s="13" t="s">
        <v>83</v>
      </c>
      <c r="AW203" s="13" t="s">
        <v>32</v>
      </c>
      <c r="AX203" s="13" t="s">
        <v>75</v>
      </c>
      <c r="AY203" s="255" t="s">
        <v>127</v>
      </c>
    </row>
    <row r="204" s="14" customFormat="1">
      <c r="A204" s="14"/>
      <c r="B204" s="256"/>
      <c r="C204" s="257"/>
      <c r="D204" s="247" t="s">
        <v>216</v>
      </c>
      <c r="E204" s="258" t="s">
        <v>255</v>
      </c>
      <c r="F204" s="259" t="s">
        <v>405</v>
      </c>
      <c r="G204" s="257"/>
      <c r="H204" s="260">
        <v>1.5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216</v>
      </c>
      <c r="AU204" s="266" t="s">
        <v>85</v>
      </c>
      <c r="AV204" s="14" t="s">
        <v>85</v>
      </c>
      <c r="AW204" s="14" t="s">
        <v>32</v>
      </c>
      <c r="AX204" s="14" t="s">
        <v>83</v>
      </c>
      <c r="AY204" s="266" t="s">
        <v>127</v>
      </c>
    </row>
    <row r="205" s="2" customFormat="1" ht="21.75" customHeight="1">
      <c r="A205" s="38"/>
      <c r="B205" s="39"/>
      <c r="C205" s="235" t="s">
        <v>406</v>
      </c>
      <c r="D205" s="235" t="s">
        <v>212</v>
      </c>
      <c r="E205" s="236" t="s">
        <v>407</v>
      </c>
      <c r="F205" s="237" t="s">
        <v>408</v>
      </c>
      <c r="G205" s="238" t="s">
        <v>238</v>
      </c>
      <c r="H205" s="239">
        <v>1.5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40</v>
      </c>
      <c r="O205" s="91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3" t="s">
        <v>133</v>
      </c>
      <c r="AT205" s="233" t="s">
        <v>212</v>
      </c>
      <c r="AU205" s="233" t="s">
        <v>85</v>
      </c>
      <c r="AY205" s="17" t="s">
        <v>127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7" t="s">
        <v>83</v>
      </c>
      <c r="BK205" s="234">
        <f>ROUND(I205*H205,2)</f>
        <v>0</v>
      </c>
      <c r="BL205" s="17" t="s">
        <v>133</v>
      </c>
      <c r="BM205" s="233" t="s">
        <v>409</v>
      </c>
    </row>
    <row r="206" s="14" customFormat="1">
      <c r="A206" s="14"/>
      <c r="B206" s="256"/>
      <c r="C206" s="257"/>
      <c r="D206" s="247" t="s">
        <v>216</v>
      </c>
      <c r="E206" s="258" t="s">
        <v>1</v>
      </c>
      <c r="F206" s="259" t="s">
        <v>255</v>
      </c>
      <c r="G206" s="257"/>
      <c r="H206" s="260">
        <v>1.5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216</v>
      </c>
      <c r="AU206" s="266" t="s">
        <v>85</v>
      </c>
      <c r="AV206" s="14" t="s">
        <v>85</v>
      </c>
      <c r="AW206" s="14" t="s">
        <v>32</v>
      </c>
      <c r="AX206" s="14" t="s">
        <v>83</v>
      </c>
      <c r="AY206" s="266" t="s">
        <v>127</v>
      </c>
    </row>
    <row r="207" s="2" customFormat="1" ht="24.15" customHeight="1">
      <c r="A207" s="38"/>
      <c r="B207" s="39"/>
      <c r="C207" s="235" t="s">
        <v>410</v>
      </c>
      <c r="D207" s="235" t="s">
        <v>212</v>
      </c>
      <c r="E207" s="236" t="s">
        <v>411</v>
      </c>
      <c r="F207" s="237" t="s">
        <v>412</v>
      </c>
      <c r="G207" s="238" t="s">
        <v>238</v>
      </c>
      <c r="H207" s="239">
        <v>36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40</v>
      </c>
      <c r="O207" s="91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3" t="s">
        <v>133</v>
      </c>
      <c r="AT207" s="233" t="s">
        <v>212</v>
      </c>
      <c r="AU207" s="233" t="s">
        <v>85</v>
      </c>
      <c r="AY207" s="17" t="s">
        <v>127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7" t="s">
        <v>83</v>
      </c>
      <c r="BK207" s="234">
        <f>ROUND(I207*H207,2)</f>
        <v>0</v>
      </c>
      <c r="BL207" s="17" t="s">
        <v>133</v>
      </c>
      <c r="BM207" s="233" t="s">
        <v>413</v>
      </c>
    </row>
    <row r="208" s="14" customFormat="1">
      <c r="A208" s="14"/>
      <c r="B208" s="256"/>
      <c r="C208" s="257"/>
      <c r="D208" s="247" t="s">
        <v>216</v>
      </c>
      <c r="E208" s="258" t="s">
        <v>1</v>
      </c>
      <c r="F208" s="259" t="s">
        <v>414</v>
      </c>
      <c r="G208" s="257"/>
      <c r="H208" s="260">
        <v>36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216</v>
      </c>
      <c r="AU208" s="266" t="s">
        <v>85</v>
      </c>
      <c r="AV208" s="14" t="s">
        <v>85</v>
      </c>
      <c r="AW208" s="14" t="s">
        <v>32</v>
      </c>
      <c r="AX208" s="14" t="s">
        <v>83</v>
      </c>
      <c r="AY208" s="266" t="s">
        <v>127</v>
      </c>
    </row>
    <row r="209" s="2" customFormat="1" ht="16.5" customHeight="1">
      <c r="A209" s="38"/>
      <c r="B209" s="39"/>
      <c r="C209" s="220" t="s">
        <v>415</v>
      </c>
      <c r="D209" s="220" t="s">
        <v>129</v>
      </c>
      <c r="E209" s="221" t="s">
        <v>416</v>
      </c>
      <c r="F209" s="222" t="s">
        <v>417</v>
      </c>
      <c r="G209" s="223" t="s">
        <v>238</v>
      </c>
      <c r="H209" s="224">
        <v>3</v>
      </c>
      <c r="I209" s="225"/>
      <c r="J209" s="226">
        <f>ROUND(I209*H209,2)</f>
        <v>0</v>
      </c>
      <c r="K209" s="227"/>
      <c r="L209" s="228"/>
      <c r="M209" s="229" t="s">
        <v>1</v>
      </c>
      <c r="N209" s="230" t="s">
        <v>40</v>
      </c>
      <c r="O209" s="91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3" t="s">
        <v>132</v>
      </c>
      <c r="AT209" s="233" t="s">
        <v>129</v>
      </c>
      <c r="AU209" s="233" t="s">
        <v>85</v>
      </c>
      <c r="AY209" s="17" t="s">
        <v>127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7" t="s">
        <v>83</v>
      </c>
      <c r="BK209" s="234">
        <f>ROUND(I209*H209,2)</f>
        <v>0</v>
      </c>
      <c r="BL209" s="17" t="s">
        <v>133</v>
      </c>
      <c r="BM209" s="233" t="s">
        <v>418</v>
      </c>
    </row>
    <row r="210" s="13" customFormat="1">
      <c r="A210" s="13"/>
      <c r="B210" s="245"/>
      <c r="C210" s="246"/>
      <c r="D210" s="247" t="s">
        <v>216</v>
      </c>
      <c r="E210" s="248" t="s">
        <v>1</v>
      </c>
      <c r="F210" s="249" t="s">
        <v>372</v>
      </c>
      <c r="G210" s="246"/>
      <c r="H210" s="248" t="s">
        <v>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216</v>
      </c>
      <c r="AU210" s="255" t="s">
        <v>85</v>
      </c>
      <c r="AV210" s="13" t="s">
        <v>83</v>
      </c>
      <c r="AW210" s="13" t="s">
        <v>32</v>
      </c>
      <c r="AX210" s="13" t="s">
        <v>75</v>
      </c>
      <c r="AY210" s="255" t="s">
        <v>127</v>
      </c>
    </row>
    <row r="211" s="14" customFormat="1">
      <c r="A211" s="14"/>
      <c r="B211" s="256"/>
      <c r="C211" s="257"/>
      <c r="D211" s="247" t="s">
        <v>216</v>
      </c>
      <c r="E211" s="258" t="s">
        <v>1</v>
      </c>
      <c r="F211" s="259" t="s">
        <v>419</v>
      </c>
      <c r="G211" s="257"/>
      <c r="H211" s="260">
        <v>3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216</v>
      </c>
      <c r="AU211" s="266" t="s">
        <v>85</v>
      </c>
      <c r="AV211" s="14" t="s">
        <v>85</v>
      </c>
      <c r="AW211" s="14" t="s">
        <v>32</v>
      </c>
      <c r="AX211" s="14" t="s">
        <v>83</v>
      </c>
      <c r="AY211" s="266" t="s">
        <v>127</v>
      </c>
    </row>
    <row r="212" s="2" customFormat="1" ht="16.5" customHeight="1">
      <c r="A212" s="38"/>
      <c r="B212" s="39"/>
      <c r="C212" s="220" t="s">
        <v>420</v>
      </c>
      <c r="D212" s="220" t="s">
        <v>129</v>
      </c>
      <c r="E212" s="221" t="s">
        <v>421</v>
      </c>
      <c r="F212" s="222" t="s">
        <v>422</v>
      </c>
      <c r="G212" s="223" t="s">
        <v>227</v>
      </c>
      <c r="H212" s="224">
        <v>8</v>
      </c>
      <c r="I212" s="225"/>
      <c r="J212" s="226">
        <f>ROUND(I212*H212,2)</f>
        <v>0</v>
      </c>
      <c r="K212" s="227"/>
      <c r="L212" s="228"/>
      <c r="M212" s="229" t="s">
        <v>1</v>
      </c>
      <c r="N212" s="230" t="s">
        <v>40</v>
      </c>
      <c r="O212" s="91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3" t="s">
        <v>132</v>
      </c>
      <c r="AT212" s="233" t="s">
        <v>129</v>
      </c>
      <c r="AU212" s="233" t="s">
        <v>85</v>
      </c>
      <c r="AY212" s="17" t="s">
        <v>127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7" t="s">
        <v>83</v>
      </c>
      <c r="BK212" s="234">
        <f>ROUND(I212*H212,2)</f>
        <v>0</v>
      </c>
      <c r="BL212" s="17" t="s">
        <v>133</v>
      </c>
      <c r="BM212" s="233" t="s">
        <v>423</v>
      </c>
    </row>
    <row r="213" s="13" customFormat="1">
      <c r="A213" s="13"/>
      <c r="B213" s="245"/>
      <c r="C213" s="246"/>
      <c r="D213" s="247" t="s">
        <v>216</v>
      </c>
      <c r="E213" s="248" t="s">
        <v>1</v>
      </c>
      <c r="F213" s="249" t="s">
        <v>271</v>
      </c>
      <c r="G213" s="246"/>
      <c r="H213" s="248" t="s">
        <v>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216</v>
      </c>
      <c r="AU213" s="255" t="s">
        <v>85</v>
      </c>
      <c r="AV213" s="13" t="s">
        <v>83</v>
      </c>
      <c r="AW213" s="13" t="s">
        <v>32</v>
      </c>
      <c r="AX213" s="13" t="s">
        <v>75</v>
      </c>
      <c r="AY213" s="255" t="s">
        <v>127</v>
      </c>
    </row>
    <row r="214" s="14" customFormat="1">
      <c r="A214" s="14"/>
      <c r="B214" s="256"/>
      <c r="C214" s="257"/>
      <c r="D214" s="247" t="s">
        <v>216</v>
      </c>
      <c r="E214" s="258" t="s">
        <v>1</v>
      </c>
      <c r="F214" s="259" t="s">
        <v>424</v>
      </c>
      <c r="G214" s="257"/>
      <c r="H214" s="260">
        <v>8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216</v>
      </c>
      <c r="AU214" s="266" t="s">
        <v>85</v>
      </c>
      <c r="AV214" s="14" t="s">
        <v>85</v>
      </c>
      <c r="AW214" s="14" t="s">
        <v>32</v>
      </c>
      <c r="AX214" s="14" t="s">
        <v>83</v>
      </c>
      <c r="AY214" s="266" t="s">
        <v>127</v>
      </c>
    </row>
    <row r="215" s="2" customFormat="1" ht="16.5" customHeight="1">
      <c r="A215" s="38"/>
      <c r="B215" s="39"/>
      <c r="C215" s="220" t="s">
        <v>425</v>
      </c>
      <c r="D215" s="220" t="s">
        <v>129</v>
      </c>
      <c r="E215" s="221" t="s">
        <v>426</v>
      </c>
      <c r="F215" s="222" t="s">
        <v>427</v>
      </c>
      <c r="G215" s="223" t="s">
        <v>227</v>
      </c>
      <c r="H215" s="224">
        <v>8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40</v>
      </c>
      <c r="O215" s="91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132</v>
      </c>
      <c r="AT215" s="233" t="s">
        <v>129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428</v>
      </c>
    </row>
    <row r="216" s="2" customFormat="1" ht="16.5" customHeight="1">
      <c r="A216" s="38"/>
      <c r="B216" s="39"/>
      <c r="C216" s="220" t="s">
        <v>429</v>
      </c>
      <c r="D216" s="220" t="s">
        <v>129</v>
      </c>
      <c r="E216" s="221" t="s">
        <v>430</v>
      </c>
      <c r="F216" s="222" t="s">
        <v>431</v>
      </c>
      <c r="G216" s="223" t="s">
        <v>131</v>
      </c>
      <c r="H216" s="224">
        <v>1</v>
      </c>
      <c r="I216" s="225"/>
      <c r="J216" s="226">
        <f>ROUND(I216*H216,2)</f>
        <v>0</v>
      </c>
      <c r="K216" s="227"/>
      <c r="L216" s="228"/>
      <c r="M216" s="229" t="s">
        <v>1</v>
      </c>
      <c r="N216" s="230" t="s">
        <v>40</v>
      </c>
      <c r="O216" s="91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3" t="s">
        <v>132</v>
      </c>
      <c r="AT216" s="233" t="s">
        <v>129</v>
      </c>
      <c r="AU216" s="233" t="s">
        <v>85</v>
      </c>
      <c r="AY216" s="17" t="s">
        <v>127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7" t="s">
        <v>83</v>
      </c>
      <c r="BK216" s="234">
        <f>ROUND(I216*H216,2)</f>
        <v>0</v>
      </c>
      <c r="BL216" s="17" t="s">
        <v>133</v>
      </c>
      <c r="BM216" s="233" t="s">
        <v>432</v>
      </c>
    </row>
    <row r="217" s="2" customFormat="1" ht="33" customHeight="1">
      <c r="A217" s="38"/>
      <c r="B217" s="39"/>
      <c r="C217" s="220" t="s">
        <v>433</v>
      </c>
      <c r="D217" s="220" t="s">
        <v>129</v>
      </c>
      <c r="E217" s="221" t="s">
        <v>434</v>
      </c>
      <c r="F217" s="222" t="s">
        <v>435</v>
      </c>
      <c r="G217" s="223" t="s">
        <v>131</v>
      </c>
      <c r="H217" s="224">
        <v>1</v>
      </c>
      <c r="I217" s="225"/>
      <c r="J217" s="226">
        <f>ROUND(I217*H217,2)</f>
        <v>0</v>
      </c>
      <c r="K217" s="227"/>
      <c r="L217" s="228"/>
      <c r="M217" s="229" t="s">
        <v>1</v>
      </c>
      <c r="N217" s="230" t="s">
        <v>40</v>
      </c>
      <c r="O217" s="91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132</v>
      </c>
      <c r="AT217" s="233" t="s">
        <v>129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133</v>
      </c>
      <c r="BM217" s="233" t="s">
        <v>436</v>
      </c>
    </row>
    <row r="218" s="2" customFormat="1" ht="24.15" customHeight="1">
      <c r="A218" s="38"/>
      <c r="B218" s="39"/>
      <c r="C218" s="220" t="s">
        <v>437</v>
      </c>
      <c r="D218" s="220" t="s">
        <v>129</v>
      </c>
      <c r="E218" s="221" t="s">
        <v>438</v>
      </c>
      <c r="F218" s="222" t="s">
        <v>439</v>
      </c>
      <c r="G218" s="223" t="s">
        <v>131</v>
      </c>
      <c r="H218" s="224">
        <v>1</v>
      </c>
      <c r="I218" s="225"/>
      <c r="J218" s="226">
        <f>ROUND(I218*H218,2)</f>
        <v>0</v>
      </c>
      <c r="K218" s="227"/>
      <c r="L218" s="228"/>
      <c r="M218" s="229" t="s">
        <v>1</v>
      </c>
      <c r="N218" s="230" t="s">
        <v>40</v>
      </c>
      <c r="O218" s="91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3" t="s">
        <v>132</v>
      </c>
      <c r="AT218" s="233" t="s">
        <v>129</v>
      </c>
      <c r="AU218" s="233" t="s">
        <v>85</v>
      </c>
      <c r="AY218" s="17" t="s">
        <v>127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7" t="s">
        <v>83</v>
      </c>
      <c r="BK218" s="234">
        <f>ROUND(I218*H218,2)</f>
        <v>0</v>
      </c>
      <c r="BL218" s="17" t="s">
        <v>133</v>
      </c>
      <c r="BM218" s="233" t="s">
        <v>440</v>
      </c>
    </row>
    <row r="219" s="2" customFormat="1" ht="24.15" customHeight="1">
      <c r="A219" s="38"/>
      <c r="B219" s="39"/>
      <c r="C219" s="220" t="s">
        <v>441</v>
      </c>
      <c r="D219" s="220" t="s">
        <v>129</v>
      </c>
      <c r="E219" s="221" t="s">
        <v>442</v>
      </c>
      <c r="F219" s="222" t="s">
        <v>443</v>
      </c>
      <c r="G219" s="223" t="s">
        <v>131</v>
      </c>
      <c r="H219" s="224">
        <v>4</v>
      </c>
      <c r="I219" s="225"/>
      <c r="J219" s="226">
        <f>ROUND(I219*H219,2)</f>
        <v>0</v>
      </c>
      <c r="K219" s="227"/>
      <c r="L219" s="228"/>
      <c r="M219" s="229" t="s">
        <v>1</v>
      </c>
      <c r="N219" s="230" t="s">
        <v>40</v>
      </c>
      <c r="O219" s="91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132</v>
      </c>
      <c r="AT219" s="233" t="s">
        <v>129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444</v>
      </c>
    </row>
    <row r="220" s="12" customFormat="1" ht="22.8" customHeight="1">
      <c r="A220" s="12"/>
      <c r="B220" s="204"/>
      <c r="C220" s="205"/>
      <c r="D220" s="206" t="s">
        <v>74</v>
      </c>
      <c r="E220" s="218" t="s">
        <v>85</v>
      </c>
      <c r="F220" s="218" t="s">
        <v>445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SUM(P221:P227)</f>
        <v>0</v>
      </c>
      <c r="Q220" s="212"/>
      <c r="R220" s="213">
        <f>SUM(R221:R227)</f>
        <v>0.097676799999999994</v>
      </c>
      <c r="S220" s="212"/>
      <c r="T220" s="214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83</v>
      </c>
      <c r="AT220" s="216" t="s">
        <v>74</v>
      </c>
      <c r="AU220" s="216" t="s">
        <v>83</v>
      </c>
      <c r="AY220" s="215" t="s">
        <v>127</v>
      </c>
      <c r="BK220" s="217">
        <f>SUM(BK221:BK227)</f>
        <v>0</v>
      </c>
    </row>
    <row r="221" s="2" customFormat="1" ht="24.15" customHeight="1">
      <c r="A221" s="38"/>
      <c r="B221" s="39"/>
      <c r="C221" s="235" t="s">
        <v>446</v>
      </c>
      <c r="D221" s="235" t="s">
        <v>212</v>
      </c>
      <c r="E221" s="236" t="s">
        <v>447</v>
      </c>
      <c r="F221" s="237" t="s">
        <v>448</v>
      </c>
      <c r="G221" s="238" t="s">
        <v>99</v>
      </c>
      <c r="H221" s="239">
        <v>52</v>
      </c>
      <c r="I221" s="240"/>
      <c r="J221" s="241">
        <f>ROUND(I221*H221,2)</f>
        <v>0</v>
      </c>
      <c r="K221" s="242"/>
      <c r="L221" s="44"/>
      <c r="M221" s="243" t="s">
        <v>1</v>
      </c>
      <c r="N221" s="244" t="s">
        <v>40</v>
      </c>
      <c r="O221" s="91"/>
      <c r="P221" s="231">
        <f>O221*H221</f>
        <v>0</v>
      </c>
      <c r="Q221" s="231">
        <v>0.00048999999999999998</v>
      </c>
      <c r="R221" s="231">
        <f>Q221*H221</f>
        <v>0.025479999999999999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133</v>
      </c>
      <c r="AT221" s="233" t="s">
        <v>212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133</v>
      </c>
      <c r="BM221" s="233" t="s">
        <v>449</v>
      </c>
    </row>
    <row r="222" s="13" customFormat="1">
      <c r="A222" s="13"/>
      <c r="B222" s="245"/>
      <c r="C222" s="246"/>
      <c r="D222" s="247" t="s">
        <v>216</v>
      </c>
      <c r="E222" s="248" t="s">
        <v>1</v>
      </c>
      <c r="F222" s="249" t="s">
        <v>271</v>
      </c>
      <c r="G222" s="246"/>
      <c r="H222" s="248" t="s">
        <v>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216</v>
      </c>
      <c r="AU222" s="255" t="s">
        <v>85</v>
      </c>
      <c r="AV222" s="13" t="s">
        <v>83</v>
      </c>
      <c r="AW222" s="13" t="s">
        <v>32</v>
      </c>
      <c r="AX222" s="13" t="s">
        <v>75</v>
      </c>
      <c r="AY222" s="255" t="s">
        <v>127</v>
      </c>
    </row>
    <row r="223" s="14" customFormat="1">
      <c r="A223" s="14"/>
      <c r="B223" s="256"/>
      <c r="C223" s="257"/>
      <c r="D223" s="247" t="s">
        <v>216</v>
      </c>
      <c r="E223" s="258" t="s">
        <v>231</v>
      </c>
      <c r="F223" s="259" t="s">
        <v>450</v>
      </c>
      <c r="G223" s="257"/>
      <c r="H223" s="260">
        <v>52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216</v>
      </c>
      <c r="AU223" s="266" t="s">
        <v>85</v>
      </c>
      <c r="AV223" s="14" t="s">
        <v>85</v>
      </c>
      <c r="AW223" s="14" t="s">
        <v>32</v>
      </c>
      <c r="AX223" s="14" t="s">
        <v>83</v>
      </c>
      <c r="AY223" s="266" t="s">
        <v>127</v>
      </c>
    </row>
    <row r="224" s="2" customFormat="1" ht="24.15" customHeight="1">
      <c r="A224" s="38"/>
      <c r="B224" s="39"/>
      <c r="C224" s="235" t="s">
        <v>451</v>
      </c>
      <c r="D224" s="235" t="s">
        <v>212</v>
      </c>
      <c r="E224" s="236" t="s">
        <v>452</v>
      </c>
      <c r="F224" s="237" t="s">
        <v>453</v>
      </c>
      <c r="G224" s="238" t="s">
        <v>227</v>
      </c>
      <c r="H224" s="239">
        <v>180.49199999999999</v>
      </c>
      <c r="I224" s="240"/>
      <c r="J224" s="241">
        <f>ROUND(I224*H224,2)</f>
        <v>0</v>
      </c>
      <c r="K224" s="242"/>
      <c r="L224" s="44"/>
      <c r="M224" s="243" t="s">
        <v>1</v>
      </c>
      <c r="N224" s="244" t="s">
        <v>40</v>
      </c>
      <c r="O224" s="91"/>
      <c r="P224" s="231">
        <f>O224*H224</f>
        <v>0</v>
      </c>
      <c r="Q224" s="231">
        <v>0.00010000000000000001</v>
      </c>
      <c r="R224" s="231">
        <f>Q224*H224</f>
        <v>0.018049200000000001</v>
      </c>
      <c r="S224" s="231">
        <v>0</v>
      </c>
      <c r="T224" s="23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3" t="s">
        <v>133</v>
      </c>
      <c r="AT224" s="233" t="s">
        <v>212</v>
      </c>
      <c r="AU224" s="233" t="s">
        <v>85</v>
      </c>
      <c r="AY224" s="17" t="s">
        <v>127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7" t="s">
        <v>83</v>
      </c>
      <c r="BK224" s="234">
        <f>ROUND(I224*H224,2)</f>
        <v>0</v>
      </c>
      <c r="BL224" s="17" t="s">
        <v>133</v>
      </c>
      <c r="BM224" s="233" t="s">
        <v>454</v>
      </c>
    </row>
    <row r="225" s="14" customFormat="1">
      <c r="A225" s="14"/>
      <c r="B225" s="256"/>
      <c r="C225" s="257"/>
      <c r="D225" s="247" t="s">
        <v>216</v>
      </c>
      <c r="E225" s="258" t="s">
        <v>250</v>
      </c>
      <c r="F225" s="259" t="s">
        <v>455</v>
      </c>
      <c r="G225" s="257"/>
      <c r="H225" s="260">
        <v>180.49199999999999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216</v>
      </c>
      <c r="AU225" s="266" t="s">
        <v>85</v>
      </c>
      <c r="AV225" s="14" t="s">
        <v>85</v>
      </c>
      <c r="AW225" s="14" t="s">
        <v>32</v>
      </c>
      <c r="AX225" s="14" t="s">
        <v>83</v>
      </c>
      <c r="AY225" s="266" t="s">
        <v>127</v>
      </c>
    </row>
    <row r="226" s="2" customFormat="1" ht="16.5" customHeight="1">
      <c r="A226" s="38"/>
      <c r="B226" s="39"/>
      <c r="C226" s="220" t="s">
        <v>456</v>
      </c>
      <c r="D226" s="220" t="s">
        <v>129</v>
      </c>
      <c r="E226" s="221" t="s">
        <v>457</v>
      </c>
      <c r="F226" s="222" t="s">
        <v>458</v>
      </c>
      <c r="G226" s="223" t="s">
        <v>227</v>
      </c>
      <c r="H226" s="224">
        <v>180.49199999999999</v>
      </c>
      <c r="I226" s="225"/>
      <c r="J226" s="226">
        <f>ROUND(I226*H226,2)</f>
        <v>0</v>
      </c>
      <c r="K226" s="227"/>
      <c r="L226" s="228"/>
      <c r="M226" s="229" t="s">
        <v>1</v>
      </c>
      <c r="N226" s="230" t="s">
        <v>40</v>
      </c>
      <c r="O226" s="91"/>
      <c r="P226" s="231">
        <f>O226*H226</f>
        <v>0</v>
      </c>
      <c r="Q226" s="231">
        <v>0.00029999999999999997</v>
      </c>
      <c r="R226" s="231">
        <f>Q226*H226</f>
        <v>0.05414759999999999</v>
      </c>
      <c r="S226" s="231">
        <v>0</v>
      </c>
      <c r="T226" s="23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3" t="s">
        <v>132</v>
      </c>
      <c r="AT226" s="233" t="s">
        <v>129</v>
      </c>
      <c r="AU226" s="233" t="s">
        <v>85</v>
      </c>
      <c r="AY226" s="17" t="s">
        <v>127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7" t="s">
        <v>83</v>
      </c>
      <c r="BK226" s="234">
        <f>ROUND(I226*H226,2)</f>
        <v>0</v>
      </c>
      <c r="BL226" s="17" t="s">
        <v>133</v>
      </c>
      <c r="BM226" s="233" t="s">
        <v>459</v>
      </c>
    </row>
    <row r="227" s="14" customFormat="1">
      <c r="A227" s="14"/>
      <c r="B227" s="256"/>
      <c r="C227" s="257"/>
      <c r="D227" s="247" t="s">
        <v>216</v>
      </c>
      <c r="E227" s="258" t="s">
        <v>1</v>
      </c>
      <c r="F227" s="259" t="s">
        <v>250</v>
      </c>
      <c r="G227" s="257"/>
      <c r="H227" s="260">
        <v>180.49199999999999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6" t="s">
        <v>216</v>
      </c>
      <c r="AU227" s="266" t="s">
        <v>85</v>
      </c>
      <c r="AV227" s="14" t="s">
        <v>85</v>
      </c>
      <c r="AW227" s="14" t="s">
        <v>32</v>
      </c>
      <c r="AX227" s="14" t="s">
        <v>83</v>
      </c>
      <c r="AY227" s="266" t="s">
        <v>127</v>
      </c>
    </row>
    <row r="228" s="12" customFormat="1" ht="22.8" customHeight="1">
      <c r="A228" s="12"/>
      <c r="B228" s="204"/>
      <c r="C228" s="205"/>
      <c r="D228" s="206" t="s">
        <v>74</v>
      </c>
      <c r="E228" s="218" t="s">
        <v>133</v>
      </c>
      <c r="F228" s="218" t="s">
        <v>460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SUM(P229:P230)</f>
        <v>0</v>
      </c>
      <c r="Q228" s="212"/>
      <c r="R228" s="213">
        <f>SUM(R229:R230)</f>
        <v>2.9496012</v>
      </c>
      <c r="S228" s="212"/>
      <c r="T228" s="214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83</v>
      </c>
      <c r="AT228" s="216" t="s">
        <v>74</v>
      </c>
      <c r="AU228" s="216" t="s">
        <v>83</v>
      </c>
      <c r="AY228" s="215" t="s">
        <v>127</v>
      </c>
      <c r="BK228" s="217">
        <f>SUM(BK229:BK230)</f>
        <v>0</v>
      </c>
    </row>
    <row r="229" s="2" customFormat="1" ht="16.5" customHeight="1">
      <c r="A229" s="38"/>
      <c r="B229" s="39"/>
      <c r="C229" s="235" t="s">
        <v>461</v>
      </c>
      <c r="D229" s="235" t="s">
        <v>212</v>
      </c>
      <c r="E229" s="236" t="s">
        <v>462</v>
      </c>
      <c r="F229" s="237" t="s">
        <v>463</v>
      </c>
      <c r="G229" s="238" t="s">
        <v>238</v>
      </c>
      <c r="H229" s="239">
        <v>1.5600000000000001</v>
      </c>
      <c r="I229" s="240"/>
      <c r="J229" s="241">
        <f>ROUND(I229*H229,2)</f>
        <v>0</v>
      </c>
      <c r="K229" s="242"/>
      <c r="L229" s="44"/>
      <c r="M229" s="243" t="s">
        <v>1</v>
      </c>
      <c r="N229" s="244" t="s">
        <v>40</v>
      </c>
      <c r="O229" s="91"/>
      <c r="P229" s="231">
        <f>O229*H229</f>
        <v>0</v>
      </c>
      <c r="Q229" s="231">
        <v>1.8907700000000001</v>
      </c>
      <c r="R229" s="231">
        <f>Q229*H229</f>
        <v>2.9496012</v>
      </c>
      <c r="S229" s="231">
        <v>0</v>
      </c>
      <c r="T229" s="23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3" t="s">
        <v>133</v>
      </c>
      <c r="AT229" s="233" t="s">
        <v>212</v>
      </c>
      <c r="AU229" s="233" t="s">
        <v>85</v>
      </c>
      <c r="AY229" s="17" t="s">
        <v>127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7" t="s">
        <v>83</v>
      </c>
      <c r="BK229" s="234">
        <f>ROUND(I229*H229,2)</f>
        <v>0</v>
      </c>
      <c r="BL229" s="17" t="s">
        <v>133</v>
      </c>
      <c r="BM229" s="233" t="s">
        <v>464</v>
      </c>
    </row>
    <row r="230" s="14" customFormat="1">
      <c r="A230" s="14"/>
      <c r="B230" s="256"/>
      <c r="C230" s="257"/>
      <c r="D230" s="247" t="s">
        <v>216</v>
      </c>
      <c r="E230" s="258" t="s">
        <v>1</v>
      </c>
      <c r="F230" s="259" t="s">
        <v>465</v>
      </c>
      <c r="G230" s="257"/>
      <c r="H230" s="260">
        <v>1.5600000000000001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216</v>
      </c>
      <c r="AU230" s="266" t="s">
        <v>85</v>
      </c>
      <c r="AV230" s="14" t="s">
        <v>85</v>
      </c>
      <c r="AW230" s="14" t="s">
        <v>32</v>
      </c>
      <c r="AX230" s="14" t="s">
        <v>83</v>
      </c>
      <c r="AY230" s="266" t="s">
        <v>127</v>
      </c>
    </row>
    <row r="231" s="12" customFormat="1" ht="22.8" customHeight="1">
      <c r="A231" s="12"/>
      <c r="B231" s="204"/>
      <c r="C231" s="205"/>
      <c r="D231" s="206" t="s">
        <v>74</v>
      </c>
      <c r="E231" s="218" t="s">
        <v>126</v>
      </c>
      <c r="F231" s="218" t="s">
        <v>466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SUM(P232:P263)</f>
        <v>0</v>
      </c>
      <c r="Q231" s="212"/>
      <c r="R231" s="213">
        <f>SUM(R232:R263)</f>
        <v>605.84115499999996</v>
      </c>
      <c r="S231" s="212"/>
      <c r="T231" s="214">
        <f>SUM(T232:T263)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83</v>
      </c>
      <c r="AT231" s="216" t="s">
        <v>74</v>
      </c>
      <c r="AU231" s="216" t="s">
        <v>83</v>
      </c>
      <c r="AY231" s="215" t="s">
        <v>127</v>
      </c>
      <c r="BK231" s="217">
        <f>SUM(BK232:BK263)</f>
        <v>0</v>
      </c>
    </row>
    <row r="232" s="2" customFormat="1" ht="16.5" customHeight="1">
      <c r="A232" s="38"/>
      <c r="B232" s="39"/>
      <c r="C232" s="235" t="s">
        <v>467</v>
      </c>
      <c r="D232" s="235" t="s">
        <v>212</v>
      </c>
      <c r="E232" s="236" t="s">
        <v>468</v>
      </c>
      <c r="F232" s="237" t="s">
        <v>469</v>
      </c>
      <c r="G232" s="238" t="s">
        <v>227</v>
      </c>
      <c r="H232" s="239">
        <v>1008</v>
      </c>
      <c r="I232" s="240"/>
      <c r="J232" s="241">
        <f>ROUND(I232*H232,2)</f>
        <v>0</v>
      </c>
      <c r="K232" s="242"/>
      <c r="L232" s="44"/>
      <c r="M232" s="243" t="s">
        <v>1</v>
      </c>
      <c r="N232" s="244" t="s">
        <v>40</v>
      </c>
      <c r="O232" s="91"/>
      <c r="P232" s="231">
        <f>O232*H232</f>
        <v>0</v>
      </c>
      <c r="Q232" s="231">
        <v>0.27994000000000002</v>
      </c>
      <c r="R232" s="231">
        <f>Q232*H232</f>
        <v>282.17952000000002</v>
      </c>
      <c r="S232" s="231">
        <v>0</v>
      </c>
      <c r="T232" s="23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3" t="s">
        <v>133</v>
      </c>
      <c r="AT232" s="233" t="s">
        <v>212</v>
      </c>
      <c r="AU232" s="233" t="s">
        <v>85</v>
      </c>
      <c r="AY232" s="17" t="s">
        <v>127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7" t="s">
        <v>83</v>
      </c>
      <c r="BK232" s="234">
        <f>ROUND(I232*H232,2)</f>
        <v>0</v>
      </c>
      <c r="BL232" s="17" t="s">
        <v>133</v>
      </c>
      <c r="BM232" s="233" t="s">
        <v>470</v>
      </c>
    </row>
    <row r="233" s="14" customFormat="1">
      <c r="A233" s="14"/>
      <c r="B233" s="256"/>
      <c r="C233" s="257"/>
      <c r="D233" s="247" t="s">
        <v>216</v>
      </c>
      <c r="E233" s="258" t="s">
        <v>1</v>
      </c>
      <c r="F233" s="259" t="s">
        <v>471</v>
      </c>
      <c r="G233" s="257"/>
      <c r="H233" s="260">
        <v>1008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6" t="s">
        <v>216</v>
      </c>
      <c r="AU233" s="266" t="s">
        <v>85</v>
      </c>
      <c r="AV233" s="14" t="s">
        <v>85</v>
      </c>
      <c r="AW233" s="14" t="s">
        <v>32</v>
      </c>
      <c r="AX233" s="14" t="s">
        <v>83</v>
      </c>
      <c r="AY233" s="266" t="s">
        <v>127</v>
      </c>
    </row>
    <row r="234" s="2" customFormat="1" ht="16.5" customHeight="1">
      <c r="A234" s="38"/>
      <c r="B234" s="39"/>
      <c r="C234" s="235" t="s">
        <v>472</v>
      </c>
      <c r="D234" s="235" t="s">
        <v>212</v>
      </c>
      <c r="E234" s="236" t="s">
        <v>473</v>
      </c>
      <c r="F234" s="237" t="s">
        <v>474</v>
      </c>
      <c r="G234" s="238" t="s">
        <v>227</v>
      </c>
      <c r="H234" s="239">
        <v>9</v>
      </c>
      <c r="I234" s="240"/>
      <c r="J234" s="241">
        <f>ROUND(I234*H234,2)</f>
        <v>0</v>
      </c>
      <c r="K234" s="242"/>
      <c r="L234" s="44"/>
      <c r="M234" s="243" t="s">
        <v>1</v>
      </c>
      <c r="N234" s="244" t="s">
        <v>40</v>
      </c>
      <c r="O234" s="91"/>
      <c r="P234" s="231">
        <f>O234*H234</f>
        <v>0</v>
      </c>
      <c r="Q234" s="231">
        <v>0.47260000000000002</v>
      </c>
      <c r="R234" s="231">
        <f>Q234*H234</f>
        <v>4.2534000000000001</v>
      </c>
      <c r="S234" s="231">
        <v>0</v>
      </c>
      <c r="T234" s="23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3" t="s">
        <v>133</v>
      </c>
      <c r="AT234" s="233" t="s">
        <v>212</v>
      </c>
      <c r="AU234" s="233" t="s">
        <v>85</v>
      </c>
      <c r="AY234" s="17" t="s">
        <v>127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7" t="s">
        <v>83</v>
      </c>
      <c r="BK234" s="234">
        <f>ROUND(I234*H234,2)</f>
        <v>0</v>
      </c>
      <c r="BL234" s="17" t="s">
        <v>133</v>
      </c>
      <c r="BM234" s="233" t="s">
        <v>475</v>
      </c>
    </row>
    <row r="235" s="14" customFormat="1">
      <c r="A235" s="14"/>
      <c r="B235" s="256"/>
      <c r="C235" s="257"/>
      <c r="D235" s="247" t="s">
        <v>216</v>
      </c>
      <c r="E235" s="258" t="s">
        <v>1</v>
      </c>
      <c r="F235" s="259" t="s">
        <v>233</v>
      </c>
      <c r="G235" s="257"/>
      <c r="H235" s="260">
        <v>9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216</v>
      </c>
      <c r="AU235" s="266" t="s">
        <v>85</v>
      </c>
      <c r="AV235" s="14" t="s">
        <v>85</v>
      </c>
      <c r="AW235" s="14" t="s">
        <v>32</v>
      </c>
      <c r="AX235" s="14" t="s">
        <v>83</v>
      </c>
      <c r="AY235" s="266" t="s">
        <v>127</v>
      </c>
    </row>
    <row r="236" s="2" customFormat="1" ht="16.5" customHeight="1">
      <c r="A236" s="38"/>
      <c r="B236" s="39"/>
      <c r="C236" s="235" t="s">
        <v>476</v>
      </c>
      <c r="D236" s="235" t="s">
        <v>212</v>
      </c>
      <c r="E236" s="236" t="s">
        <v>477</v>
      </c>
      <c r="F236" s="237" t="s">
        <v>478</v>
      </c>
      <c r="G236" s="238" t="s">
        <v>227</v>
      </c>
      <c r="H236" s="239">
        <v>558.255</v>
      </c>
      <c r="I236" s="240"/>
      <c r="J236" s="241">
        <f>ROUND(I236*H236,2)</f>
        <v>0</v>
      </c>
      <c r="K236" s="242"/>
      <c r="L236" s="44"/>
      <c r="M236" s="243" t="s">
        <v>1</v>
      </c>
      <c r="N236" s="244" t="s">
        <v>40</v>
      </c>
      <c r="O236" s="91"/>
      <c r="P236" s="231">
        <f>O236*H236</f>
        <v>0</v>
      </c>
      <c r="Q236" s="231">
        <v>0.56699999999999995</v>
      </c>
      <c r="R236" s="231">
        <f>Q236*H236</f>
        <v>316.53058499999997</v>
      </c>
      <c r="S236" s="231">
        <v>0</v>
      </c>
      <c r="T236" s="23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3" t="s">
        <v>133</v>
      </c>
      <c r="AT236" s="233" t="s">
        <v>212</v>
      </c>
      <c r="AU236" s="233" t="s">
        <v>85</v>
      </c>
      <c r="AY236" s="17" t="s">
        <v>127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7" t="s">
        <v>83</v>
      </c>
      <c r="BK236" s="234">
        <f>ROUND(I236*H236,2)</f>
        <v>0</v>
      </c>
      <c r="BL236" s="17" t="s">
        <v>133</v>
      </c>
      <c r="BM236" s="233" t="s">
        <v>479</v>
      </c>
    </row>
    <row r="237" s="14" customFormat="1">
      <c r="A237" s="14"/>
      <c r="B237" s="256"/>
      <c r="C237" s="257"/>
      <c r="D237" s="247" t="s">
        <v>216</v>
      </c>
      <c r="E237" s="258" t="s">
        <v>1</v>
      </c>
      <c r="F237" s="259" t="s">
        <v>226</v>
      </c>
      <c r="G237" s="257"/>
      <c r="H237" s="260">
        <v>503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216</v>
      </c>
      <c r="AU237" s="266" t="s">
        <v>85</v>
      </c>
      <c r="AV237" s="14" t="s">
        <v>85</v>
      </c>
      <c r="AW237" s="14" t="s">
        <v>32</v>
      </c>
      <c r="AX237" s="14" t="s">
        <v>75</v>
      </c>
      <c r="AY237" s="266" t="s">
        <v>127</v>
      </c>
    </row>
    <row r="238" s="13" customFormat="1">
      <c r="A238" s="13"/>
      <c r="B238" s="245"/>
      <c r="C238" s="246"/>
      <c r="D238" s="247" t="s">
        <v>216</v>
      </c>
      <c r="E238" s="248" t="s">
        <v>1</v>
      </c>
      <c r="F238" s="249" t="s">
        <v>480</v>
      </c>
      <c r="G238" s="246"/>
      <c r="H238" s="248" t="s">
        <v>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216</v>
      </c>
      <c r="AU238" s="255" t="s">
        <v>85</v>
      </c>
      <c r="AV238" s="13" t="s">
        <v>83</v>
      </c>
      <c r="AW238" s="13" t="s">
        <v>32</v>
      </c>
      <c r="AX238" s="13" t="s">
        <v>75</v>
      </c>
      <c r="AY238" s="255" t="s">
        <v>127</v>
      </c>
    </row>
    <row r="239" s="14" customFormat="1">
      <c r="A239" s="14"/>
      <c r="B239" s="256"/>
      <c r="C239" s="257"/>
      <c r="D239" s="247" t="s">
        <v>216</v>
      </c>
      <c r="E239" s="258" t="s">
        <v>1</v>
      </c>
      <c r="F239" s="259" t="s">
        <v>481</v>
      </c>
      <c r="G239" s="257"/>
      <c r="H239" s="260">
        <v>55.255000000000003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6" t="s">
        <v>216</v>
      </c>
      <c r="AU239" s="266" t="s">
        <v>85</v>
      </c>
      <c r="AV239" s="14" t="s">
        <v>85</v>
      </c>
      <c r="AW239" s="14" t="s">
        <v>32</v>
      </c>
      <c r="AX239" s="14" t="s">
        <v>75</v>
      </c>
      <c r="AY239" s="266" t="s">
        <v>127</v>
      </c>
    </row>
    <row r="240" s="15" customFormat="1">
      <c r="A240" s="15"/>
      <c r="B240" s="272"/>
      <c r="C240" s="273"/>
      <c r="D240" s="247" t="s">
        <v>216</v>
      </c>
      <c r="E240" s="274" t="s">
        <v>1</v>
      </c>
      <c r="F240" s="275" t="s">
        <v>308</v>
      </c>
      <c r="G240" s="273"/>
      <c r="H240" s="276">
        <v>558.255</v>
      </c>
      <c r="I240" s="277"/>
      <c r="J240" s="273"/>
      <c r="K240" s="273"/>
      <c r="L240" s="278"/>
      <c r="M240" s="279"/>
      <c r="N240" s="280"/>
      <c r="O240" s="280"/>
      <c r="P240" s="280"/>
      <c r="Q240" s="280"/>
      <c r="R240" s="280"/>
      <c r="S240" s="280"/>
      <c r="T240" s="28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2" t="s">
        <v>216</v>
      </c>
      <c r="AU240" s="282" t="s">
        <v>85</v>
      </c>
      <c r="AV240" s="15" t="s">
        <v>133</v>
      </c>
      <c r="AW240" s="15" t="s">
        <v>32</v>
      </c>
      <c r="AX240" s="15" t="s">
        <v>83</v>
      </c>
      <c r="AY240" s="282" t="s">
        <v>127</v>
      </c>
    </row>
    <row r="241" s="2" customFormat="1" ht="33" customHeight="1">
      <c r="A241" s="38"/>
      <c r="B241" s="39"/>
      <c r="C241" s="235" t="s">
        <v>248</v>
      </c>
      <c r="D241" s="235" t="s">
        <v>212</v>
      </c>
      <c r="E241" s="236" t="s">
        <v>482</v>
      </c>
      <c r="F241" s="237" t="s">
        <v>483</v>
      </c>
      <c r="G241" s="238" t="s">
        <v>227</v>
      </c>
      <c r="H241" s="239">
        <v>503</v>
      </c>
      <c r="I241" s="240"/>
      <c r="J241" s="241">
        <f>ROUND(I241*H241,2)</f>
        <v>0</v>
      </c>
      <c r="K241" s="242"/>
      <c r="L241" s="44"/>
      <c r="M241" s="243" t="s">
        <v>1</v>
      </c>
      <c r="N241" s="244" t="s">
        <v>40</v>
      </c>
      <c r="O241" s="91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3" t="s">
        <v>133</v>
      </c>
      <c r="AT241" s="233" t="s">
        <v>212</v>
      </c>
      <c r="AU241" s="233" t="s">
        <v>85</v>
      </c>
      <c r="AY241" s="17" t="s">
        <v>127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7" t="s">
        <v>83</v>
      </c>
      <c r="BK241" s="234">
        <f>ROUND(I241*H241,2)</f>
        <v>0</v>
      </c>
      <c r="BL241" s="17" t="s">
        <v>133</v>
      </c>
      <c r="BM241" s="233" t="s">
        <v>484</v>
      </c>
    </row>
    <row r="242" s="14" customFormat="1">
      <c r="A242" s="14"/>
      <c r="B242" s="256"/>
      <c r="C242" s="257"/>
      <c r="D242" s="247" t="s">
        <v>216</v>
      </c>
      <c r="E242" s="258" t="s">
        <v>1</v>
      </c>
      <c r="F242" s="259" t="s">
        <v>226</v>
      </c>
      <c r="G242" s="257"/>
      <c r="H242" s="260">
        <v>503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6" t="s">
        <v>216</v>
      </c>
      <c r="AU242" s="266" t="s">
        <v>85</v>
      </c>
      <c r="AV242" s="14" t="s">
        <v>85</v>
      </c>
      <c r="AW242" s="14" t="s">
        <v>32</v>
      </c>
      <c r="AX242" s="14" t="s">
        <v>83</v>
      </c>
      <c r="AY242" s="266" t="s">
        <v>127</v>
      </c>
    </row>
    <row r="243" s="2" customFormat="1" ht="24.15" customHeight="1">
      <c r="A243" s="38"/>
      <c r="B243" s="39"/>
      <c r="C243" s="235" t="s">
        <v>485</v>
      </c>
      <c r="D243" s="235" t="s">
        <v>212</v>
      </c>
      <c r="E243" s="236" t="s">
        <v>486</v>
      </c>
      <c r="F243" s="237" t="s">
        <v>487</v>
      </c>
      <c r="G243" s="238" t="s">
        <v>227</v>
      </c>
      <c r="H243" s="239">
        <v>503</v>
      </c>
      <c r="I243" s="240"/>
      <c r="J243" s="241">
        <f>ROUND(I243*H243,2)</f>
        <v>0</v>
      </c>
      <c r="K243" s="242"/>
      <c r="L243" s="44"/>
      <c r="M243" s="243" t="s">
        <v>1</v>
      </c>
      <c r="N243" s="244" t="s">
        <v>40</v>
      </c>
      <c r="O243" s="91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3" t="s">
        <v>133</v>
      </c>
      <c r="AT243" s="233" t="s">
        <v>212</v>
      </c>
      <c r="AU243" s="233" t="s">
        <v>85</v>
      </c>
      <c r="AY243" s="17" t="s">
        <v>127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7" t="s">
        <v>83</v>
      </c>
      <c r="BK243" s="234">
        <f>ROUND(I243*H243,2)</f>
        <v>0</v>
      </c>
      <c r="BL243" s="17" t="s">
        <v>133</v>
      </c>
      <c r="BM243" s="233" t="s">
        <v>488</v>
      </c>
    </row>
    <row r="244" s="14" customFormat="1">
      <c r="A244" s="14"/>
      <c r="B244" s="256"/>
      <c r="C244" s="257"/>
      <c r="D244" s="247" t="s">
        <v>216</v>
      </c>
      <c r="E244" s="258" t="s">
        <v>1</v>
      </c>
      <c r="F244" s="259" t="s">
        <v>226</v>
      </c>
      <c r="G244" s="257"/>
      <c r="H244" s="260">
        <v>503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6" t="s">
        <v>216</v>
      </c>
      <c r="AU244" s="266" t="s">
        <v>85</v>
      </c>
      <c r="AV244" s="14" t="s">
        <v>85</v>
      </c>
      <c r="AW244" s="14" t="s">
        <v>32</v>
      </c>
      <c r="AX244" s="14" t="s">
        <v>83</v>
      </c>
      <c r="AY244" s="266" t="s">
        <v>127</v>
      </c>
    </row>
    <row r="245" s="2" customFormat="1" ht="21.75" customHeight="1">
      <c r="A245" s="38"/>
      <c r="B245" s="39"/>
      <c r="C245" s="235" t="s">
        <v>232</v>
      </c>
      <c r="D245" s="235" t="s">
        <v>212</v>
      </c>
      <c r="E245" s="236" t="s">
        <v>489</v>
      </c>
      <c r="F245" s="237" t="s">
        <v>490</v>
      </c>
      <c r="G245" s="238" t="s">
        <v>227</v>
      </c>
      <c r="H245" s="239">
        <v>503</v>
      </c>
      <c r="I245" s="240"/>
      <c r="J245" s="241">
        <f>ROUND(I245*H245,2)</f>
        <v>0</v>
      </c>
      <c r="K245" s="242"/>
      <c r="L245" s="44"/>
      <c r="M245" s="243" t="s">
        <v>1</v>
      </c>
      <c r="N245" s="244" t="s">
        <v>40</v>
      </c>
      <c r="O245" s="91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3" t="s">
        <v>133</v>
      </c>
      <c r="AT245" s="233" t="s">
        <v>212</v>
      </c>
      <c r="AU245" s="233" t="s">
        <v>85</v>
      </c>
      <c r="AY245" s="17" t="s">
        <v>127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7" t="s">
        <v>83</v>
      </c>
      <c r="BK245" s="234">
        <f>ROUND(I245*H245,2)</f>
        <v>0</v>
      </c>
      <c r="BL245" s="17" t="s">
        <v>133</v>
      </c>
      <c r="BM245" s="233" t="s">
        <v>491</v>
      </c>
    </row>
    <row r="246" s="14" customFormat="1">
      <c r="A246" s="14"/>
      <c r="B246" s="256"/>
      <c r="C246" s="257"/>
      <c r="D246" s="247" t="s">
        <v>216</v>
      </c>
      <c r="E246" s="258" t="s">
        <v>1</v>
      </c>
      <c r="F246" s="259" t="s">
        <v>226</v>
      </c>
      <c r="G246" s="257"/>
      <c r="H246" s="260">
        <v>503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6" t="s">
        <v>216</v>
      </c>
      <c r="AU246" s="266" t="s">
        <v>85</v>
      </c>
      <c r="AV246" s="14" t="s">
        <v>85</v>
      </c>
      <c r="AW246" s="14" t="s">
        <v>32</v>
      </c>
      <c r="AX246" s="14" t="s">
        <v>83</v>
      </c>
      <c r="AY246" s="266" t="s">
        <v>127</v>
      </c>
    </row>
    <row r="247" s="2" customFormat="1" ht="33" customHeight="1">
      <c r="A247" s="38"/>
      <c r="B247" s="39"/>
      <c r="C247" s="235" t="s">
        <v>492</v>
      </c>
      <c r="D247" s="235" t="s">
        <v>212</v>
      </c>
      <c r="E247" s="236" t="s">
        <v>493</v>
      </c>
      <c r="F247" s="237" t="s">
        <v>494</v>
      </c>
      <c r="G247" s="238" t="s">
        <v>227</v>
      </c>
      <c r="H247" s="239">
        <v>503</v>
      </c>
      <c r="I247" s="240"/>
      <c r="J247" s="241">
        <f>ROUND(I247*H247,2)</f>
        <v>0</v>
      </c>
      <c r="K247" s="242"/>
      <c r="L247" s="44"/>
      <c r="M247" s="243" t="s">
        <v>1</v>
      </c>
      <c r="N247" s="244" t="s">
        <v>40</v>
      </c>
      <c r="O247" s="91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3" t="s">
        <v>133</v>
      </c>
      <c r="AT247" s="233" t="s">
        <v>212</v>
      </c>
      <c r="AU247" s="233" t="s">
        <v>85</v>
      </c>
      <c r="AY247" s="17" t="s">
        <v>127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7" t="s">
        <v>83</v>
      </c>
      <c r="BK247" s="234">
        <f>ROUND(I247*H247,2)</f>
        <v>0</v>
      </c>
      <c r="BL247" s="17" t="s">
        <v>133</v>
      </c>
      <c r="BM247" s="233" t="s">
        <v>495</v>
      </c>
    </row>
    <row r="248" s="13" customFormat="1">
      <c r="A248" s="13"/>
      <c r="B248" s="245"/>
      <c r="C248" s="246"/>
      <c r="D248" s="247" t="s">
        <v>216</v>
      </c>
      <c r="E248" s="248" t="s">
        <v>1</v>
      </c>
      <c r="F248" s="249" t="s">
        <v>271</v>
      </c>
      <c r="G248" s="246"/>
      <c r="H248" s="248" t="s">
        <v>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5" t="s">
        <v>216</v>
      </c>
      <c r="AU248" s="255" t="s">
        <v>85</v>
      </c>
      <c r="AV248" s="13" t="s">
        <v>83</v>
      </c>
      <c r="AW248" s="13" t="s">
        <v>32</v>
      </c>
      <c r="AX248" s="13" t="s">
        <v>75</v>
      </c>
      <c r="AY248" s="255" t="s">
        <v>127</v>
      </c>
    </row>
    <row r="249" s="14" customFormat="1">
      <c r="A249" s="14"/>
      <c r="B249" s="256"/>
      <c r="C249" s="257"/>
      <c r="D249" s="247" t="s">
        <v>216</v>
      </c>
      <c r="E249" s="258" t="s">
        <v>226</v>
      </c>
      <c r="F249" s="259" t="s">
        <v>228</v>
      </c>
      <c r="G249" s="257"/>
      <c r="H249" s="260">
        <v>503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6" t="s">
        <v>216</v>
      </c>
      <c r="AU249" s="266" t="s">
        <v>85</v>
      </c>
      <c r="AV249" s="14" t="s">
        <v>85</v>
      </c>
      <c r="AW249" s="14" t="s">
        <v>32</v>
      </c>
      <c r="AX249" s="14" t="s">
        <v>83</v>
      </c>
      <c r="AY249" s="266" t="s">
        <v>127</v>
      </c>
    </row>
    <row r="250" s="2" customFormat="1" ht="24.15" customHeight="1">
      <c r="A250" s="38"/>
      <c r="B250" s="39"/>
      <c r="C250" s="235" t="s">
        <v>496</v>
      </c>
      <c r="D250" s="235" t="s">
        <v>212</v>
      </c>
      <c r="E250" s="236" t="s">
        <v>497</v>
      </c>
      <c r="F250" s="237" t="s">
        <v>498</v>
      </c>
      <c r="G250" s="238" t="s">
        <v>227</v>
      </c>
      <c r="H250" s="239">
        <v>2</v>
      </c>
      <c r="I250" s="240"/>
      <c r="J250" s="241">
        <f>ROUND(I250*H250,2)</f>
        <v>0</v>
      </c>
      <c r="K250" s="242"/>
      <c r="L250" s="44"/>
      <c r="M250" s="243" t="s">
        <v>1</v>
      </c>
      <c r="N250" s="244" t="s">
        <v>40</v>
      </c>
      <c r="O250" s="91"/>
      <c r="P250" s="231">
        <f>O250*H250</f>
        <v>0</v>
      </c>
      <c r="Q250" s="231">
        <v>0.084250000000000005</v>
      </c>
      <c r="R250" s="231">
        <f>Q250*H250</f>
        <v>0.16850000000000001</v>
      </c>
      <c r="S250" s="231">
        <v>0</v>
      </c>
      <c r="T250" s="23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3" t="s">
        <v>133</v>
      </c>
      <c r="AT250" s="233" t="s">
        <v>212</v>
      </c>
      <c r="AU250" s="233" t="s">
        <v>85</v>
      </c>
      <c r="AY250" s="17" t="s">
        <v>127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7" t="s">
        <v>83</v>
      </c>
      <c r="BK250" s="234">
        <f>ROUND(I250*H250,2)</f>
        <v>0</v>
      </c>
      <c r="BL250" s="17" t="s">
        <v>133</v>
      </c>
      <c r="BM250" s="233" t="s">
        <v>499</v>
      </c>
    </row>
    <row r="251" s="14" customFormat="1">
      <c r="A251" s="14"/>
      <c r="B251" s="256"/>
      <c r="C251" s="257"/>
      <c r="D251" s="247" t="s">
        <v>216</v>
      </c>
      <c r="E251" s="258" t="s">
        <v>1</v>
      </c>
      <c r="F251" s="259" t="s">
        <v>249</v>
      </c>
      <c r="G251" s="257"/>
      <c r="H251" s="260">
        <v>2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6" t="s">
        <v>216</v>
      </c>
      <c r="AU251" s="266" t="s">
        <v>85</v>
      </c>
      <c r="AV251" s="14" t="s">
        <v>85</v>
      </c>
      <c r="AW251" s="14" t="s">
        <v>32</v>
      </c>
      <c r="AX251" s="14" t="s">
        <v>83</v>
      </c>
      <c r="AY251" s="266" t="s">
        <v>127</v>
      </c>
    </row>
    <row r="252" s="2" customFormat="1" ht="16.5" customHeight="1">
      <c r="A252" s="38"/>
      <c r="B252" s="39"/>
      <c r="C252" s="220" t="s">
        <v>500</v>
      </c>
      <c r="D252" s="220" t="s">
        <v>129</v>
      </c>
      <c r="E252" s="221" t="s">
        <v>501</v>
      </c>
      <c r="F252" s="222" t="s">
        <v>502</v>
      </c>
      <c r="G252" s="223" t="s">
        <v>227</v>
      </c>
      <c r="H252" s="224">
        <v>2.1000000000000001</v>
      </c>
      <c r="I252" s="225"/>
      <c r="J252" s="226">
        <f>ROUND(I252*H252,2)</f>
        <v>0</v>
      </c>
      <c r="K252" s="227"/>
      <c r="L252" s="228"/>
      <c r="M252" s="229" t="s">
        <v>1</v>
      </c>
      <c r="N252" s="230" t="s">
        <v>40</v>
      </c>
      <c r="O252" s="91"/>
      <c r="P252" s="231">
        <f>O252*H252</f>
        <v>0</v>
      </c>
      <c r="Q252" s="231">
        <v>0.13100000000000001</v>
      </c>
      <c r="R252" s="231">
        <f>Q252*H252</f>
        <v>0.27510000000000001</v>
      </c>
      <c r="S252" s="231">
        <v>0</v>
      </c>
      <c r="T252" s="23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3" t="s">
        <v>132</v>
      </c>
      <c r="AT252" s="233" t="s">
        <v>129</v>
      </c>
      <c r="AU252" s="233" t="s">
        <v>85</v>
      </c>
      <c r="AY252" s="17" t="s">
        <v>127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7" t="s">
        <v>83</v>
      </c>
      <c r="BK252" s="234">
        <f>ROUND(I252*H252,2)</f>
        <v>0</v>
      </c>
      <c r="BL252" s="17" t="s">
        <v>133</v>
      </c>
      <c r="BM252" s="233" t="s">
        <v>503</v>
      </c>
    </row>
    <row r="253" s="13" customFormat="1">
      <c r="A253" s="13"/>
      <c r="B253" s="245"/>
      <c r="C253" s="246"/>
      <c r="D253" s="247" t="s">
        <v>216</v>
      </c>
      <c r="E253" s="248" t="s">
        <v>1</v>
      </c>
      <c r="F253" s="249" t="s">
        <v>271</v>
      </c>
      <c r="G253" s="246"/>
      <c r="H253" s="248" t="s">
        <v>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216</v>
      </c>
      <c r="AU253" s="255" t="s">
        <v>85</v>
      </c>
      <c r="AV253" s="13" t="s">
        <v>83</v>
      </c>
      <c r="AW253" s="13" t="s">
        <v>32</v>
      </c>
      <c r="AX253" s="13" t="s">
        <v>75</v>
      </c>
      <c r="AY253" s="255" t="s">
        <v>127</v>
      </c>
    </row>
    <row r="254" s="13" customFormat="1">
      <c r="A254" s="13"/>
      <c r="B254" s="245"/>
      <c r="C254" s="246"/>
      <c r="D254" s="247" t="s">
        <v>216</v>
      </c>
      <c r="E254" s="248" t="s">
        <v>1</v>
      </c>
      <c r="F254" s="249" t="s">
        <v>504</v>
      </c>
      <c r="G254" s="246"/>
      <c r="H254" s="248" t="s">
        <v>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216</v>
      </c>
      <c r="AU254" s="255" t="s">
        <v>85</v>
      </c>
      <c r="AV254" s="13" t="s">
        <v>83</v>
      </c>
      <c r="AW254" s="13" t="s">
        <v>32</v>
      </c>
      <c r="AX254" s="13" t="s">
        <v>75</v>
      </c>
      <c r="AY254" s="255" t="s">
        <v>127</v>
      </c>
    </row>
    <row r="255" s="14" customFormat="1">
      <c r="A255" s="14"/>
      <c r="B255" s="256"/>
      <c r="C255" s="257"/>
      <c r="D255" s="247" t="s">
        <v>216</v>
      </c>
      <c r="E255" s="258" t="s">
        <v>249</v>
      </c>
      <c r="F255" s="259" t="s">
        <v>85</v>
      </c>
      <c r="G255" s="257"/>
      <c r="H255" s="260">
        <v>2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6" t="s">
        <v>216</v>
      </c>
      <c r="AU255" s="266" t="s">
        <v>85</v>
      </c>
      <c r="AV255" s="14" t="s">
        <v>85</v>
      </c>
      <c r="AW255" s="14" t="s">
        <v>32</v>
      </c>
      <c r="AX255" s="14" t="s">
        <v>83</v>
      </c>
      <c r="AY255" s="266" t="s">
        <v>127</v>
      </c>
    </row>
    <row r="256" s="14" customFormat="1">
      <c r="A256" s="14"/>
      <c r="B256" s="256"/>
      <c r="C256" s="257"/>
      <c r="D256" s="247" t="s">
        <v>216</v>
      </c>
      <c r="E256" s="257"/>
      <c r="F256" s="259" t="s">
        <v>505</v>
      </c>
      <c r="G256" s="257"/>
      <c r="H256" s="260">
        <v>2.1000000000000001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216</v>
      </c>
      <c r="AU256" s="266" t="s">
        <v>85</v>
      </c>
      <c r="AV256" s="14" t="s">
        <v>85</v>
      </c>
      <c r="AW256" s="14" t="s">
        <v>4</v>
      </c>
      <c r="AX256" s="14" t="s">
        <v>83</v>
      </c>
      <c r="AY256" s="266" t="s">
        <v>127</v>
      </c>
    </row>
    <row r="257" s="2" customFormat="1" ht="24.15" customHeight="1">
      <c r="A257" s="38"/>
      <c r="B257" s="39"/>
      <c r="C257" s="235" t="s">
        <v>506</v>
      </c>
      <c r="D257" s="235" t="s">
        <v>212</v>
      </c>
      <c r="E257" s="236" t="s">
        <v>507</v>
      </c>
      <c r="F257" s="237" t="s">
        <v>508</v>
      </c>
      <c r="G257" s="238" t="s">
        <v>227</v>
      </c>
      <c r="H257" s="239">
        <v>9</v>
      </c>
      <c r="I257" s="240"/>
      <c r="J257" s="241">
        <f>ROUND(I257*H257,2)</f>
        <v>0</v>
      </c>
      <c r="K257" s="242"/>
      <c r="L257" s="44"/>
      <c r="M257" s="243" t="s">
        <v>1</v>
      </c>
      <c r="N257" s="244" t="s">
        <v>40</v>
      </c>
      <c r="O257" s="91"/>
      <c r="P257" s="231">
        <f>O257*H257</f>
        <v>0</v>
      </c>
      <c r="Q257" s="231">
        <v>0.085650000000000004</v>
      </c>
      <c r="R257" s="231">
        <f>Q257*H257</f>
        <v>0.77085000000000004</v>
      </c>
      <c r="S257" s="231">
        <v>0</v>
      </c>
      <c r="T257" s="23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3" t="s">
        <v>133</v>
      </c>
      <c r="AT257" s="233" t="s">
        <v>212</v>
      </c>
      <c r="AU257" s="233" t="s">
        <v>85</v>
      </c>
      <c r="AY257" s="17" t="s">
        <v>127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7" t="s">
        <v>83</v>
      </c>
      <c r="BK257" s="234">
        <f>ROUND(I257*H257,2)</f>
        <v>0</v>
      </c>
      <c r="BL257" s="17" t="s">
        <v>133</v>
      </c>
      <c r="BM257" s="233" t="s">
        <v>509</v>
      </c>
    </row>
    <row r="258" s="14" customFormat="1">
      <c r="A258" s="14"/>
      <c r="B258" s="256"/>
      <c r="C258" s="257"/>
      <c r="D258" s="247" t="s">
        <v>216</v>
      </c>
      <c r="E258" s="258" t="s">
        <v>1</v>
      </c>
      <c r="F258" s="259" t="s">
        <v>233</v>
      </c>
      <c r="G258" s="257"/>
      <c r="H258" s="260">
        <v>9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6" t="s">
        <v>216</v>
      </c>
      <c r="AU258" s="266" t="s">
        <v>85</v>
      </c>
      <c r="AV258" s="14" t="s">
        <v>85</v>
      </c>
      <c r="AW258" s="14" t="s">
        <v>32</v>
      </c>
      <c r="AX258" s="14" t="s">
        <v>83</v>
      </c>
      <c r="AY258" s="266" t="s">
        <v>127</v>
      </c>
    </row>
    <row r="259" s="2" customFormat="1" ht="16.5" customHeight="1">
      <c r="A259" s="38"/>
      <c r="B259" s="39"/>
      <c r="C259" s="220" t="s">
        <v>510</v>
      </c>
      <c r="D259" s="220" t="s">
        <v>129</v>
      </c>
      <c r="E259" s="221" t="s">
        <v>511</v>
      </c>
      <c r="F259" s="222" t="s">
        <v>512</v>
      </c>
      <c r="G259" s="223" t="s">
        <v>227</v>
      </c>
      <c r="H259" s="224">
        <v>9.4499999999999993</v>
      </c>
      <c r="I259" s="225"/>
      <c r="J259" s="226">
        <f>ROUND(I259*H259,2)</f>
        <v>0</v>
      </c>
      <c r="K259" s="227"/>
      <c r="L259" s="228"/>
      <c r="M259" s="229" t="s">
        <v>1</v>
      </c>
      <c r="N259" s="230" t="s">
        <v>40</v>
      </c>
      <c r="O259" s="91"/>
      <c r="P259" s="231">
        <f>O259*H259</f>
        <v>0</v>
      </c>
      <c r="Q259" s="231">
        <v>0.17599999999999999</v>
      </c>
      <c r="R259" s="231">
        <f>Q259*H259</f>
        <v>1.6631999999999998</v>
      </c>
      <c r="S259" s="231">
        <v>0</v>
      </c>
      <c r="T259" s="23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3" t="s">
        <v>132</v>
      </c>
      <c r="AT259" s="233" t="s">
        <v>129</v>
      </c>
      <c r="AU259" s="233" t="s">
        <v>85</v>
      </c>
      <c r="AY259" s="17" t="s">
        <v>127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7" t="s">
        <v>83</v>
      </c>
      <c r="BK259" s="234">
        <f>ROUND(I259*H259,2)</f>
        <v>0</v>
      </c>
      <c r="BL259" s="17" t="s">
        <v>133</v>
      </c>
      <c r="BM259" s="233" t="s">
        <v>513</v>
      </c>
    </row>
    <row r="260" s="13" customFormat="1">
      <c r="A260" s="13"/>
      <c r="B260" s="245"/>
      <c r="C260" s="246"/>
      <c r="D260" s="247" t="s">
        <v>216</v>
      </c>
      <c r="E260" s="248" t="s">
        <v>1</v>
      </c>
      <c r="F260" s="249" t="s">
        <v>271</v>
      </c>
      <c r="G260" s="246"/>
      <c r="H260" s="248" t="s">
        <v>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216</v>
      </c>
      <c r="AU260" s="255" t="s">
        <v>85</v>
      </c>
      <c r="AV260" s="13" t="s">
        <v>83</v>
      </c>
      <c r="AW260" s="13" t="s">
        <v>32</v>
      </c>
      <c r="AX260" s="13" t="s">
        <v>75</v>
      </c>
      <c r="AY260" s="255" t="s">
        <v>127</v>
      </c>
    </row>
    <row r="261" s="13" customFormat="1">
      <c r="A261" s="13"/>
      <c r="B261" s="245"/>
      <c r="C261" s="246"/>
      <c r="D261" s="247" t="s">
        <v>216</v>
      </c>
      <c r="E261" s="248" t="s">
        <v>1</v>
      </c>
      <c r="F261" s="249" t="s">
        <v>504</v>
      </c>
      <c r="G261" s="246"/>
      <c r="H261" s="248" t="s">
        <v>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216</v>
      </c>
      <c r="AU261" s="255" t="s">
        <v>85</v>
      </c>
      <c r="AV261" s="13" t="s">
        <v>83</v>
      </c>
      <c r="AW261" s="13" t="s">
        <v>32</v>
      </c>
      <c r="AX261" s="13" t="s">
        <v>75</v>
      </c>
      <c r="AY261" s="255" t="s">
        <v>127</v>
      </c>
    </row>
    <row r="262" s="14" customFormat="1">
      <c r="A262" s="14"/>
      <c r="B262" s="256"/>
      <c r="C262" s="257"/>
      <c r="D262" s="247" t="s">
        <v>216</v>
      </c>
      <c r="E262" s="258" t="s">
        <v>233</v>
      </c>
      <c r="F262" s="259" t="s">
        <v>156</v>
      </c>
      <c r="G262" s="257"/>
      <c r="H262" s="260">
        <v>9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6" t="s">
        <v>216</v>
      </c>
      <c r="AU262" s="266" t="s">
        <v>85</v>
      </c>
      <c r="AV262" s="14" t="s">
        <v>85</v>
      </c>
      <c r="AW262" s="14" t="s">
        <v>32</v>
      </c>
      <c r="AX262" s="14" t="s">
        <v>83</v>
      </c>
      <c r="AY262" s="266" t="s">
        <v>127</v>
      </c>
    </row>
    <row r="263" s="14" customFormat="1">
      <c r="A263" s="14"/>
      <c r="B263" s="256"/>
      <c r="C263" s="257"/>
      <c r="D263" s="247" t="s">
        <v>216</v>
      </c>
      <c r="E263" s="257"/>
      <c r="F263" s="259" t="s">
        <v>514</v>
      </c>
      <c r="G263" s="257"/>
      <c r="H263" s="260">
        <v>9.4499999999999993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216</v>
      </c>
      <c r="AU263" s="266" t="s">
        <v>85</v>
      </c>
      <c r="AV263" s="14" t="s">
        <v>85</v>
      </c>
      <c r="AW263" s="14" t="s">
        <v>4</v>
      </c>
      <c r="AX263" s="14" t="s">
        <v>83</v>
      </c>
      <c r="AY263" s="266" t="s">
        <v>127</v>
      </c>
    </row>
    <row r="264" s="12" customFormat="1" ht="22.8" customHeight="1">
      <c r="A264" s="12"/>
      <c r="B264" s="204"/>
      <c r="C264" s="205"/>
      <c r="D264" s="206" t="s">
        <v>74</v>
      </c>
      <c r="E264" s="218" t="s">
        <v>156</v>
      </c>
      <c r="F264" s="218" t="s">
        <v>515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SUM(P265:P299)</f>
        <v>0</v>
      </c>
      <c r="Q264" s="212"/>
      <c r="R264" s="213">
        <f>SUM(R265:R299)</f>
        <v>56.382185539999995</v>
      </c>
      <c r="S264" s="212"/>
      <c r="T264" s="214">
        <f>SUM(T265:T299)</f>
        <v>10.279999999999999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5" t="s">
        <v>83</v>
      </c>
      <c r="AT264" s="216" t="s">
        <v>74</v>
      </c>
      <c r="AU264" s="216" t="s">
        <v>83</v>
      </c>
      <c r="AY264" s="215" t="s">
        <v>127</v>
      </c>
      <c r="BK264" s="217">
        <f>SUM(BK265:BK299)</f>
        <v>0</v>
      </c>
    </row>
    <row r="265" s="2" customFormat="1" ht="24.15" customHeight="1">
      <c r="A265" s="38"/>
      <c r="B265" s="39"/>
      <c r="C265" s="235" t="s">
        <v>516</v>
      </c>
      <c r="D265" s="235" t="s">
        <v>212</v>
      </c>
      <c r="E265" s="236" t="s">
        <v>517</v>
      </c>
      <c r="F265" s="237" t="s">
        <v>518</v>
      </c>
      <c r="G265" s="238" t="s">
        <v>163</v>
      </c>
      <c r="H265" s="239">
        <v>2</v>
      </c>
      <c r="I265" s="240"/>
      <c r="J265" s="241">
        <f>ROUND(I265*H265,2)</f>
        <v>0</v>
      </c>
      <c r="K265" s="242"/>
      <c r="L265" s="44"/>
      <c r="M265" s="243" t="s">
        <v>1</v>
      </c>
      <c r="N265" s="244" t="s">
        <v>40</v>
      </c>
      <c r="O265" s="91"/>
      <c r="P265" s="231">
        <f>O265*H265</f>
        <v>0</v>
      </c>
      <c r="Q265" s="231">
        <v>0.00069999999999999999</v>
      </c>
      <c r="R265" s="231">
        <f>Q265*H265</f>
        <v>0.0014</v>
      </c>
      <c r="S265" s="231">
        <v>0</v>
      </c>
      <c r="T265" s="23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3" t="s">
        <v>133</v>
      </c>
      <c r="AT265" s="233" t="s">
        <v>212</v>
      </c>
      <c r="AU265" s="233" t="s">
        <v>85</v>
      </c>
      <c r="AY265" s="17" t="s">
        <v>127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7" t="s">
        <v>83</v>
      </c>
      <c r="BK265" s="234">
        <f>ROUND(I265*H265,2)</f>
        <v>0</v>
      </c>
      <c r="BL265" s="17" t="s">
        <v>133</v>
      </c>
      <c r="BM265" s="233" t="s">
        <v>519</v>
      </c>
    </row>
    <row r="266" s="2" customFormat="1" ht="24.15" customHeight="1">
      <c r="A266" s="38"/>
      <c r="B266" s="39"/>
      <c r="C266" s="220" t="s">
        <v>520</v>
      </c>
      <c r="D266" s="220" t="s">
        <v>129</v>
      </c>
      <c r="E266" s="221" t="s">
        <v>521</v>
      </c>
      <c r="F266" s="222" t="s">
        <v>522</v>
      </c>
      <c r="G266" s="223" t="s">
        <v>163</v>
      </c>
      <c r="H266" s="224">
        <v>2</v>
      </c>
      <c r="I266" s="225"/>
      <c r="J266" s="226">
        <f>ROUND(I266*H266,2)</f>
        <v>0</v>
      </c>
      <c r="K266" s="227"/>
      <c r="L266" s="228"/>
      <c r="M266" s="229" t="s">
        <v>1</v>
      </c>
      <c r="N266" s="230" t="s">
        <v>40</v>
      </c>
      <c r="O266" s="91"/>
      <c r="P266" s="231">
        <f>O266*H266</f>
        <v>0</v>
      </c>
      <c r="Q266" s="231">
        <v>0.0035999999999999999</v>
      </c>
      <c r="R266" s="231">
        <f>Q266*H266</f>
        <v>0.0071999999999999998</v>
      </c>
      <c r="S266" s="231">
        <v>0</v>
      </c>
      <c r="T266" s="23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3" t="s">
        <v>132</v>
      </c>
      <c r="AT266" s="233" t="s">
        <v>129</v>
      </c>
      <c r="AU266" s="233" t="s">
        <v>85</v>
      </c>
      <c r="AY266" s="17" t="s">
        <v>127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7" t="s">
        <v>83</v>
      </c>
      <c r="BK266" s="234">
        <f>ROUND(I266*H266,2)</f>
        <v>0</v>
      </c>
      <c r="BL266" s="17" t="s">
        <v>133</v>
      </c>
      <c r="BM266" s="233" t="s">
        <v>523</v>
      </c>
    </row>
    <row r="267" s="2" customFormat="1" ht="16.5" customHeight="1">
      <c r="A267" s="38"/>
      <c r="B267" s="39"/>
      <c r="C267" s="220" t="s">
        <v>524</v>
      </c>
      <c r="D267" s="220" t="s">
        <v>129</v>
      </c>
      <c r="E267" s="221" t="s">
        <v>525</v>
      </c>
      <c r="F267" s="222" t="s">
        <v>526</v>
      </c>
      <c r="G267" s="223" t="s">
        <v>163</v>
      </c>
      <c r="H267" s="224">
        <v>2</v>
      </c>
      <c r="I267" s="225"/>
      <c r="J267" s="226">
        <f>ROUND(I267*H267,2)</f>
        <v>0</v>
      </c>
      <c r="K267" s="227"/>
      <c r="L267" s="228"/>
      <c r="M267" s="229" t="s">
        <v>1</v>
      </c>
      <c r="N267" s="230" t="s">
        <v>40</v>
      </c>
      <c r="O267" s="91"/>
      <c r="P267" s="231">
        <f>O267*H267</f>
        <v>0</v>
      </c>
      <c r="Q267" s="231">
        <v>0.0061000000000000004</v>
      </c>
      <c r="R267" s="231">
        <f>Q267*H267</f>
        <v>0.012200000000000001</v>
      </c>
      <c r="S267" s="231">
        <v>0</v>
      </c>
      <c r="T267" s="23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3" t="s">
        <v>132</v>
      </c>
      <c r="AT267" s="233" t="s">
        <v>129</v>
      </c>
      <c r="AU267" s="233" t="s">
        <v>85</v>
      </c>
      <c r="AY267" s="17" t="s">
        <v>127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7" t="s">
        <v>83</v>
      </c>
      <c r="BK267" s="234">
        <f>ROUND(I267*H267,2)</f>
        <v>0</v>
      </c>
      <c r="BL267" s="17" t="s">
        <v>133</v>
      </c>
      <c r="BM267" s="233" t="s">
        <v>527</v>
      </c>
    </row>
    <row r="268" s="2" customFormat="1" ht="16.5" customHeight="1">
      <c r="A268" s="38"/>
      <c r="B268" s="39"/>
      <c r="C268" s="220" t="s">
        <v>528</v>
      </c>
      <c r="D268" s="220" t="s">
        <v>129</v>
      </c>
      <c r="E268" s="221" t="s">
        <v>529</v>
      </c>
      <c r="F268" s="222" t="s">
        <v>530</v>
      </c>
      <c r="G268" s="223" t="s">
        <v>163</v>
      </c>
      <c r="H268" s="224">
        <v>2</v>
      </c>
      <c r="I268" s="225"/>
      <c r="J268" s="226">
        <f>ROUND(I268*H268,2)</f>
        <v>0</v>
      </c>
      <c r="K268" s="227"/>
      <c r="L268" s="228"/>
      <c r="M268" s="229" t="s">
        <v>1</v>
      </c>
      <c r="N268" s="230" t="s">
        <v>40</v>
      </c>
      <c r="O268" s="91"/>
      <c r="P268" s="231">
        <f>O268*H268</f>
        <v>0</v>
      </c>
      <c r="Q268" s="231">
        <v>0.0030000000000000001</v>
      </c>
      <c r="R268" s="231">
        <f>Q268*H268</f>
        <v>0.0060000000000000001</v>
      </c>
      <c r="S268" s="231">
        <v>0</v>
      </c>
      <c r="T268" s="23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3" t="s">
        <v>132</v>
      </c>
      <c r="AT268" s="233" t="s">
        <v>129</v>
      </c>
      <c r="AU268" s="233" t="s">
        <v>85</v>
      </c>
      <c r="AY268" s="17" t="s">
        <v>127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7" t="s">
        <v>83</v>
      </c>
      <c r="BK268" s="234">
        <f>ROUND(I268*H268,2)</f>
        <v>0</v>
      </c>
      <c r="BL268" s="17" t="s">
        <v>133</v>
      </c>
      <c r="BM268" s="233" t="s">
        <v>531</v>
      </c>
    </row>
    <row r="269" s="2" customFormat="1" ht="16.5" customHeight="1">
      <c r="A269" s="38"/>
      <c r="B269" s="39"/>
      <c r="C269" s="220" t="s">
        <v>532</v>
      </c>
      <c r="D269" s="220" t="s">
        <v>129</v>
      </c>
      <c r="E269" s="221" t="s">
        <v>533</v>
      </c>
      <c r="F269" s="222" t="s">
        <v>534</v>
      </c>
      <c r="G269" s="223" t="s">
        <v>163</v>
      </c>
      <c r="H269" s="224">
        <v>2</v>
      </c>
      <c r="I269" s="225"/>
      <c r="J269" s="226">
        <f>ROUND(I269*H269,2)</f>
        <v>0</v>
      </c>
      <c r="K269" s="227"/>
      <c r="L269" s="228"/>
      <c r="M269" s="229" t="s">
        <v>1</v>
      </c>
      <c r="N269" s="230" t="s">
        <v>40</v>
      </c>
      <c r="O269" s="91"/>
      <c r="P269" s="231">
        <f>O269*H269</f>
        <v>0</v>
      </c>
      <c r="Q269" s="231">
        <v>0.00010000000000000001</v>
      </c>
      <c r="R269" s="231">
        <f>Q269*H269</f>
        <v>0.00020000000000000001</v>
      </c>
      <c r="S269" s="231">
        <v>0</v>
      </c>
      <c r="T269" s="23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3" t="s">
        <v>132</v>
      </c>
      <c r="AT269" s="233" t="s">
        <v>129</v>
      </c>
      <c r="AU269" s="233" t="s">
        <v>85</v>
      </c>
      <c r="AY269" s="17" t="s">
        <v>127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7" t="s">
        <v>83</v>
      </c>
      <c r="BK269" s="234">
        <f>ROUND(I269*H269,2)</f>
        <v>0</v>
      </c>
      <c r="BL269" s="17" t="s">
        <v>133</v>
      </c>
      <c r="BM269" s="233" t="s">
        <v>535</v>
      </c>
    </row>
    <row r="270" s="2" customFormat="1" ht="24.15" customHeight="1">
      <c r="A270" s="38"/>
      <c r="B270" s="39"/>
      <c r="C270" s="235" t="s">
        <v>536</v>
      </c>
      <c r="D270" s="235" t="s">
        <v>212</v>
      </c>
      <c r="E270" s="236" t="s">
        <v>537</v>
      </c>
      <c r="F270" s="237" t="s">
        <v>538</v>
      </c>
      <c r="G270" s="238" t="s">
        <v>99</v>
      </c>
      <c r="H270" s="239">
        <v>86</v>
      </c>
      <c r="I270" s="240"/>
      <c r="J270" s="241">
        <f>ROUND(I270*H270,2)</f>
        <v>0</v>
      </c>
      <c r="K270" s="242"/>
      <c r="L270" s="44"/>
      <c r="M270" s="243" t="s">
        <v>1</v>
      </c>
      <c r="N270" s="244" t="s">
        <v>40</v>
      </c>
      <c r="O270" s="91"/>
      <c r="P270" s="231">
        <f>O270*H270</f>
        <v>0</v>
      </c>
      <c r="Q270" s="231">
        <v>0.00020000000000000001</v>
      </c>
      <c r="R270" s="231">
        <f>Q270*H270</f>
        <v>0.0172</v>
      </c>
      <c r="S270" s="231">
        <v>0</v>
      </c>
      <c r="T270" s="23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3" t="s">
        <v>133</v>
      </c>
      <c r="AT270" s="233" t="s">
        <v>212</v>
      </c>
      <c r="AU270" s="233" t="s">
        <v>85</v>
      </c>
      <c r="AY270" s="17" t="s">
        <v>127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7" t="s">
        <v>83</v>
      </c>
      <c r="BK270" s="234">
        <f>ROUND(I270*H270,2)</f>
        <v>0</v>
      </c>
      <c r="BL270" s="17" t="s">
        <v>133</v>
      </c>
      <c r="BM270" s="233" t="s">
        <v>539</v>
      </c>
    </row>
    <row r="271" s="13" customFormat="1">
      <c r="A271" s="13"/>
      <c r="B271" s="245"/>
      <c r="C271" s="246"/>
      <c r="D271" s="247" t="s">
        <v>216</v>
      </c>
      <c r="E271" s="248" t="s">
        <v>1</v>
      </c>
      <c r="F271" s="249" t="s">
        <v>540</v>
      </c>
      <c r="G271" s="246"/>
      <c r="H271" s="248" t="s">
        <v>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216</v>
      </c>
      <c r="AU271" s="255" t="s">
        <v>85</v>
      </c>
      <c r="AV271" s="13" t="s">
        <v>83</v>
      </c>
      <c r="AW271" s="13" t="s">
        <v>32</v>
      </c>
      <c r="AX271" s="13" t="s">
        <v>75</v>
      </c>
      <c r="AY271" s="255" t="s">
        <v>127</v>
      </c>
    </row>
    <row r="272" s="14" customFormat="1">
      <c r="A272" s="14"/>
      <c r="B272" s="256"/>
      <c r="C272" s="257"/>
      <c r="D272" s="247" t="s">
        <v>216</v>
      </c>
      <c r="E272" s="258" t="s">
        <v>253</v>
      </c>
      <c r="F272" s="259" t="s">
        <v>541</v>
      </c>
      <c r="G272" s="257"/>
      <c r="H272" s="260">
        <v>86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216</v>
      </c>
      <c r="AU272" s="266" t="s">
        <v>85</v>
      </c>
      <c r="AV272" s="14" t="s">
        <v>85</v>
      </c>
      <c r="AW272" s="14" t="s">
        <v>32</v>
      </c>
      <c r="AX272" s="14" t="s">
        <v>83</v>
      </c>
      <c r="AY272" s="266" t="s">
        <v>127</v>
      </c>
    </row>
    <row r="273" s="2" customFormat="1" ht="24.15" customHeight="1">
      <c r="A273" s="38"/>
      <c r="B273" s="39"/>
      <c r="C273" s="235" t="s">
        <v>542</v>
      </c>
      <c r="D273" s="235" t="s">
        <v>212</v>
      </c>
      <c r="E273" s="236" t="s">
        <v>543</v>
      </c>
      <c r="F273" s="237" t="s">
        <v>544</v>
      </c>
      <c r="G273" s="238" t="s">
        <v>227</v>
      </c>
      <c r="H273" s="239">
        <v>1</v>
      </c>
      <c r="I273" s="240"/>
      <c r="J273" s="241">
        <f>ROUND(I273*H273,2)</f>
        <v>0</v>
      </c>
      <c r="K273" s="242"/>
      <c r="L273" s="44"/>
      <c r="M273" s="243" t="s">
        <v>1</v>
      </c>
      <c r="N273" s="244" t="s">
        <v>40</v>
      </c>
      <c r="O273" s="91"/>
      <c r="P273" s="231">
        <f>O273*H273</f>
        <v>0</v>
      </c>
      <c r="Q273" s="231">
        <v>0.0016000000000000001</v>
      </c>
      <c r="R273" s="231">
        <f>Q273*H273</f>
        <v>0.0016000000000000001</v>
      </c>
      <c r="S273" s="231">
        <v>0</v>
      </c>
      <c r="T273" s="23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3" t="s">
        <v>133</v>
      </c>
      <c r="AT273" s="233" t="s">
        <v>212</v>
      </c>
      <c r="AU273" s="233" t="s">
        <v>85</v>
      </c>
      <c r="AY273" s="17" t="s">
        <v>127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7" t="s">
        <v>83</v>
      </c>
      <c r="BK273" s="234">
        <f>ROUND(I273*H273,2)</f>
        <v>0</v>
      </c>
      <c r="BL273" s="17" t="s">
        <v>133</v>
      </c>
      <c r="BM273" s="233" t="s">
        <v>545</v>
      </c>
    </row>
    <row r="274" s="14" customFormat="1">
      <c r="A274" s="14"/>
      <c r="B274" s="256"/>
      <c r="C274" s="257"/>
      <c r="D274" s="247" t="s">
        <v>216</v>
      </c>
      <c r="E274" s="258" t="s">
        <v>1</v>
      </c>
      <c r="F274" s="259" t="s">
        <v>83</v>
      </c>
      <c r="G274" s="257"/>
      <c r="H274" s="260">
        <v>1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6" t="s">
        <v>216</v>
      </c>
      <c r="AU274" s="266" t="s">
        <v>85</v>
      </c>
      <c r="AV274" s="14" t="s">
        <v>85</v>
      </c>
      <c r="AW274" s="14" t="s">
        <v>32</v>
      </c>
      <c r="AX274" s="14" t="s">
        <v>83</v>
      </c>
      <c r="AY274" s="266" t="s">
        <v>127</v>
      </c>
    </row>
    <row r="275" s="2" customFormat="1" ht="16.5" customHeight="1">
      <c r="A275" s="38"/>
      <c r="B275" s="39"/>
      <c r="C275" s="235" t="s">
        <v>546</v>
      </c>
      <c r="D275" s="235" t="s">
        <v>212</v>
      </c>
      <c r="E275" s="236" t="s">
        <v>547</v>
      </c>
      <c r="F275" s="237" t="s">
        <v>548</v>
      </c>
      <c r="G275" s="238" t="s">
        <v>99</v>
      </c>
      <c r="H275" s="239">
        <v>86</v>
      </c>
      <c r="I275" s="240"/>
      <c r="J275" s="241">
        <f>ROUND(I275*H275,2)</f>
        <v>0</v>
      </c>
      <c r="K275" s="242"/>
      <c r="L275" s="44"/>
      <c r="M275" s="243" t="s">
        <v>1</v>
      </c>
      <c r="N275" s="244" t="s">
        <v>40</v>
      </c>
      <c r="O275" s="91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3" t="s">
        <v>133</v>
      </c>
      <c r="AT275" s="233" t="s">
        <v>212</v>
      </c>
      <c r="AU275" s="233" t="s">
        <v>85</v>
      </c>
      <c r="AY275" s="17" t="s">
        <v>127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7" t="s">
        <v>83</v>
      </c>
      <c r="BK275" s="234">
        <f>ROUND(I275*H275,2)</f>
        <v>0</v>
      </c>
      <c r="BL275" s="17" t="s">
        <v>133</v>
      </c>
      <c r="BM275" s="233" t="s">
        <v>549</v>
      </c>
    </row>
    <row r="276" s="14" customFormat="1">
      <c r="A276" s="14"/>
      <c r="B276" s="256"/>
      <c r="C276" s="257"/>
      <c r="D276" s="247" t="s">
        <v>216</v>
      </c>
      <c r="E276" s="258" t="s">
        <v>1</v>
      </c>
      <c r="F276" s="259" t="s">
        <v>253</v>
      </c>
      <c r="G276" s="257"/>
      <c r="H276" s="260">
        <v>86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6" t="s">
        <v>216</v>
      </c>
      <c r="AU276" s="266" t="s">
        <v>85</v>
      </c>
      <c r="AV276" s="14" t="s">
        <v>85</v>
      </c>
      <c r="AW276" s="14" t="s">
        <v>32</v>
      </c>
      <c r="AX276" s="14" t="s">
        <v>83</v>
      </c>
      <c r="AY276" s="266" t="s">
        <v>127</v>
      </c>
    </row>
    <row r="277" s="2" customFormat="1" ht="24.15" customHeight="1">
      <c r="A277" s="38"/>
      <c r="B277" s="39"/>
      <c r="C277" s="235" t="s">
        <v>550</v>
      </c>
      <c r="D277" s="235" t="s">
        <v>212</v>
      </c>
      <c r="E277" s="236" t="s">
        <v>551</v>
      </c>
      <c r="F277" s="237" t="s">
        <v>552</v>
      </c>
      <c r="G277" s="238" t="s">
        <v>99</v>
      </c>
      <c r="H277" s="239">
        <v>110.51000000000001</v>
      </c>
      <c r="I277" s="240"/>
      <c r="J277" s="241">
        <f>ROUND(I277*H277,2)</f>
        <v>0</v>
      </c>
      <c r="K277" s="242"/>
      <c r="L277" s="44"/>
      <c r="M277" s="243" t="s">
        <v>1</v>
      </c>
      <c r="N277" s="244" t="s">
        <v>40</v>
      </c>
      <c r="O277" s="91"/>
      <c r="P277" s="231">
        <f>O277*H277</f>
        <v>0</v>
      </c>
      <c r="Q277" s="231">
        <v>0.071900000000000006</v>
      </c>
      <c r="R277" s="231">
        <f>Q277*H277</f>
        <v>7.9456690000000014</v>
      </c>
      <c r="S277" s="231">
        <v>0</v>
      </c>
      <c r="T277" s="23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3" t="s">
        <v>133</v>
      </c>
      <c r="AT277" s="233" t="s">
        <v>212</v>
      </c>
      <c r="AU277" s="233" t="s">
        <v>85</v>
      </c>
      <c r="AY277" s="17" t="s">
        <v>127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7" t="s">
        <v>83</v>
      </c>
      <c r="BK277" s="234">
        <f>ROUND(I277*H277,2)</f>
        <v>0</v>
      </c>
      <c r="BL277" s="17" t="s">
        <v>133</v>
      </c>
      <c r="BM277" s="233" t="s">
        <v>553</v>
      </c>
    </row>
    <row r="278" s="13" customFormat="1">
      <c r="A278" s="13"/>
      <c r="B278" s="245"/>
      <c r="C278" s="246"/>
      <c r="D278" s="247" t="s">
        <v>216</v>
      </c>
      <c r="E278" s="248" t="s">
        <v>1</v>
      </c>
      <c r="F278" s="249" t="s">
        <v>554</v>
      </c>
      <c r="G278" s="246"/>
      <c r="H278" s="248" t="s">
        <v>1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216</v>
      </c>
      <c r="AU278" s="255" t="s">
        <v>85</v>
      </c>
      <c r="AV278" s="13" t="s">
        <v>83</v>
      </c>
      <c r="AW278" s="13" t="s">
        <v>32</v>
      </c>
      <c r="AX278" s="13" t="s">
        <v>75</v>
      </c>
      <c r="AY278" s="255" t="s">
        <v>127</v>
      </c>
    </row>
    <row r="279" s="14" customFormat="1">
      <c r="A279" s="14"/>
      <c r="B279" s="256"/>
      <c r="C279" s="257"/>
      <c r="D279" s="247" t="s">
        <v>216</v>
      </c>
      <c r="E279" s="258" t="s">
        <v>234</v>
      </c>
      <c r="F279" s="259" t="s">
        <v>229</v>
      </c>
      <c r="G279" s="257"/>
      <c r="H279" s="260">
        <v>110.51000000000001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6" t="s">
        <v>216</v>
      </c>
      <c r="AU279" s="266" t="s">
        <v>85</v>
      </c>
      <c r="AV279" s="14" t="s">
        <v>85</v>
      </c>
      <c r="AW279" s="14" t="s">
        <v>32</v>
      </c>
      <c r="AX279" s="14" t="s">
        <v>83</v>
      </c>
      <c r="AY279" s="266" t="s">
        <v>127</v>
      </c>
    </row>
    <row r="280" s="2" customFormat="1" ht="21.75" customHeight="1">
      <c r="A280" s="38"/>
      <c r="B280" s="39"/>
      <c r="C280" s="220" t="s">
        <v>555</v>
      </c>
      <c r="D280" s="220" t="s">
        <v>129</v>
      </c>
      <c r="E280" s="221" t="s">
        <v>556</v>
      </c>
      <c r="F280" s="222" t="s">
        <v>557</v>
      </c>
      <c r="G280" s="223" t="s">
        <v>346</v>
      </c>
      <c r="H280" s="224">
        <v>4.4199999999999999</v>
      </c>
      <c r="I280" s="225"/>
      <c r="J280" s="226">
        <f>ROUND(I280*H280,2)</f>
        <v>0</v>
      </c>
      <c r="K280" s="227"/>
      <c r="L280" s="228"/>
      <c r="M280" s="229" t="s">
        <v>1</v>
      </c>
      <c r="N280" s="230" t="s">
        <v>40</v>
      </c>
      <c r="O280" s="91"/>
      <c r="P280" s="231">
        <f>O280*H280</f>
        <v>0</v>
      </c>
      <c r="Q280" s="231">
        <v>1</v>
      </c>
      <c r="R280" s="231">
        <f>Q280*H280</f>
        <v>4.4199999999999999</v>
      </c>
      <c r="S280" s="231">
        <v>0</v>
      </c>
      <c r="T280" s="23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3" t="s">
        <v>132</v>
      </c>
      <c r="AT280" s="233" t="s">
        <v>129</v>
      </c>
      <c r="AU280" s="233" t="s">
        <v>85</v>
      </c>
      <c r="AY280" s="17" t="s">
        <v>127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7" t="s">
        <v>83</v>
      </c>
      <c r="BK280" s="234">
        <f>ROUND(I280*H280,2)</f>
        <v>0</v>
      </c>
      <c r="BL280" s="17" t="s">
        <v>133</v>
      </c>
      <c r="BM280" s="233" t="s">
        <v>558</v>
      </c>
    </row>
    <row r="281" s="14" customFormat="1">
      <c r="A281" s="14"/>
      <c r="B281" s="256"/>
      <c r="C281" s="257"/>
      <c r="D281" s="247" t="s">
        <v>216</v>
      </c>
      <c r="E281" s="258" t="s">
        <v>1</v>
      </c>
      <c r="F281" s="259" t="s">
        <v>559</v>
      </c>
      <c r="G281" s="257"/>
      <c r="H281" s="260">
        <v>4.4199999999999999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6" t="s">
        <v>216</v>
      </c>
      <c r="AU281" s="266" t="s">
        <v>85</v>
      </c>
      <c r="AV281" s="14" t="s">
        <v>85</v>
      </c>
      <c r="AW281" s="14" t="s">
        <v>32</v>
      </c>
      <c r="AX281" s="14" t="s">
        <v>83</v>
      </c>
      <c r="AY281" s="266" t="s">
        <v>127</v>
      </c>
    </row>
    <row r="282" s="2" customFormat="1" ht="33" customHeight="1">
      <c r="A282" s="38"/>
      <c r="B282" s="39"/>
      <c r="C282" s="235" t="s">
        <v>560</v>
      </c>
      <c r="D282" s="235" t="s">
        <v>212</v>
      </c>
      <c r="E282" s="236" t="s">
        <v>561</v>
      </c>
      <c r="F282" s="237" t="s">
        <v>562</v>
      </c>
      <c r="G282" s="238" t="s">
        <v>99</v>
      </c>
      <c r="H282" s="239">
        <v>110.51000000000001</v>
      </c>
      <c r="I282" s="240"/>
      <c r="J282" s="241">
        <f>ROUND(I282*H282,2)</f>
        <v>0</v>
      </c>
      <c r="K282" s="242"/>
      <c r="L282" s="44"/>
      <c r="M282" s="243" t="s">
        <v>1</v>
      </c>
      <c r="N282" s="244" t="s">
        <v>40</v>
      </c>
      <c r="O282" s="91"/>
      <c r="P282" s="231">
        <f>O282*H282</f>
        <v>0</v>
      </c>
      <c r="Q282" s="231">
        <v>0.15540000000000001</v>
      </c>
      <c r="R282" s="231">
        <f>Q282*H282</f>
        <v>17.173254000000004</v>
      </c>
      <c r="S282" s="231">
        <v>0</v>
      </c>
      <c r="T282" s="23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3" t="s">
        <v>133</v>
      </c>
      <c r="AT282" s="233" t="s">
        <v>212</v>
      </c>
      <c r="AU282" s="233" t="s">
        <v>85</v>
      </c>
      <c r="AY282" s="17" t="s">
        <v>127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7" t="s">
        <v>83</v>
      </c>
      <c r="BK282" s="234">
        <f>ROUND(I282*H282,2)</f>
        <v>0</v>
      </c>
      <c r="BL282" s="17" t="s">
        <v>133</v>
      </c>
      <c r="BM282" s="233" t="s">
        <v>563</v>
      </c>
    </row>
    <row r="283" s="13" customFormat="1">
      <c r="A283" s="13"/>
      <c r="B283" s="245"/>
      <c r="C283" s="246"/>
      <c r="D283" s="247" t="s">
        <v>216</v>
      </c>
      <c r="E283" s="248" t="s">
        <v>1</v>
      </c>
      <c r="F283" s="249" t="s">
        <v>304</v>
      </c>
      <c r="G283" s="246"/>
      <c r="H283" s="248" t="s">
        <v>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216</v>
      </c>
      <c r="AU283" s="255" t="s">
        <v>85</v>
      </c>
      <c r="AV283" s="13" t="s">
        <v>83</v>
      </c>
      <c r="AW283" s="13" t="s">
        <v>32</v>
      </c>
      <c r="AX283" s="13" t="s">
        <v>75</v>
      </c>
      <c r="AY283" s="255" t="s">
        <v>127</v>
      </c>
    </row>
    <row r="284" s="14" customFormat="1">
      <c r="A284" s="14"/>
      <c r="B284" s="256"/>
      <c r="C284" s="257"/>
      <c r="D284" s="247" t="s">
        <v>216</v>
      </c>
      <c r="E284" s="258" t="s">
        <v>229</v>
      </c>
      <c r="F284" s="259" t="s">
        <v>564</v>
      </c>
      <c r="G284" s="257"/>
      <c r="H284" s="260">
        <v>110.51000000000001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6" t="s">
        <v>216</v>
      </c>
      <c r="AU284" s="266" t="s">
        <v>85</v>
      </c>
      <c r="AV284" s="14" t="s">
        <v>85</v>
      </c>
      <c r="AW284" s="14" t="s">
        <v>32</v>
      </c>
      <c r="AX284" s="14" t="s">
        <v>75</v>
      </c>
      <c r="AY284" s="266" t="s">
        <v>127</v>
      </c>
    </row>
    <row r="285" s="15" customFormat="1">
      <c r="A285" s="15"/>
      <c r="B285" s="272"/>
      <c r="C285" s="273"/>
      <c r="D285" s="247" t="s">
        <v>216</v>
      </c>
      <c r="E285" s="274" t="s">
        <v>1</v>
      </c>
      <c r="F285" s="275" t="s">
        <v>308</v>
      </c>
      <c r="G285" s="273"/>
      <c r="H285" s="276">
        <v>110.51000000000001</v>
      </c>
      <c r="I285" s="277"/>
      <c r="J285" s="273"/>
      <c r="K285" s="273"/>
      <c r="L285" s="278"/>
      <c r="M285" s="279"/>
      <c r="N285" s="280"/>
      <c r="O285" s="280"/>
      <c r="P285" s="280"/>
      <c r="Q285" s="280"/>
      <c r="R285" s="280"/>
      <c r="S285" s="280"/>
      <c r="T285" s="28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2" t="s">
        <v>216</v>
      </c>
      <c r="AU285" s="282" t="s">
        <v>85</v>
      </c>
      <c r="AV285" s="15" t="s">
        <v>133</v>
      </c>
      <c r="AW285" s="15" t="s">
        <v>32</v>
      </c>
      <c r="AX285" s="15" t="s">
        <v>83</v>
      </c>
      <c r="AY285" s="282" t="s">
        <v>127</v>
      </c>
    </row>
    <row r="286" s="2" customFormat="1" ht="16.5" customHeight="1">
      <c r="A286" s="38"/>
      <c r="B286" s="39"/>
      <c r="C286" s="220" t="s">
        <v>565</v>
      </c>
      <c r="D286" s="220" t="s">
        <v>129</v>
      </c>
      <c r="E286" s="221" t="s">
        <v>566</v>
      </c>
      <c r="F286" s="222" t="s">
        <v>567</v>
      </c>
      <c r="G286" s="223" t="s">
        <v>163</v>
      </c>
      <c r="H286" s="224">
        <v>116.036</v>
      </c>
      <c r="I286" s="225"/>
      <c r="J286" s="226">
        <f>ROUND(I286*H286,2)</f>
        <v>0</v>
      </c>
      <c r="K286" s="227"/>
      <c r="L286" s="228"/>
      <c r="M286" s="229" t="s">
        <v>1</v>
      </c>
      <c r="N286" s="230" t="s">
        <v>40</v>
      </c>
      <c r="O286" s="91"/>
      <c r="P286" s="231">
        <f>O286*H286</f>
        <v>0</v>
      </c>
      <c r="Q286" s="231">
        <v>0.10199999999999999</v>
      </c>
      <c r="R286" s="231">
        <f>Q286*H286</f>
        <v>11.835671999999999</v>
      </c>
      <c r="S286" s="231">
        <v>0</v>
      </c>
      <c r="T286" s="23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3" t="s">
        <v>132</v>
      </c>
      <c r="AT286" s="233" t="s">
        <v>129</v>
      </c>
      <c r="AU286" s="233" t="s">
        <v>85</v>
      </c>
      <c r="AY286" s="17" t="s">
        <v>127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7" t="s">
        <v>83</v>
      </c>
      <c r="BK286" s="234">
        <f>ROUND(I286*H286,2)</f>
        <v>0</v>
      </c>
      <c r="BL286" s="17" t="s">
        <v>133</v>
      </c>
      <c r="BM286" s="233" t="s">
        <v>568</v>
      </c>
    </row>
    <row r="287" s="13" customFormat="1">
      <c r="A287" s="13"/>
      <c r="B287" s="245"/>
      <c r="C287" s="246"/>
      <c r="D287" s="247" t="s">
        <v>216</v>
      </c>
      <c r="E287" s="248" t="s">
        <v>1</v>
      </c>
      <c r="F287" s="249" t="s">
        <v>504</v>
      </c>
      <c r="G287" s="246"/>
      <c r="H287" s="248" t="s">
        <v>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5" t="s">
        <v>216</v>
      </c>
      <c r="AU287" s="255" t="s">
        <v>85</v>
      </c>
      <c r="AV287" s="13" t="s">
        <v>83</v>
      </c>
      <c r="AW287" s="13" t="s">
        <v>32</v>
      </c>
      <c r="AX287" s="13" t="s">
        <v>75</v>
      </c>
      <c r="AY287" s="255" t="s">
        <v>127</v>
      </c>
    </row>
    <row r="288" s="14" customFormat="1">
      <c r="A288" s="14"/>
      <c r="B288" s="256"/>
      <c r="C288" s="257"/>
      <c r="D288" s="247" t="s">
        <v>216</v>
      </c>
      <c r="E288" s="258" t="s">
        <v>1</v>
      </c>
      <c r="F288" s="259" t="s">
        <v>229</v>
      </c>
      <c r="G288" s="257"/>
      <c r="H288" s="260">
        <v>110.51000000000001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6" t="s">
        <v>216</v>
      </c>
      <c r="AU288" s="266" t="s">
        <v>85</v>
      </c>
      <c r="AV288" s="14" t="s">
        <v>85</v>
      </c>
      <c r="AW288" s="14" t="s">
        <v>32</v>
      </c>
      <c r="AX288" s="14" t="s">
        <v>83</v>
      </c>
      <c r="AY288" s="266" t="s">
        <v>127</v>
      </c>
    </row>
    <row r="289" s="14" customFormat="1">
      <c r="A289" s="14"/>
      <c r="B289" s="256"/>
      <c r="C289" s="257"/>
      <c r="D289" s="247" t="s">
        <v>216</v>
      </c>
      <c r="E289" s="257"/>
      <c r="F289" s="259" t="s">
        <v>569</v>
      </c>
      <c r="G289" s="257"/>
      <c r="H289" s="260">
        <v>116.036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6" t="s">
        <v>216</v>
      </c>
      <c r="AU289" s="266" t="s">
        <v>85</v>
      </c>
      <c r="AV289" s="14" t="s">
        <v>85</v>
      </c>
      <c r="AW289" s="14" t="s">
        <v>4</v>
      </c>
      <c r="AX289" s="14" t="s">
        <v>83</v>
      </c>
      <c r="AY289" s="266" t="s">
        <v>127</v>
      </c>
    </row>
    <row r="290" s="2" customFormat="1" ht="24.15" customHeight="1">
      <c r="A290" s="38"/>
      <c r="B290" s="39"/>
      <c r="C290" s="235" t="s">
        <v>570</v>
      </c>
      <c r="D290" s="235" t="s">
        <v>212</v>
      </c>
      <c r="E290" s="236" t="s">
        <v>571</v>
      </c>
      <c r="F290" s="237" t="s">
        <v>572</v>
      </c>
      <c r="G290" s="238" t="s">
        <v>238</v>
      </c>
      <c r="H290" s="239">
        <v>6.6310000000000002</v>
      </c>
      <c r="I290" s="240"/>
      <c r="J290" s="241">
        <f>ROUND(I290*H290,2)</f>
        <v>0</v>
      </c>
      <c r="K290" s="242"/>
      <c r="L290" s="44"/>
      <c r="M290" s="243" t="s">
        <v>1</v>
      </c>
      <c r="N290" s="244" t="s">
        <v>40</v>
      </c>
      <c r="O290" s="91"/>
      <c r="P290" s="231">
        <f>O290*H290</f>
        <v>0</v>
      </c>
      <c r="Q290" s="231">
        <v>2.2563399999999998</v>
      </c>
      <c r="R290" s="231">
        <f>Q290*H290</f>
        <v>14.961790539999999</v>
      </c>
      <c r="S290" s="231">
        <v>0</v>
      </c>
      <c r="T290" s="23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3" t="s">
        <v>133</v>
      </c>
      <c r="AT290" s="233" t="s">
        <v>212</v>
      </c>
      <c r="AU290" s="233" t="s">
        <v>85</v>
      </c>
      <c r="AY290" s="17" t="s">
        <v>127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7" t="s">
        <v>83</v>
      </c>
      <c r="BK290" s="234">
        <f>ROUND(I290*H290,2)</f>
        <v>0</v>
      </c>
      <c r="BL290" s="17" t="s">
        <v>133</v>
      </c>
      <c r="BM290" s="233" t="s">
        <v>573</v>
      </c>
    </row>
    <row r="291" s="14" customFormat="1">
      <c r="A291" s="14"/>
      <c r="B291" s="256"/>
      <c r="C291" s="257"/>
      <c r="D291" s="247" t="s">
        <v>216</v>
      </c>
      <c r="E291" s="258" t="s">
        <v>1</v>
      </c>
      <c r="F291" s="259" t="s">
        <v>574</v>
      </c>
      <c r="G291" s="257"/>
      <c r="H291" s="260">
        <v>6.6310000000000002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6" t="s">
        <v>216</v>
      </c>
      <c r="AU291" s="266" t="s">
        <v>85</v>
      </c>
      <c r="AV291" s="14" t="s">
        <v>85</v>
      </c>
      <c r="AW291" s="14" t="s">
        <v>32</v>
      </c>
      <c r="AX291" s="14" t="s">
        <v>83</v>
      </c>
      <c r="AY291" s="266" t="s">
        <v>127</v>
      </c>
    </row>
    <row r="292" s="2" customFormat="1" ht="24.15" customHeight="1">
      <c r="A292" s="38"/>
      <c r="B292" s="39"/>
      <c r="C292" s="235" t="s">
        <v>575</v>
      </c>
      <c r="D292" s="235" t="s">
        <v>212</v>
      </c>
      <c r="E292" s="236" t="s">
        <v>576</v>
      </c>
      <c r="F292" s="237" t="s">
        <v>577</v>
      </c>
      <c r="G292" s="238" t="s">
        <v>99</v>
      </c>
      <c r="H292" s="239">
        <v>31.5</v>
      </c>
      <c r="I292" s="240"/>
      <c r="J292" s="241">
        <f>ROUND(I292*H292,2)</f>
        <v>0</v>
      </c>
      <c r="K292" s="242"/>
      <c r="L292" s="44"/>
      <c r="M292" s="243" t="s">
        <v>1</v>
      </c>
      <c r="N292" s="244" t="s">
        <v>40</v>
      </c>
      <c r="O292" s="91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3" t="s">
        <v>133</v>
      </c>
      <c r="AT292" s="233" t="s">
        <v>212</v>
      </c>
      <c r="AU292" s="233" t="s">
        <v>85</v>
      </c>
      <c r="AY292" s="17" t="s">
        <v>127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7" t="s">
        <v>83</v>
      </c>
      <c r="BK292" s="234">
        <f>ROUND(I292*H292,2)</f>
        <v>0</v>
      </c>
      <c r="BL292" s="17" t="s">
        <v>133</v>
      </c>
      <c r="BM292" s="233" t="s">
        <v>578</v>
      </c>
    </row>
    <row r="293" s="13" customFormat="1">
      <c r="A293" s="13"/>
      <c r="B293" s="245"/>
      <c r="C293" s="246"/>
      <c r="D293" s="247" t="s">
        <v>216</v>
      </c>
      <c r="E293" s="248" t="s">
        <v>1</v>
      </c>
      <c r="F293" s="249" t="s">
        <v>271</v>
      </c>
      <c r="G293" s="246"/>
      <c r="H293" s="248" t="s">
        <v>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216</v>
      </c>
      <c r="AU293" s="255" t="s">
        <v>85</v>
      </c>
      <c r="AV293" s="13" t="s">
        <v>83</v>
      </c>
      <c r="AW293" s="13" t="s">
        <v>32</v>
      </c>
      <c r="AX293" s="13" t="s">
        <v>75</v>
      </c>
      <c r="AY293" s="255" t="s">
        <v>127</v>
      </c>
    </row>
    <row r="294" s="14" customFormat="1">
      <c r="A294" s="14"/>
      <c r="B294" s="256"/>
      <c r="C294" s="257"/>
      <c r="D294" s="247" t="s">
        <v>216</v>
      </c>
      <c r="E294" s="258" t="s">
        <v>1</v>
      </c>
      <c r="F294" s="259" t="s">
        <v>235</v>
      </c>
      <c r="G294" s="257"/>
      <c r="H294" s="260">
        <v>31.5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6" t="s">
        <v>216</v>
      </c>
      <c r="AU294" s="266" t="s">
        <v>85</v>
      </c>
      <c r="AV294" s="14" t="s">
        <v>85</v>
      </c>
      <c r="AW294" s="14" t="s">
        <v>32</v>
      </c>
      <c r="AX294" s="14" t="s">
        <v>83</v>
      </c>
      <c r="AY294" s="266" t="s">
        <v>127</v>
      </c>
    </row>
    <row r="295" s="2" customFormat="1" ht="21.75" customHeight="1">
      <c r="A295" s="38"/>
      <c r="B295" s="39"/>
      <c r="C295" s="235" t="s">
        <v>579</v>
      </c>
      <c r="D295" s="235" t="s">
        <v>212</v>
      </c>
      <c r="E295" s="236" t="s">
        <v>580</v>
      </c>
      <c r="F295" s="237" t="s">
        <v>581</v>
      </c>
      <c r="G295" s="238" t="s">
        <v>99</v>
      </c>
      <c r="H295" s="239">
        <v>31.5</v>
      </c>
      <c r="I295" s="240"/>
      <c r="J295" s="241">
        <f>ROUND(I295*H295,2)</f>
        <v>0</v>
      </c>
      <c r="K295" s="242"/>
      <c r="L295" s="44"/>
      <c r="M295" s="243" t="s">
        <v>1</v>
      </c>
      <c r="N295" s="244" t="s">
        <v>40</v>
      </c>
      <c r="O295" s="91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3" t="s">
        <v>133</v>
      </c>
      <c r="AT295" s="233" t="s">
        <v>212</v>
      </c>
      <c r="AU295" s="233" t="s">
        <v>85</v>
      </c>
      <c r="AY295" s="17" t="s">
        <v>127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7" t="s">
        <v>83</v>
      </c>
      <c r="BK295" s="234">
        <f>ROUND(I295*H295,2)</f>
        <v>0</v>
      </c>
      <c r="BL295" s="17" t="s">
        <v>133</v>
      </c>
      <c r="BM295" s="233" t="s">
        <v>582</v>
      </c>
    </row>
    <row r="296" s="13" customFormat="1">
      <c r="A296" s="13"/>
      <c r="B296" s="245"/>
      <c r="C296" s="246"/>
      <c r="D296" s="247" t="s">
        <v>216</v>
      </c>
      <c r="E296" s="248" t="s">
        <v>1</v>
      </c>
      <c r="F296" s="249" t="s">
        <v>271</v>
      </c>
      <c r="G296" s="246"/>
      <c r="H296" s="248" t="s">
        <v>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216</v>
      </c>
      <c r="AU296" s="255" t="s">
        <v>85</v>
      </c>
      <c r="AV296" s="13" t="s">
        <v>83</v>
      </c>
      <c r="AW296" s="13" t="s">
        <v>32</v>
      </c>
      <c r="AX296" s="13" t="s">
        <v>75</v>
      </c>
      <c r="AY296" s="255" t="s">
        <v>127</v>
      </c>
    </row>
    <row r="297" s="14" customFormat="1">
      <c r="A297" s="14"/>
      <c r="B297" s="256"/>
      <c r="C297" s="257"/>
      <c r="D297" s="247" t="s">
        <v>216</v>
      </c>
      <c r="E297" s="258" t="s">
        <v>1</v>
      </c>
      <c r="F297" s="259" t="s">
        <v>235</v>
      </c>
      <c r="G297" s="257"/>
      <c r="H297" s="260">
        <v>31.5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6" t="s">
        <v>216</v>
      </c>
      <c r="AU297" s="266" t="s">
        <v>85</v>
      </c>
      <c r="AV297" s="14" t="s">
        <v>85</v>
      </c>
      <c r="AW297" s="14" t="s">
        <v>32</v>
      </c>
      <c r="AX297" s="14" t="s">
        <v>83</v>
      </c>
      <c r="AY297" s="266" t="s">
        <v>127</v>
      </c>
    </row>
    <row r="298" s="2" customFormat="1" ht="16.5" customHeight="1">
      <c r="A298" s="38"/>
      <c r="B298" s="39"/>
      <c r="C298" s="235" t="s">
        <v>583</v>
      </c>
      <c r="D298" s="235" t="s">
        <v>212</v>
      </c>
      <c r="E298" s="236" t="s">
        <v>584</v>
      </c>
      <c r="F298" s="237" t="s">
        <v>585</v>
      </c>
      <c r="G298" s="238" t="s">
        <v>227</v>
      </c>
      <c r="H298" s="239">
        <v>514</v>
      </c>
      <c r="I298" s="240"/>
      <c r="J298" s="241">
        <f>ROUND(I298*H298,2)</f>
        <v>0</v>
      </c>
      <c r="K298" s="242"/>
      <c r="L298" s="44"/>
      <c r="M298" s="243" t="s">
        <v>1</v>
      </c>
      <c r="N298" s="244" t="s">
        <v>40</v>
      </c>
      <c r="O298" s="91"/>
      <c r="P298" s="231">
        <f>O298*H298</f>
        <v>0</v>
      </c>
      <c r="Q298" s="231">
        <v>0</v>
      </c>
      <c r="R298" s="231">
        <f>Q298*H298</f>
        <v>0</v>
      </c>
      <c r="S298" s="231">
        <v>0.02</v>
      </c>
      <c r="T298" s="232">
        <f>S298*H298</f>
        <v>10.279999999999999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3" t="s">
        <v>133</v>
      </c>
      <c r="AT298" s="233" t="s">
        <v>212</v>
      </c>
      <c r="AU298" s="233" t="s">
        <v>85</v>
      </c>
      <c r="AY298" s="17" t="s">
        <v>127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7" t="s">
        <v>83</v>
      </c>
      <c r="BK298" s="234">
        <f>ROUND(I298*H298,2)</f>
        <v>0</v>
      </c>
      <c r="BL298" s="17" t="s">
        <v>133</v>
      </c>
      <c r="BM298" s="233" t="s">
        <v>586</v>
      </c>
    </row>
    <row r="299" s="14" customFormat="1">
      <c r="A299" s="14"/>
      <c r="B299" s="256"/>
      <c r="C299" s="257"/>
      <c r="D299" s="247" t="s">
        <v>216</v>
      </c>
      <c r="E299" s="258" t="s">
        <v>1</v>
      </c>
      <c r="F299" s="259" t="s">
        <v>378</v>
      </c>
      <c r="G299" s="257"/>
      <c r="H299" s="260">
        <v>514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6" t="s">
        <v>216</v>
      </c>
      <c r="AU299" s="266" t="s">
        <v>85</v>
      </c>
      <c r="AV299" s="14" t="s">
        <v>85</v>
      </c>
      <c r="AW299" s="14" t="s">
        <v>32</v>
      </c>
      <c r="AX299" s="14" t="s">
        <v>83</v>
      </c>
      <c r="AY299" s="266" t="s">
        <v>127</v>
      </c>
    </row>
    <row r="300" s="12" customFormat="1" ht="22.8" customHeight="1">
      <c r="A300" s="12"/>
      <c r="B300" s="204"/>
      <c r="C300" s="205"/>
      <c r="D300" s="206" t="s">
        <v>74</v>
      </c>
      <c r="E300" s="218" t="s">
        <v>587</v>
      </c>
      <c r="F300" s="218" t="s">
        <v>588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SUM(P301:P305)</f>
        <v>0</v>
      </c>
      <c r="Q300" s="212"/>
      <c r="R300" s="213">
        <f>SUM(R301:R305)</f>
        <v>0</v>
      </c>
      <c r="S300" s="212"/>
      <c r="T300" s="214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83</v>
      </c>
      <c r="AT300" s="216" t="s">
        <v>74</v>
      </c>
      <c r="AU300" s="216" t="s">
        <v>83</v>
      </c>
      <c r="AY300" s="215" t="s">
        <v>127</v>
      </c>
      <c r="BK300" s="217">
        <f>SUM(BK301:BK305)</f>
        <v>0</v>
      </c>
    </row>
    <row r="301" s="2" customFormat="1" ht="16.5" customHeight="1">
      <c r="A301" s="38"/>
      <c r="B301" s="39"/>
      <c r="C301" s="235" t="s">
        <v>589</v>
      </c>
      <c r="D301" s="235" t="s">
        <v>212</v>
      </c>
      <c r="E301" s="236" t="s">
        <v>590</v>
      </c>
      <c r="F301" s="237" t="s">
        <v>591</v>
      </c>
      <c r="G301" s="238" t="s">
        <v>346</v>
      </c>
      <c r="H301" s="239">
        <v>16.738</v>
      </c>
      <c r="I301" s="240"/>
      <c r="J301" s="241">
        <f>ROUND(I301*H301,2)</f>
        <v>0</v>
      </c>
      <c r="K301" s="242"/>
      <c r="L301" s="44"/>
      <c r="M301" s="243" t="s">
        <v>1</v>
      </c>
      <c r="N301" s="244" t="s">
        <v>40</v>
      </c>
      <c r="O301" s="91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3" t="s">
        <v>133</v>
      </c>
      <c r="AT301" s="233" t="s">
        <v>212</v>
      </c>
      <c r="AU301" s="233" t="s">
        <v>85</v>
      </c>
      <c r="AY301" s="17" t="s">
        <v>127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7" t="s">
        <v>83</v>
      </c>
      <c r="BK301" s="234">
        <f>ROUND(I301*H301,2)</f>
        <v>0</v>
      </c>
      <c r="BL301" s="17" t="s">
        <v>133</v>
      </c>
      <c r="BM301" s="233" t="s">
        <v>592</v>
      </c>
    </row>
    <row r="302" s="2" customFormat="1" ht="24.15" customHeight="1">
      <c r="A302" s="38"/>
      <c r="B302" s="39"/>
      <c r="C302" s="235" t="s">
        <v>593</v>
      </c>
      <c r="D302" s="235" t="s">
        <v>212</v>
      </c>
      <c r="E302" s="236" t="s">
        <v>594</v>
      </c>
      <c r="F302" s="237" t="s">
        <v>595</v>
      </c>
      <c r="G302" s="238" t="s">
        <v>346</v>
      </c>
      <c r="H302" s="239">
        <v>16.738</v>
      </c>
      <c r="I302" s="240"/>
      <c r="J302" s="241">
        <f>ROUND(I302*H302,2)</f>
        <v>0</v>
      </c>
      <c r="K302" s="242"/>
      <c r="L302" s="44"/>
      <c r="M302" s="243" t="s">
        <v>1</v>
      </c>
      <c r="N302" s="244" t="s">
        <v>40</v>
      </c>
      <c r="O302" s="91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3" t="s">
        <v>133</v>
      </c>
      <c r="AT302" s="233" t="s">
        <v>212</v>
      </c>
      <c r="AU302" s="233" t="s">
        <v>85</v>
      </c>
      <c r="AY302" s="17" t="s">
        <v>127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7" t="s">
        <v>83</v>
      </c>
      <c r="BK302" s="234">
        <f>ROUND(I302*H302,2)</f>
        <v>0</v>
      </c>
      <c r="BL302" s="17" t="s">
        <v>133</v>
      </c>
      <c r="BM302" s="233" t="s">
        <v>596</v>
      </c>
    </row>
    <row r="303" s="2" customFormat="1" ht="24.15" customHeight="1">
      <c r="A303" s="38"/>
      <c r="B303" s="39"/>
      <c r="C303" s="235" t="s">
        <v>597</v>
      </c>
      <c r="D303" s="235" t="s">
        <v>212</v>
      </c>
      <c r="E303" s="236" t="s">
        <v>598</v>
      </c>
      <c r="F303" s="237" t="s">
        <v>599</v>
      </c>
      <c r="G303" s="238" t="s">
        <v>346</v>
      </c>
      <c r="H303" s="239">
        <v>401.71199999999999</v>
      </c>
      <c r="I303" s="240"/>
      <c r="J303" s="241">
        <f>ROUND(I303*H303,2)</f>
        <v>0</v>
      </c>
      <c r="K303" s="242"/>
      <c r="L303" s="44"/>
      <c r="M303" s="243" t="s">
        <v>1</v>
      </c>
      <c r="N303" s="244" t="s">
        <v>40</v>
      </c>
      <c r="O303" s="91"/>
      <c r="P303" s="231">
        <f>O303*H303</f>
        <v>0</v>
      </c>
      <c r="Q303" s="231">
        <v>0</v>
      </c>
      <c r="R303" s="231">
        <f>Q303*H303</f>
        <v>0</v>
      </c>
      <c r="S303" s="231">
        <v>0</v>
      </c>
      <c r="T303" s="23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3" t="s">
        <v>133</v>
      </c>
      <c r="AT303" s="233" t="s">
        <v>212</v>
      </c>
      <c r="AU303" s="233" t="s">
        <v>85</v>
      </c>
      <c r="AY303" s="17" t="s">
        <v>127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7" t="s">
        <v>83</v>
      </c>
      <c r="BK303" s="234">
        <f>ROUND(I303*H303,2)</f>
        <v>0</v>
      </c>
      <c r="BL303" s="17" t="s">
        <v>133</v>
      </c>
      <c r="BM303" s="233" t="s">
        <v>600</v>
      </c>
    </row>
    <row r="304" s="14" customFormat="1">
      <c r="A304" s="14"/>
      <c r="B304" s="256"/>
      <c r="C304" s="257"/>
      <c r="D304" s="247" t="s">
        <v>216</v>
      </c>
      <c r="E304" s="257"/>
      <c r="F304" s="259" t="s">
        <v>601</v>
      </c>
      <c r="G304" s="257"/>
      <c r="H304" s="260">
        <v>401.71199999999999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6" t="s">
        <v>216</v>
      </c>
      <c r="AU304" s="266" t="s">
        <v>85</v>
      </c>
      <c r="AV304" s="14" t="s">
        <v>85</v>
      </c>
      <c r="AW304" s="14" t="s">
        <v>4</v>
      </c>
      <c r="AX304" s="14" t="s">
        <v>83</v>
      </c>
      <c r="AY304" s="266" t="s">
        <v>127</v>
      </c>
    </row>
    <row r="305" s="2" customFormat="1" ht="24.15" customHeight="1">
      <c r="A305" s="38"/>
      <c r="B305" s="39"/>
      <c r="C305" s="235" t="s">
        <v>602</v>
      </c>
      <c r="D305" s="235" t="s">
        <v>212</v>
      </c>
      <c r="E305" s="236" t="s">
        <v>603</v>
      </c>
      <c r="F305" s="237" t="s">
        <v>604</v>
      </c>
      <c r="G305" s="238" t="s">
        <v>346</v>
      </c>
      <c r="H305" s="239">
        <v>16.738</v>
      </c>
      <c r="I305" s="240"/>
      <c r="J305" s="241">
        <f>ROUND(I305*H305,2)</f>
        <v>0</v>
      </c>
      <c r="K305" s="242"/>
      <c r="L305" s="44"/>
      <c r="M305" s="243" t="s">
        <v>1</v>
      </c>
      <c r="N305" s="244" t="s">
        <v>40</v>
      </c>
      <c r="O305" s="91"/>
      <c r="P305" s="231">
        <f>O305*H305</f>
        <v>0</v>
      </c>
      <c r="Q305" s="231">
        <v>0</v>
      </c>
      <c r="R305" s="231">
        <f>Q305*H305</f>
        <v>0</v>
      </c>
      <c r="S305" s="231">
        <v>0</v>
      </c>
      <c r="T305" s="23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3" t="s">
        <v>133</v>
      </c>
      <c r="AT305" s="233" t="s">
        <v>212</v>
      </c>
      <c r="AU305" s="233" t="s">
        <v>85</v>
      </c>
      <c r="AY305" s="17" t="s">
        <v>127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7" t="s">
        <v>83</v>
      </c>
      <c r="BK305" s="234">
        <f>ROUND(I305*H305,2)</f>
        <v>0</v>
      </c>
      <c r="BL305" s="17" t="s">
        <v>133</v>
      </c>
      <c r="BM305" s="233" t="s">
        <v>605</v>
      </c>
    </row>
    <row r="306" s="12" customFormat="1" ht="22.8" customHeight="1">
      <c r="A306" s="12"/>
      <c r="B306" s="204"/>
      <c r="C306" s="205"/>
      <c r="D306" s="206" t="s">
        <v>74</v>
      </c>
      <c r="E306" s="218" t="s">
        <v>606</v>
      </c>
      <c r="F306" s="218" t="s">
        <v>607</v>
      </c>
      <c r="G306" s="205"/>
      <c r="H306" s="205"/>
      <c r="I306" s="208"/>
      <c r="J306" s="219">
        <f>BK306</f>
        <v>0</v>
      </c>
      <c r="K306" s="205"/>
      <c r="L306" s="210"/>
      <c r="M306" s="211"/>
      <c r="N306" s="212"/>
      <c r="O306" s="212"/>
      <c r="P306" s="213">
        <f>P307</f>
        <v>0</v>
      </c>
      <c r="Q306" s="212"/>
      <c r="R306" s="213">
        <f>R307</f>
        <v>0</v>
      </c>
      <c r="S306" s="212"/>
      <c r="T306" s="214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83</v>
      </c>
      <c r="AT306" s="216" t="s">
        <v>74</v>
      </c>
      <c r="AU306" s="216" t="s">
        <v>83</v>
      </c>
      <c r="AY306" s="215" t="s">
        <v>127</v>
      </c>
      <c r="BK306" s="217">
        <f>BK307</f>
        <v>0</v>
      </c>
    </row>
    <row r="307" s="2" customFormat="1" ht="33" customHeight="1">
      <c r="A307" s="38"/>
      <c r="B307" s="39"/>
      <c r="C307" s="235" t="s">
        <v>608</v>
      </c>
      <c r="D307" s="235" t="s">
        <v>212</v>
      </c>
      <c r="E307" s="236" t="s">
        <v>609</v>
      </c>
      <c r="F307" s="237" t="s">
        <v>610</v>
      </c>
      <c r="G307" s="238" t="s">
        <v>346</v>
      </c>
      <c r="H307" s="239">
        <v>694.91200000000003</v>
      </c>
      <c r="I307" s="240"/>
      <c r="J307" s="241">
        <f>ROUND(I307*H307,2)</f>
        <v>0</v>
      </c>
      <c r="K307" s="242"/>
      <c r="L307" s="44"/>
      <c r="M307" s="243" t="s">
        <v>1</v>
      </c>
      <c r="N307" s="244" t="s">
        <v>40</v>
      </c>
      <c r="O307" s="91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3" t="s">
        <v>133</v>
      </c>
      <c r="AT307" s="233" t="s">
        <v>212</v>
      </c>
      <c r="AU307" s="233" t="s">
        <v>85</v>
      </c>
      <c r="AY307" s="17" t="s">
        <v>127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7" t="s">
        <v>83</v>
      </c>
      <c r="BK307" s="234">
        <f>ROUND(I307*H307,2)</f>
        <v>0</v>
      </c>
      <c r="BL307" s="17" t="s">
        <v>133</v>
      </c>
      <c r="BM307" s="233" t="s">
        <v>611</v>
      </c>
    </row>
    <row r="308" s="12" customFormat="1" ht="25.92" customHeight="1">
      <c r="A308" s="12"/>
      <c r="B308" s="204"/>
      <c r="C308" s="205"/>
      <c r="D308" s="206" t="s">
        <v>74</v>
      </c>
      <c r="E308" s="207" t="s">
        <v>129</v>
      </c>
      <c r="F308" s="207" t="s">
        <v>612</v>
      </c>
      <c r="G308" s="205"/>
      <c r="H308" s="205"/>
      <c r="I308" s="208"/>
      <c r="J308" s="209">
        <f>BK308</f>
        <v>0</v>
      </c>
      <c r="K308" s="205"/>
      <c r="L308" s="210"/>
      <c r="M308" s="211"/>
      <c r="N308" s="212"/>
      <c r="O308" s="212"/>
      <c r="P308" s="213">
        <f>P309</f>
        <v>0</v>
      </c>
      <c r="Q308" s="212"/>
      <c r="R308" s="213">
        <f>R309</f>
        <v>1.6818750000000002</v>
      </c>
      <c r="S308" s="212"/>
      <c r="T308" s="214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5" t="s">
        <v>137</v>
      </c>
      <c r="AT308" s="216" t="s">
        <v>74</v>
      </c>
      <c r="AU308" s="216" t="s">
        <v>75</v>
      </c>
      <c r="AY308" s="215" t="s">
        <v>127</v>
      </c>
      <c r="BK308" s="217">
        <f>BK309</f>
        <v>0</v>
      </c>
    </row>
    <row r="309" s="12" customFormat="1" ht="22.8" customHeight="1">
      <c r="A309" s="12"/>
      <c r="B309" s="204"/>
      <c r="C309" s="205"/>
      <c r="D309" s="206" t="s">
        <v>74</v>
      </c>
      <c r="E309" s="218" t="s">
        <v>613</v>
      </c>
      <c r="F309" s="218" t="s">
        <v>614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SUM(P310:P319)</f>
        <v>0</v>
      </c>
      <c r="Q309" s="212"/>
      <c r="R309" s="213">
        <f>SUM(R310:R319)</f>
        <v>1.6818750000000002</v>
      </c>
      <c r="S309" s="212"/>
      <c r="T309" s="214">
        <f>SUM(T310:T319)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137</v>
      </c>
      <c r="AT309" s="216" t="s">
        <v>74</v>
      </c>
      <c r="AU309" s="216" t="s">
        <v>83</v>
      </c>
      <c r="AY309" s="215" t="s">
        <v>127</v>
      </c>
      <c r="BK309" s="217">
        <f>SUM(BK310:BK319)</f>
        <v>0</v>
      </c>
    </row>
    <row r="310" s="2" customFormat="1" ht="24.15" customHeight="1">
      <c r="A310" s="38"/>
      <c r="B310" s="39"/>
      <c r="C310" s="235" t="s">
        <v>615</v>
      </c>
      <c r="D310" s="235" t="s">
        <v>212</v>
      </c>
      <c r="E310" s="236" t="s">
        <v>616</v>
      </c>
      <c r="F310" s="237" t="s">
        <v>617</v>
      </c>
      <c r="G310" s="238" t="s">
        <v>238</v>
      </c>
      <c r="H310" s="239">
        <v>8</v>
      </c>
      <c r="I310" s="240"/>
      <c r="J310" s="241">
        <f>ROUND(I310*H310,2)</f>
        <v>0</v>
      </c>
      <c r="K310" s="242"/>
      <c r="L310" s="44"/>
      <c r="M310" s="243" t="s">
        <v>1</v>
      </c>
      <c r="N310" s="244" t="s">
        <v>40</v>
      </c>
      <c r="O310" s="91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3" t="s">
        <v>542</v>
      </c>
      <c r="AT310" s="233" t="s">
        <v>212</v>
      </c>
      <c r="AU310" s="233" t="s">
        <v>85</v>
      </c>
      <c r="AY310" s="17" t="s">
        <v>127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7" t="s">
        <v>83</v>
      </c>
      <c r="BK310" s="234">
        <f>ROUND(I310*H310,2)</f>
        <v>0</v>
      </c>
      <c r="BL310" s="17" t="s">
        <v>542</v>
      </c>
      <c r="BM310" s="233" t="s">
        <v>618</v>
      </c>
    </row>
    <row r="311" s="13" customFormat="1">
      <c r="A311" s="13"/>
      <c r="B311" s="245"/>
      <c r="C311" s="246"/>
      <c r="D311" s="247" t="s">
        <v>216</v>
      </c>
      <c r="E311" s="248" t="s">
        <v>1</v>
      </c>
      <c r="F311" s="249" t="s">
        <v>619</v>
      </c>
      <c r="G311" s="246"/>
      <c r="H311" s="248" t="s">
        <v>1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216</v>
      </c>
      <c r="AU311" s="255" t="s">
        <v>85</v>
      </c>
      <c r="AV311" s="13" t="s">
        <v>83</v>
      </c>
      <c r="AW311" s="13" t="s">
        <v>32</v>
      </c>
      <c r="AX311" s="13" t="s">
        <v>75</v>
      </c>
      <c r="AY311" s="255" t="s">
        <v>127</v>
      </c>
    </row>
    <row r="312" s="14" customFormat="1">
      <c r="A312" s="14"/>
      <c r="B312" s="256"/>
      <c r="C312" s="257"/>
      <c r="D312" s="247" t="s">
        <v>216</v>
      </c>
      <c r="E312" s="258" t="s">
        <v>1</v>
      </c>
      <c r="F312" s="259" t="s">
        <v>620</v>
      </c>
      <c r="G312" s="257"/>
      <c r="H312" s="260">
        <v>8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6" t="s">
        <v>216</v>
      </c>
      <c r="AU312" s="266" t="s">
        <v>85</v>
      </c>
      <c r="AV312" s="14" t="s">
        <v>85</v>
      </c>
      <c r="AW312" s="14" t="s">
        <v>32</v>
      </c>
      <c r="AX312" s="14" t="s">
        <v>83</v>
      </c>
      <c r="AY312" s="266" t="s">
        <v>127</v>
      </c>
    </row>
    <row r="313" s="2" customFormat="1" ht="24.15" customHeight="1">
      <c r="A313" s="38"/>
      <c r="B313" s="39"/>
      <c r="C313" s="235" t="s">
        <v>621</v>
      </c>
      <c r="D313" s="235" t="s">
        <v>212</v>
      </c>
      <c r="E313" s="236" t="s">
        <v>622</v>
      </c>
      <c r="F313" s="237" t="s">
        <v>623</v>
      </c>
      <c r="G313" s="238" t="s">
        <v>99</v>
      </c>
      <c r="H313" s="239">
        <v>12.5</v>
      </c>
      <c r="I313" s="240"/>
      <c r="J313" s="241">
        <f>ROUND(I313*H313,2)</f>
        <v>0</v>
      </c>
      <c r="K313" s="242"/>
      <c r="L313" s="44"/>
      <c r="M313" s="243" t="s">
        <v>1</v>
      </c>
      <c r="N313" s="244" t="s">
        <v>40</v>
      </c>
      <c r="O313" s="91"/>
      <c r="P313" s="231">
        <f>O313*H313</f>
        <v>0</v>
      </c>
      <c r="Q313" s="231">
        <v>0.018350000000000002</v>
      </c>
      <c r="R313" s="231">
        <f>Q313*H313</f>
        <v>0.22937500000000002</v>
      </c>
      <c r="S313" s="231">
        <v>0</v>
      </c>
      <c r="T313" s="23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3" t="s">
        <v>542</v>
      </c>
      <c r="AT313" s="233" t="s">
        <v>212</v>
      </c>
      <c r="AU313" s="233" t="s">
        <v>85</v>
      </c>
      <c r="AY313" s="17" t="s">
        <v>127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7" t="s">
        <v>83</v>
      </c>
      <c r="BK313" s="234">
        <f>ROUND(I313*H313,2)</f>
        <v>0</v>
      </c>
      <c r="BL313" s="17" t="s">
        <v>542</v>
      </c>
      <c r="BM313" s="233" t="s">
        <v>624</v>
      </c>
    </row>
    <row r="314" s="13" customFormat="1">
      <c r="A314" s="13"/>
      <c r="B314" s="245"/>
      <c r="C314" s="246"/>
      <c r="D314" s="247" t="s">
        <v>216</v>
      </c>
      <c r="E314" s="248" t="s">
        <v>1</v>
      </c>
      <c r="F314" s="249" t="s">
        <v>625</v>
      </c>
      <c r="G314" s="246"/>
      <c r="H314" s="248" t="s">
        <v>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216</v>
      </c>
      <c r="AU314" s="255" t="s">
        <v>85</v>
      </c>
      <c r="AV314" s="13" t="s">
        <v>83</v>
      </c>
      <c r="AW314" s="13" t="s">
        <v>32</v>
      </c>
      <c r="AX314" s="13" t="s">
        <v>75</v>
      </c>
      <c r="AY314" s="255" t="s">
        <v>127</v>
      </c>
    </row>
    <row r="315" s="14" customFormat="1">
      <c r="A315" s="14"/>
      <c r="B315" s="256"/>
      <c r="C315" s="257"/>
      <c r="D315" s="247" t="s">
        <v>216</v>
      </c>
      <c r="E315" s="258" t="s">
        <v>1</v>
      </c>
      <c r="F315" s="259" t="s">
        <v>626</v>
      </c>
      <c r="G315" s="257"/>
      <c r="H315" s="260">
        <v>12.5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6" t="s">
        <v>216</v>
      </c>
      <c r="AU315" s="266" t="s">
        <v>85</v>
      </c>
      <c r="AV315" s="14" t="s">
        <v>85</v>
      </c>
      <c r="AW315" s="14" t="s">
        <v>32</v>
      </c>
      <c r="AX315" s="14" t="s">
        <v>83</v>
      </c>
      <c r="AY315" s="266" t="s">
        <v>127</v>
      </c>
    </row>
    <row r="316" s="2" customFormat="1" ht="24.15" customHeight="1">
      <c r="A316" s="38"/>
      <c r="B316" s="39"/>
      <c r="C316" s="220" t="s">
        <v>627</v>
      </c>
      <c r="D316" s="220" t="s">
        <v>129</v>
      </c>
      <c r="E316" s="221" t="s">
        <v>628</v>
      </c>
      <c r="F316" s="222" t="s">
        <v>629</v>
      </c>
      <c r="G316" s="223" t="s">
        <v>163</v>
      </c>
      <c r="H316" s="224">
        <v>12.5</v>
      </c>
      <c r="I316" s="225"/>
      <c r="J316" s="226">
        <f>ROUND(I316*H316,2)</f>
        <v>0</v>
      </c>
      <c r="K316" s="227"/>
      <c r="L316" s="228"/>
      <c r="M316" s="229" t="s">
        <v>1</v>
      </c>
      <c r="N316" s="230" t="s">
        <v>40</v>
      </c>
      <c r="O316" s="91"/>
      <c r="P316" s="231">
        <f>O316*H316</f>
        <v>0</v>
      </c>
      <c r="Q316" s="231">
        <v>0.097000000000000003</v>
      </c>
      <c r="R316" s="231">
        <f>Q316*H316</f>
        <v>1.2125000000000001</v>
      </c>
      <c r="S316" s="231">
        <v>0</v>
      </c>
      <c r="T316" s="23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3" t="s">
        <v>630</v>
      </c>
      <c r="AT316" s="233" t="s">
        <v>129</v>
      </c>
      <c r="AU316" s="233" t="s">
        <v>85</v>
      </c>
      <c r="AY316" s="17" t="s">
        <v>127</v>
      </c>
      <c r="BE316" s="234">
        <f>IF(N316="základní",J316,0)</f>
        <v>0</v>
      </c>
      <c r="BF316" s="234">
        <f>IF(N316="snížená",J316,0)</f>
        <v>0</v>
      </c>
      <c r="BG316" s="234">
        <f>IF(N316="zákl. přenesená",J316,0)</f>
        <v>0</v>
      </c>
      <c r="BH316" s="234">
        <f>IF(N316="sníž. přenesená",J316,0)</f>
        <v>0</v>
      </c>
      <c r="BI316" s="234">
        <f>IF(N316="nulová",J316,0)</f>
        <v>0</v>
      </c>
      <c r="BJ316" s="17" t="s">
        <v>83</v>
      </c>
      <c r="BK316" s="234">
        <f>ROUND(I316*H316,2)</f>
        <v>0</v>
      </c>
      <c r="BL316" s="17" t="s">
        <v>630</v>
      </c>
      <c r="BM316" s="233" t="s">
        <v>631</v>
      </c>
    </row>
    <row r="317" s="2" customFormat="1" ht="21.75" customHeight="1">
      <c r="A317" s="38"/>
      <c r="B317" s="39"/>
      <c r="C317" s="220" t="s">
        <v>632</v>
      </c>
      <c r="D317" s="220" t="s">
        <v>129</v>
      </c>
      <c r="E317" s="221" t="s">
        <v>633</v>
      </c>
      <c r="F317" s="222" t="s">
        <v>634</v>
      </c>
      <c r="G317" s="223" t="s">
        <v>163</v>
      </c>
      <c r="H317" s="224">
        <v>25</v>
      </c>
      <c r="I317" s="225"/>
      <c r="J317" s="226">
        <f>ROUND(I317*H317,2)</f>
        <v>0</v>
      </c>
      <c r="K317" s="227"/>
      <c r="L317" s="228"/>
      <c r="M317" s="229" t="s">
        <v>1</v>
      </c>
      <c r="N317" s="230" t="s">
        <v>40</v>
      </c>
      <c r="O317" s="91"/>
      <c r="P317" s="231">
        <f>O317*H317</f>
        <v>0</v>
      </c>
      <c r="Q317" s="231">
        <v>0.0095999999999999992</v>
      </c>
      <c r="R317" s="231">
        <f>Q317*H317</f>
        <v>0.23999999999999999</v>
      </c>
      <c r="S317" s="231">
        <v>0</v>
      </c>
      <c r="T317" s="23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3" t="s">
        <v>630</v>
      </c>
      <c r="AT317" s="233" t="s">
        <v>129</v>
      </c>
      <c r="AU317" s="233" t="s">
        <v>85</v>
      </c>
      <c r="AY317" s="17" t="s">
        <v>127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7" t="s">
        <v>83</v>
      </c>
      <c r="BK317" s="234">
        <f>ROUND(I317*H317,2)</f>
        <v>0</v>
      </c>
      <c r="BL317" s="17" t="s">
        <v>630</v>
      </c>
      <c r="BM317" s="233" t="s">
        <v>635</v>
      </c>
    </row>
    <row r="318" s="14" customFormat="1">
      <c r="A318" s="14"/>
      <c r="B318" s="256"/>
      <c r="C318" s="257"/>
      <c r="D318" s="247" t="s">
        <v>216</v>
      </c>
      <c r="E318" s="258" t="s">
        <v>1</v>
      </c>
      <c r="F318" s="259" t="s">
        <v>636</v>
      </c>
      <c r="G318" s="257"/>
      <c r="H318" s="260">
        <v>25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6" t="s">
        <v>216</v>
      </c>
      <c r="AU318" s="266" t="s">
        <v>85</v>
      </c>
      <c r="AV318" s="14" t="s">
        <v>85</v>
      </c>
      <c r="AW318" s="14" t="s">
        <v>32</v>
      </c>
      <c r="AX318" s="14" t="s">
        <v>83</v>
      </c>
      <c r="AY318" s="266" t="s">
        <v>127</v>
      </c>
    </row>
    <row r="319" s="2" customFormat="1" ht="21.75" customHeight="1">
      <c r="A319" s="38"/>
      <c r="B319" s="39"/>
      <c r="C319" s="220" t="s">
        <v>637</v>
      </c>
      <c r="D319" s="220" t="s">
        <v>129</v>
      </c>
      <c r="E319" s="221" t="s">
        <v>638</v>
      </c>
      <c r="F319" s="222" t="s">
        <v>639</v>
      </c>
      <c r="G319" s="223" t="s">
        <v>131</v>
      </c>
      <c r="H319" s="224">
        <v>2</v>
      </c>
      <c r="I319" s="225"/>
      <c r="J319" s="226">
        <f>ROUND(I319*H319,2)</f>
        <v>0</v>
      </c>
      <c r="K319" s="227"/>
      <c r="L319" s="228"/>
      <c r="M319" s="283" t="s">
        <v>1</v>
      </c>
      <c r="N319" s="284" t="s">
        <v>40</v>
      </c>
      <c r="O319" s="269"/>
      <c r="P319" s="270">
        <f>O319*H319</f>
        <v>0</v>
      </c>
      <c r="Q319" s="270">
        <v>0</v>
      </c>
      <c r="R319" s="270">
        <f>Q319*H319</f>
        <v>0</v>
      </c>
      <c r="S319" s="270">
        <v>0</v>
      </c>
      <c r="T319" s="27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3" t="s">
        <v>630</v>
      </c>
      <c r="AT319" s="233" t="s">
        <v>129</v>
      </c>
      <c r="AU319" s="233" t="s">
        <v>85</v>
      </c>
      <c r="AY319" s="17" t="s">
        <v>127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7" t="s">
        <v>83</v>
      </c>
      <c r="BK319" s="234">
        <f>ROUND(I319*H319,2)</f>
        <v>0</v>
      </c>
      <c r="BL319" s="17" t="s">
        <v>630</v>
      </c>
      <c r="BM319" s="233" t="s">
        <v>640</v>
      </c>
    </row>
    <row r="320" s="2" customFormat="1" ht="6.96" customHeight="1">
      <c r="A320" s="38"/>
      <c r="B320" s="66"/>
      <c r="C320" s="67"/>
      <c r="D320" s="67"/>
      <c r="E320" s="67"/>
      <c r="F320" s="67"/>
      <c r="G320" s="67"/>
      <c r="H320" s="67"/>
      <c r="I320" s="67"/>
      <c r="J320" s="67"/>
      <c r="K320" s="67"/>
      <c r="L320" s="44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sheetProtection sheet="1" autoFilter="0" formatColumns="0" formatRows="0" objects="1" scenarios="1" spinCount="100000" saltValue="Ai/90SSCSgh3LqTXAhnJsSzChUJaLdhaGFXffv48x/oDaHPEYmv4HPW6wrvvqsJUwq+0KqqVG7Z35JNF12M0SA==" hashValue="AnTvrdkcG+EqokLnhNlRYjr/EwYGC6MoG6iHA5mGFIUOLU5jAwSIXH0z5O7FS4JGCzA2CoSBPWuMyPkGkkKJJA==" algorithmName="SHA-512" password="CC35"/>
  <autoFilter ref="C125:K31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36" t="s">
        <v>231</v>
      </c>
      <c r="BA2" s="136" t="s">
        <v>231</v>
      </c>
      <c r="BB2" s="136" t="s">
        <v>99</v>
      </c>
      <c r="BC2" s="136" t="s">
        <v>188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641</v>
      </c>
      <c r="BA3" s="136" t="s">
        <v>641</v>
      </c>
      <c r="BB3" s="136" t="s">
        <v>346</v>
      </c>
      <c r="BC3" s="136" t="s">
        <v>156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642</v>
      </c>
      <c r="BA4" s="136" t="s">
        <v>642</v>
      </c>
      <c r="BB4" s="136" t="s">
        <v>346</v>
      </c>
      <c r="BC4" s="136" t="s">
        <v>643</v>
      </c>
      <c r="BD4" s="136" t="s">
        <v>85</v>
      </c>
    </row>
    <row r="5" s="1" customFormat="1" ht="6.96" customHeight="1">
      <c r="B5" s="20"/>
      <c r="L5" s="20"/>
      <c r="AZ5" s="136" t="s">
        <v>644</v>
      </c>
      <c r="BA5" s="136" t="s">
        <v>644</v>
      </c>
      <c r="BB5" s="136" t="s">
        <v>346</v>
      </c>
      <c r="BC5" s="136" t="s">
        <v>645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646</v>
      </c>
      <c r="BA6" s="136" t="s">
        <v>647</v>
      </c>
      <c r="BB6" s="136" t="s">
        <v>238</v>
      </c>
      <c r="BC6" s="136" t="s">
        <v>648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23-25</v>
      </c>
      <c r="F7" s="141"/>
      <c r="G7" s="141"/>
      <c r="H7" s="141"/>
      <c r="L7" s="20"/>
      <c r="AZ7" s="136" t="s">
        <v>649</v>
      </c>
      <c r="BA7" s="136" t="s">
        <v>649</v>
      </c>
      <c r="BB7" s="136" t="s">
        <v>238</v>
      </c>
      <c r="BC7" s="136" t="s">
        <v>650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651</v>
      </c>
      <c r="BA8" s="136" t="s">
        <v>651</v>
      </c>
      <c r="BB8" s="136" t="s">
        <v>238</v>
      </c>
      <c r="BC8" s="136" t="s">
        <v>652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653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654</v>
      </c>
      <c r="BA9" s="136" t="s">
        <v>655</v>
      </c>
      <c r="BB9" s="136" t="s">
        <v>227</v>
      </c>
      <c r="BC9" s="136" t="s">
        <v>656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657</v>
      </c>
      <c r="BA10" s="136" t="s">
        <v>657</v>
      </c>
      <c r="BB10" s="136" t="s">
        <v>227</v>
      </c>
      <c r="BC10" s="136" t="s">
        <v>658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659</v>
      </c>
      <c r="BA11" s="136" t="s">
        <v>659</v>
      </c>
      <c r="BB11" s="136" t="s">
        <v>99</v>
      </c>
      <c r="BC11" s="136" t="s">
        <v>660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245</v>
      </c>
      <c r="BA12" s="136" t="s">
        <v>661</v>
      </c>
      <c r="BB12" s="136" t="s">
        <v>238</v>
      </c>
      <c r="BC12" s="136" t="s">
        <v>662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250</v>
      </c>
      <c r="BA13" s="136" t="s">
        <v>250</v>
      </c>
      <c r="BB13" s="136" t="s">
        <v>227</v>
      </c>
      <c r="BC13" s="136" t="s">
        <v>663</v>
      </c>
      <c r="BD13" s="136" t="s">
        <v>85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664</v>
      </c>
      <c r="BA14" s="136" t="s">
        <v>664</v>
      </c>
      <c r="BB14" s="136" t="s">
        <v>238</v>
      </c>
      <c r="BC14" s="136" t="s">
        <v>665</v>
      </c>
      <c r="BD14" s="136" t="s">
        <v>85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ROUND((SUM(BE124:BE228)),  2)</f>
        <v>0</v>
      </c>
      <c r="G33" s="38"/>
      <c r="H33" s="38"/>
      <c r="I33" s="156">
        <v>0.20999999999999999</v>
      </c>
      <c r="J33" s="155">
        <f>ROUND(((SUM(BE124:BE228))*I33),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ROUND((SUM(BF124:BF228)),  2)</f>
        <v>0</v>
      </c>
      <c r="G34" s="38"/>
      <c r="H34" s="38"/>
      <c r="I34" s="156">
        <v>0.14999999999999999</v>
      </c>
      <c r="J34" s="155">
        <f>ROUND(((SUM(BF124:BF228))*I34),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ROUND((SUM(BG124:BG228)),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ROUND((SUM(BH124:BH228)),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ROUND((SUM(BI124:BI228)),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23-25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SO 301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Ostrava, ul. Volgogradská 23-25 </v>
      </c>
      <c r="G89" s="40"/>
      <c r="H89" s="40"/>
      <c r="I89" s="32" t="s">
        <v>22</v>
      </c>
      <c r="J89" s="79" t="str">
        <f>IF(J12="","",J12)</f>
        <v>18. 4. 2018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257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258</v>
      </c>
      <c r="E99" s="189"/>
      <c r="F99" s="189"/>
      <c r="G99" s="189"/>
      <c r="H99" s="189"/>
      <c r="I99" s="189"/>
      <c r="J99" s="190">
        <f>J185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666</v>
      </c>
      <c r="E100" s="189"/>
      <c r="F100" s="189"/>
      <c r="G100" s="189"/>
      <c r="H100" s="189"/>
      <c r="I100" s="189"/>
      <c r="J100" s="190">
        <f>J197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259</v>
      </c>
      <c r="E101" s="189"/>
      <c r="F101" s="189"/>
      <c r="G101" s="189"/>
      <c r="H101" s="189"/>
      <c r="I101" s="189"/>
      <c r="J101" s="190">
        <f>J201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667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261</v>
      </c>
      <c r="E103" s="189"/>
      <c r="F103" s="189"/>
      <c r="G103" s="189"/>
      <c r="H103" s="189"/>
      <c r="I103" s="189"/>
      <c r="J103" s="190">
        <f>J222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263</v>
      </c>
      <c r="E104" s="189"/>
      <c r="F104" s="189"/>
      <c r="G104" s="189"/>
      <c r="H104" s="189"/>
      <c r="I104" s="189"/>
      <c r="J104" s="190">
        <f>J227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Vybudování parkovacích stání na ul. Volgogradská 23-25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002 - SO 301 DEŠŤOVÁ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Ostrava, ul. Volgogradská 23-25 </v>
      </c>
      <c r="G118" s="40"/>
      <c r="H118" s="40"/>
      <c r="I118" s="32" t="s">
        <v>22</v>
      </c>
      <c r="J118" s="79" t="str">
        <f>IF(J12="","",J12)</f>
        <v>18. 4. 2018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Městský obvod Ostrava – Jih</v>
      </c>
      <c r="G120" s="40"/>
      <c r="H120" s="40"/>
      <c r="I120" s="32" t="s">
        <v>30</v>
      </c>
      <c r="J120" s="36" t="str">
        <f>E21</f>
        <v>Roman Fildán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Roman Fildán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106</v>
      </c>
      <c r="K123" s="197" t="s">
        <v>116</v>
      </c>
      <c r="L123" s="198"/>
      <c r="M123" s="100" t="s">
        <v>1</v>
      </c>
      <c r="N123" s="101" t="s">
        <v>39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</f>
        <v>0</v>
      </c>
      <c r="Q124" s="104"/>
      <c r="R124" s="201">
        <f>R125</f>
        <v>94.596843480000004</v>
      </c>
      <c r="S124" s="104"/>
      <c r="T124" s="202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P126+P185+P197+P201+P205+P222+P227</f>
        <v>0</v>
      </c>
      <c r="Q125" s="212"/>
      <c r="R125" s="213">
        <f>R126+R185+R197+R201+R205+R222+R227</f>
        <v>94.596843480000004</v>
      </c>
      <c r="S125" s="212"/>
      <c r="T125" s="214">
        <f>T126+T185+T197+T201+T205+T222+T227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127</v>
      </c>
      <c r="BK125" s="217">
        <f>BK126+BK185+BK197+BK201+BK205+BK222+BK227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83</v>
      </c>
      <c r="F126" s="218" t="s">
        <v>266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SUM(P127:P184)</f>
        <v>0</v>
      </c>
      <c r="Q126" s="212"/>
      <c r="R126" s="213">
        <f>SUM(R127:R184)</f>
        <v>89.275959999999998</v>
      </c>
      <c r="S126" s="212"/>
      <c r="T126" s="214">
        <f>SUM(T127:T184)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127</v>
      </c>
      <c r="BK126" s="217">
        <f>SUM(BK127:BK184)</f>
        <v>0</v>
      </c>
    </row>
    <row r="127" s="2" customFormat="1" ht="24.15" customHeight="1">
      <c r="A127" s="38"/>
      <c r="B127" s="39"/>
      <c r="C127" s="235" t="s">
        <v>83</v>
      </c>
      <c r="D127" s="235" t="s">
        <v>212</v>
      </c>
      <c r="E127" s="236" t="s">
        <v>668</v>
      </c>
      <c r="F127" s="237" t="s">
        <v>669</v>
      </c>
      <c r="G127" s="238" t="s">
        <v>238</v>
      </c>
      <c r="H127" s="239">
        <v>39.600000000000001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212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670</v>
      </c>
    </row>
    <row r="128" s="13" customFormat="1">
      <c r="A128" s="13"/>
      <c r="B128" s="245"/>
      <c r="C128" s="246"/>
      <c r="D128" s="247" t="s">
        <v>216</v>
      </c>
      <c r="E128" s="248" t="s">
        <v>1</v>
      </c>
      <c r="F128" s="249" t="s">
        <v>671</v>
      </c>
      <c r="G128" s="246"/>
      <c r="H128" s="248" t="s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216</v>
      </c>
      <c r="AU128" s="255" t="s">
        <v>85</v>
      </c>
      <c r="AV128" s="13" t="s">
        <v>83</v>
      </c>
      <c r="AW128" s="13" t="s">
        <v>32</v>
      </c>
      <c r="AX128" s="13" t="s">
        <v>75</v>
      </c>
      <c r="AY128" s="255" t="s">
        <v>127</v>
      </c>
    </row>
    <row r="129" s="14" customFormat="1">
      <c r="A129" s="14"/>
      <c r="B129" s="256"/>
      <c r="C129" s="257"/>
      <c r="D129" s="247" t="s">
        <v>216</v>
      </c>
      <c r="E129" s="258" t="s">
        <v>646</v>
      </c>
      <c r="F129" s="259" t="s">
        <v>672</v>
      </c>
      <c r="G129" s="257"/>
      <c r="H129" s="260">
        <v>39.600000000000001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216</v>
      </c>
      <c r="AU129" s="266" t="s">
        <v>85</v>
      </c>
      <c r="AV129" s="14" t="s">
        <v>85</v>
      </c>
      <c r="AW129" s="14" t="s">
        <v>32</v>
      </c>
      <c r="AX129" s="14" t="s">
        <v>83</v>
      </c>
      <c r="AY129" s="266" t="s">
        <v>127</v>
      </c>
    </row>
    <row r="130" s="2" customFormat="1" ht="24.15" customHeight="1">
      <c r="A130" s="38"/>
      <c r="B130" s="39"/>
      <c r="C130" s="235" t="s">
        <v>85</v>
      </c>
      <c r="D130" s="235" t="s">
        <v>212</v>
      </c>
      <c r="E130" s="236" t="s">
        <v>673</v>
      </c>
      <c r="F130" s="237" t="s">
        <v>674</v>
      </c>
      <c r="G130" s="238" t="s">
        <v>238</v>
      </c>
      <c r="H130" s="239">
        <v>39.600000000000001</v>
      </c>
      <c r="I130" s="240"/>
      <c r="J130" s="241">
        <f>ROUND(I130*H130,2)</f>
        <v>0</v>
      </c>
      <c r="K130" s="242"/>
      <c r="L130" s="44"/>
      <c r="M130" s="243" t="s">
        <v>1</v>
      </c>
      <c r="N130" s="244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133</v>
      </c>
      <c r="AT130" s="233" t="s">
        <v>212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675</v>
      </c>
    </row>
    <row r="131" s="14" customFormat="1">
      <c r="A131" s="14"/>
      <c r="B131" s="256"/>
      <c r="C131" s="257"/>
      <c r="D131" s="247" t="s">
        <v>216</v>
      </c>
      <c r="E131" s="258" t="s">
        <v>1</v>
      </c>
      <c r="F131" s="259" t="s">
        <v>646</v>
      </c>
      <c r="G131" s="257"/>
      <c r="H131" s="260">
        <v>39.600000000000001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216</v>
      </c>
      <c r="AU131" s="266" t="s">
        <v>85</v>
      </c>
      <c r="AV131" s="14" t="s">
        <v>85</v>
      </c>
      <c r="AW131" s="14" t="s">
        <v>32</v>
      </c>
      <c r="AX131" s="14" t="s">
        <v>75</v>
      </c>
      <c r="AY131" s="266" t="s">
        <v>127</v>
      </c>
    </row>
    <row r="132" s="15" customFormat="1">
      <c r="A132" s="15"/>
      <c r="B132" s="272"/>
      <c r="C132" s="273"/>
      <c r="D132" s="247" t="s">
        <v>216</v>
      </c>
      <c r="E132" s="274" t="s">
        <v>1</v>
      </c>
      <c r="F132" s="275" t="s">
        <v>308</v>
      </c>
      <c r="G132" s="273"/>
      <c r="H132" s="276">
        <v>39.600000000000001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216</v>
      </c>
      <c r="AU132" s="282" t="s">
        <v>85</v>
      </c>
      <c r="AV132" s="15" t="s">
        <v>133</v>
      </c>
      <c r="AW132" s="15" t="s">
        <v>32</v>
      </c>
      <c r="AX132" s="15" t="s">
        <v>83</v>
      </c>
      <c r="AY132" s="282" t="s">
        <v>127</v>
      </c>
    </row>
    <row r="133" s="2" customFormat="1" ht="24.15" customHeight="1">
      <c r="A133" s="38"/>
      <c r="B133" s="39"/>
      <c r="C133" s="235" t="s">
        <v>137</v>
      </c>
      <c r="D133" s="235" t="s">
        <v>212</v>
      </c>
      <c r="E133" s="236" t="s">
        <v>676</v>
      </c>
      <c r="F133" s="237" t="s">
        <v>677</v>
      </c>
      <c r="G133" s="238" t="s">
        <v>238</v>
      </c>
      <c r="H133" s="239">
        <v>8.8200000000000003</v>
      </c>
      <c r="I133" s="240"/>
      <c r="J133" s="241">
        <f>ROUND(I133*H133,2)</f>
        <v>0</v>
      </c>
      <c r="K133" s="242"/>
      <c r="L133" s="44"/>
      <c r="M133" s="243" t="s">
        <v>1</v>
      </c>
      <c r="N133" s="244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133</v>
      </c>
      <c r="AT133" s="233" t="s">
        <v>212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678</v>
      </c>
    </row>
    <row r="134" s="13" customFormat="1">
      <c r="A134" s="13"/>
      <c r="B134" s="245"/>
      <c r="C134" s="246"/>
      <c r="D134" s="247" t="s">
        <v>216</v>
      </c>
      <c r="E134" s="248" t="s">
        <v>1</v>
      </c>
      <c r="F134" s="249" t="s">
        <v>679</v>
      </c>
      <c r="G134" s="246"/>
      <c r="H134" s="248" t="s">
        <v>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216</v>
      </c>
      <c r="AU134" s="255" t="s">
        <v>85</v>
      </c>
      <c r="AV134" s="13" t="s">
        <v>83</v>
      </c>
      <c r="AW134" s="13" t="s">
        <v>32</v>
      </c>
      <c r="AX134" s="13" t="s">
        <v>75</v>
      </c>
      <c r="AY134" s="255" t="s">
        <v>127</v>
      </c>
    </row>
    <row r="135" s="14" customFormat="1">
      <c r="A135" s="14"/>
      <c r="B135" s="256"/>
      <c r="C135" s="257"/>
      <c r="D135" s="247" t="s">
        <v>216</v>
      </c>
      <c r="E135" s="258" t="s">
        <v>245</v>
      </c>
      <c r="F135" s="259" t="s">
        <v>680</v>
      </c>
      <c r="G135" s="257"/>
      <c r="H135" s="260">
        <v>8.8200000000000003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216</v>
      </c>
      <c r="AU135" s="266" t="s">
        <v>85</v>
      </c>
      <c r="AV135" s="14" t="s">
        <v>85</v>
      </c>
      <c r="AW135" s="14" t="s">
        <v>32</v>
      </c>
      <c r="AX135" s="14" t="s">
        <v>83</v>
      </c>
      <c r="AY135" s="266" t="s">
        <v>127</v>
      </c>
    </row>
    <row r="136" s="2" customFormat="1" ht="24.15" customHeight="1">
      <c r="A136" s="38"/>
      <c r="B136" s="39"/>
      <c r="C136" s="235" t="s">
        <v>133</v>
      </c>
      <c r="D136" s="235" t="s">
        <v>212</v>
      </c>
      <c r="E136" s="236" t="s">
        <v>681</v>
      </c>
      <c r="F136" s="237" t="s">
        <v>682</v>
      </c>
      <c r="G136" s="238" t="s">
        <v>238</v>
      </c>
      <c r="H136" s="239">
        <v>8.8200000000000003</v>
      </c>
      <c r="I136" s="240"/>
      <c r="J136" s="241">
        <f>ROUND(I136*H136,2)</f>
        <v>0</v>
      </c>
      <c r="K136" s="242"/>
      <c r="L136" s="44"/>
      <c r="M136" s="243" t="s">
        <v>1</v>
      </c>
      <c r="N136" s="244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133</v>
      </c>
      <c r="AT136" s="233" t="s">
        <v>212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683</v>
      </c>
    </row>
    <row r="137" s="14" customFormat="1">
      <c r="A137" s="14"/>
      <c r="B137" s="256"/>
      <c r="C137" s="257"/>
      <c r="D137" s="247" t="s">
        <v>216</v>
      </c>
      <c r="E137" s="258" t="s">
        <v>1</v>
      </c>
      <c r="F137" s="259" t="s">
        <v>245</v>
      </c>
      <c r="G137" s="257"/>
      <c r="H137" s="260">
        <v>8.8200000000000003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216</v>
      </c>
      <c r="AU137" s="266" t="s">
        <v>85</v>
      </c>
      <c r="AV137" s="14" t="s">
        <v>85</v>
      </c>
      <c r="AW137" s="14" t="s">
        <v>32</v>
      </c>
      <c r="AX137" s="14" t="s">
        <v>83</v>
      </c>
      <c r="AY137" s="266" t="s">
        <v>127</v>
      </c>
    </row>
    <row r="138" s="2" customFormat="1" ht="21.75" customHeight="1">
      <c r="A138" s="38"/>
      <c r="B138" s="39"/>
      <c r="C138" s="235" t="s">
        <v>126</v>
      </c>
      <c r="D138" s="235" t="s">
        <v>212</v>
      </c>
      <c r="E138" s="236" t="s">
        <v>684</v>
      </c>
      <c r="F138" s="237" t="s">
        <v>685</v>
      </c>
      <c r="G138" s="238" t="s">
        <v>227</v>
      </c>
      <c r="H138" s="239">
        <v>117.59999999999999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0.00084999999999999995</v>
      </c>
      <c r="R138" s="231">
        <f>Q138*H138</f>
        <v>0.099959999999999993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212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686</v>
      </c>
    </row>
    <row r="139" s="13" customFormat="1">
      <c r="A139" s="13"/>
      <c r="B139" s="245"/>
      <c r="C139" s="246"/>
      <c r="D139" s="247" t="s">
        <v>216</v>
      </c>
      <c r="E139" s="248" t="s">
        <v>1</v>
      </c>
      <c r="F139" s="249" t="s">
        <v>687</v>
      </c>
      <c r="G139" s="246"/>
      <c r="H139" s="248" t="s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216</v>
      </c>
      <c r="AU139" s="255" t="s">
        <v>85</v>
      </c>
      <c r="AV139" s="13" t="s">
        <v>83</v>
      </c>
      <c r="AW139" s="13" t="s">
        <v>32</v>
      </c>
      <c r="AX139" s="13" t="s">
        <v>75</v>
      </c>
      <c r="AY139" s="255" t="s">
        <v>127</v>
      </c>
    </row>
    <row r="140" s="13" customFormat="1">
      <c r="A140" s="13"/>
      <c r="B140" s="245"/>
      <c r="C140" s="246"/>
      <c r="D140" s="247" t="s">
        <v>216</v>
      </c>
      <c r="E140" s="248" t="s">
        <v>1</v>
      </c>
      <c r="F140" s="249" t="s">
        <v>688</v>
      </c>
      <c r="G140" s="246"/>
      <c r="H140" s="248" t="s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216</v>
      </c>
      <c r="AU140" s="255" t="s">
        <v>85</v>
      </c>
      <c r="AV140" s="13" t="s">
        <v>83</v>
      </c>
      <c r="AW140" s="13" t="s">
        <v>32</v>
      </c>
      <c r="AX140" s="13" t="s">
        <v>75</v>
      </c>
      <c r="AY140" s="255" t="s">
        <v>127</v>
      </c>
    </row>
    <row r="141" s="14" customFormat="1">
      <c r="A141" s="14"/>
      <c r="B141" s="256"/>
      <c r="C141" s="257"/>
      <c r="D141" s="247" t="s">
        <v>216</v>
      </c>
      <c r="E141" s="258" t="s">
        <v>657</v>
      </c>
      <c r="F141" s="259" t="s">
        <v>689</v>
      </c>
      <c r="G141" s="257"/>
      <c r="H141" s="260">
        <v>16.800000000000001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216</v>
      </c>
      <c r="AU141" s="266" t="s">
        <v>85</v>
      </c>
      <c r="AV141" s="14" t="s">
        <v>85</v>
      </c>
      <c r="AW141" s="14" t="s">
        <v>32</v>
      </c>
      <c r="AX141" s="14" t="s">
        <v>75</v>
      </c>
      <c r="AY141" s="266" t="s">
        <v>127</v>
      </c>
    </row>
    <row r="142" s="13" customFormat="1">
      <c r="A142" s="13"/>
      <c r="B142" s="245"/>
      <c r="C142" s="246"/>
      <c r="D142" s="247" t="s">
        <v>216</v>
      </c>
      <c r="E142" s="248" t="s">
        <v>1</v>
      </c>
      <c r="F142" s="249" t="s">
        <v>647</v>
      </c>
      <c r="G142" s="246"/>
      <c r="H142" s="248" t="s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216</v>
      </c>
      <c r="AU142" s="255" t="s">
        <v>85</v>
      </c>
      <c r="AV142" s="13" t="s">
        <v>83</v>
      </c>
      <c r="AW142" s="13" t="s">
        <v>32</v>
      </c>
      <c r="AX142" s="13" t="s">
        <v>75</v>
      </c>
      <c r="AY142" s="255" t="s">
        <v>127</v>
      </c>
    </row>
    <row r="143" s="14" customFormat="1">
      <c r="A143" s="14"/>
      <c r="B143" s="256"/>
      <c r="C143" s="257"/>
      <c r="D143" s="247" t="s">
        <v>216</v>
      </c>
      <c r="E143" s="258" t="s">
        <v>1</v>
      </c>
      <c r="F143" s="259" t="s">
        <v>690</v>
      </c>
      <c r="G143" s="257"/>
      <c r="H143" s="260">
        <v>88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216</v>
      </c>
      <c r="AU143" s="266" t="s">
        <v>85</v>
      </c>
      <c r="AV143" s="14" t="s">
        <v>85</v>
      </c>
      <c r="AW143" s="14" t="s">
        <v>32</v>
      </c>
      <c r="AX143" s="14" t="s">
        <v>75</v>
      </c>
      <c r="AY143" s="266" t="s">
        <v>127</v>
      </c>
    </row>
    <row r="144" s="13" customFormat="1">
      <c r="A144" s="13"/>
      <c r="B144" s="245"/>
      <c r="C144" s="246"/>
      <c r="D144" s="247" t="s">
        <v>216</v>
      </c>
      <c r="E144" s="248" t="s">
        <v>1</v>
      </c>
      <c r="F144" s="249" t="s">
        <v>691</v>
      </c>
      <c r="G144" s="246"/>
      <c r="H144" s="248" t="s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216</v>
      </c>
      <c r="AU144" s="255" t="s">
        <v>85</v>
      </c>
      <c r="AV144" s="13" t="s">
        <v>83</v>
      </c>
      <c r="AW144" s="13" t="s">
        <v>32</v>
      </c>
      <c r="AX144" s="13" t="s">
        <v>75</v>
      </c>
      <c r="AY144" s="255" t="s">
        <v>127</v>
      </c>
    </row>
    <row r="145" s="14" customFormat="1">
      <c r="A145" s="14"/>
      <c r="B145" s="256"/>
      <c r="C145" s="257"/>
      <c r="D145" s="247" t="s">
        <v>216</v>
      </c>
      <c r="E145" s="258" t="s">
        <v>1</v>
      </c>
      <c r="F145" s="259" t="s">
        <v>692</v>
      </c>
      <c r="G145" s="257"/>
      <c r="H145" s="260">
        <v>12.800000000000001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216</v>
      </c>
      <c r="AU145" s="266" t="s">
        <v>85</v>
      </c>
      <c r="AV145" s="14" t="s">
        <v>85</v>
      </c>
      <c r="AW145" s="14" t="s">
        <v>32</v>
      </c>
      <c r="AX145" s="14" t="s">
        <v>75</v>
      </c>
      <c r="AY145" s="266" t="s">
        <v>127</v>
      </c>
    </row>
    <row r="146" s="15" customFormat="1">
      <c r="A146" s="15"/>
      <c r="B146" s="272"/>
      <c r="C146" s="273"/>
      <c r="D146" s="247" t="s">
        <v>216</v>
      </c>
      <c r="E146" s="274" t="s">
        <v>654</v>
      </c>
      <c r="F146" s="275" t="s">
        <v>308</v>
      </c>
      <c r="G146" s="273"/>
      <c r="H146" s="276">
        <v>117.59999999999999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216</v>
      </c>
      <c r="AU146" s="282" t="s">
        <v>85</v>
      </c>
      <c r="AV146" s="15" t="s">
        <v>133</v>
      </c>
      <c r="AW146" s="15" t="s">
        <v>32</v>
      </c>
      <c r="AX146" s="15" t="s">
        <v>83</v>
      </c>
      <c r="AY146" s="282" t="s">
        <v>127</v>
      </c>
    </row>
    <row r="147" s="2" customFormat="1" ht="24.15" customHeight="1">
      <c r="A147" s="38"/>
      <c r="B147" s="39"/>
      <c r="C147" s="235" t="s">
        <v>145</v>
      </c>
      <c r="D147" s="235" t="s">
        <v>212</v>
      </c>
      <c r="E147" s="236" t="s">
        <v>693</v>
      </c>
      <c r="F147" s="237" t="s">
        <v>694</v>
      </c>
      <c r="G147" s="238" t="s">
        <v>227</v>
      </c>
      <c r="H147" s="239">
        <v>117.59999999999999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212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695</v>
      </c>
    </row>
    <row r="148" s="14" customFormat="1">
      <c r="A148" s="14"/>
      <c r="B148" s="256"/>
      <c r="C148" s="257"/>
      <c r="D148" s="247" t="s">
        <v>216</v>
      </c>
      <c r="E148" s="258" t="s">
        <v>1</v>
      </c>
      <c r="F148" s="259" t="s">
        <v>654</v>
      </c>
      <c r="G148" s="257"/>
      <c r="H148" s="260">
        <v>117.59999999999999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216</v>
      </c>
      <c r="AU148" s="266" t="s">
        <v>85</v>
      </c>
      <c r="AV148" s="14" t="s">
        <v>85</v>
      </c>
      <c r="AW148" s="14" t="s">
        <v>32</v>
      </c>
      <c r="AX148" s="14" t="s">
        <v>75</v>
      </c>
      <c r="AY148" s="266" t="s">
        <v>127</v>
      </c>
    </row>
    <row r="149" s="15" customFormat="1">
      <c r="A149" s="15"/>
      <c r="B149" s="272"/>
      <c r="C149" s="273"/>
      <c r="D149" s="247" t="s">
        <v>216</v>
      </c>
      <c r="E149" s="274" t="s">
        <v>1</v>
      </c>
      <c r="F149" s="275" t="s">
        <v>308</v>
      </c>
      <c r="G149" s="273"/>
      <c r="H149" s="276">
        <v>117.59999999999999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216</v>
      </c>
      <c r="AU149" s="282" t="s">
        <v>85</v>
      </c>
      <c r="AV149" s="15" t="s">
        <v>133</v>
      </c>
      <c r="AW149" s="15" t="s">
        <v>32</v>
      </c>
      <c r="AX149" s="15" t="s">
        <v>83</v>
      </c>
      <c r="AY149" s="282" t="s">
        <v>127</v>
      </c>
    </row>
    <row r="150" s="2" customFormat="1" ht="24.15" customHeight="1">
      <c r="A150" s="38"/>
      <c r="B150" s="39"/>
      <c r="C150" s="235" t="s">
        <v>149</v>
      </c>
      <c r="D150" s="235" t="s">
        <v>212</v>
      </c>
      <c r="E150" s="236" t="s">
        <v>696</v>
      </c>
      <c r="F150" s="237" t="s">
        <v>697</v>
      </c>
      <c r="G150" s="238" t="s">
        <v>238</v>
      </c>
      <c r="H150" s="239">
        <v>48.420000000000002</v>
      </c>
      <c r="I150" s="240"/>
      <c r="J150" s="241">
        <f>ROUND(I150*H150,2)</f>
        <v>0</v>
      </c>
      <c r="K150" s="242"/>
      <c r="L150" s="44"/>
      <c r="M150" s="243" t="s">
        <v>1</v>
      </c>
      <c r="N150" s="244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133</v>
      </c>
      <c r="AT150" s="233" t="s">
        <v>212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698</v>
      </c>
    </row>
    <row r="151" s="14" customFormat="1">
      <c r="A151" s="14"/>
      <c r="B151" s="256"/>
      <c r="C151" s="257"/>
      <c r="D151" s="247" t="s">
        <v>216</v>
      </c>
      <c r="E151" s="258" t="s">
        <v>1</v>
      </c>
      <c r="F151" s="259" t="s">
        <v>245</v>
      </c>
      <c r="G151" s="257"/>
      <c r="H151" s="260">
        <v>8.8200000000000003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216</v>
      </c>
      <c r="AU151" s="266" t="s">
        <v>85</v>
      </c>
      <c r="AV151" s="14" t="s">
        <v>85</v>
      </c>
      <c r="AW151" s="14" t="s">
        <v>32</v>
      </c>
      <c r="AX151" s="14" t="s">
        <v>75</v>
      </c>
      <c r="AY151" s="266" t="s">
        <v>127</v>
      </c>
    </row>
    <row r="152" s="14" customFormat="1">
      <c r="A152" s="14"/>
      <c r="B152" s="256"/>
      <c r="C152" s="257"/>
      <c r="D152" s="247" t="s">
        <v>216</v>
      </c>
      <c r="E152" s="258" t="s">
        <v>1</v>
      </c>
      <c r="F152" s="259" t="s">
        <v>646</v>
      </c>
      <c r="G152" s="257"/>
      <c r="H152" s="260">
        <v>39.600000000000001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216</v>
      </c>
      <c r="AU152" s="266" t="s">
        <v>85</v>
      </c>
      <c r="AV152" s="14" t="s">
        <v>85</v>
      </c>
      <c r="AW152" s="14" t="s">
        <v>32</v>
      </c>
      <c r="AX152" s="14" t="s">
        <v>75</v>
      </c>
      <c r="AY152" s="266" t="s">
        <v>127</v>
      </c>
    </row>
    <row r="153" s="15" customFormat="1">
      <c r="A153" s="15"/>
      <c r="B153" s="272"/>
      <c r="C153" s="273"/>
      <c r="D153" s="247" t="s">
        <v>216</v>
      </c>
      <c r="E153" s="274" t="s">
        <v>1</v>
      </c>
      <c r="F153" s="275" t="s">
        <v>308</v>
      </c>
      <c r="G153" s="273"/>
      <c r="H153" s="276">
        <v>48.420000000000002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216</v>
      </c>
      <c r="AU153" s="282" t="s">
        <v>85</v>
      </c>
      <c r="AV153" s="15" t="s">
        <v>133</v>
      </c>
      <c r="AW153" s="15" t="s">
        <v>32</v>
      </c>
      <c r="AX153" s="15" t="s">
        <v>83</v>
      </c>
      <c r="AY153" s="282" t="s">
        <v>127</v>
      </c>
    </row>
    <row r="154" s="2" customFormat="1" ht="24.15" customHeight="1">
      <c r="A154" s="38"/>
      <c r="B154" s="39"/>
      <c r="C154" s="235" t="s">
        <v>132</v>
      </c>
      <c r="D154" s="235" t="s">
        <v>212</v>
      </c>
      <c r="E154" s="236" t="s">
        <v>330</v>
      </c>
      <c r="F154" s="237" t="s">
        <v>331</v>
      </c>
      <c r="G154" s="238" t="s">
        <v>238</v>
      </c>
      <c r="H154" s="239">
        <v>48.420000000000002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212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699</v>
      </c>
    </row>
    <row r="155" s="14" customFormat="1">
      <c r="A155" s="14"/>
      <c r="B155" s="256"/>
      <c r="C155" s="257"/>
      <c r="D155" s="247" t="s">
        <v>216</v>
      </c>
      <c r="E155" s="258" t="s">
        <v>1</v>
      </c>
      <c r="F155" s="259" t="s">
        <v>700</v>
      </c>
      <c r="G155" s="257"/>
      <c r="H155" s="260">
        <v>48.420000000000002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216</v>
      </c>
      <c r="AU155" s="266" t="s">
        <v>85</v>
      </c>
      <c r="AV155" s="14" t="s">
        <v>85</v>
      </c>
      <c r="AW155" s="14" t="s">
        <v>32</v>
      </c>
      <c r="AX155" s="14" t="s">
        <v>83</v>
      </c>
      <c r="AY155" s="266" t="s">
        <v>127</v>
      </c>
    </row>
    <row r="156" s="2" customFormat="1" ht="33" customHeight="1">
      <c r="A156" s="38"/>
      <c r="B156" s="39"/>
      <c r="C156" s="235" t="s">
        <v>156</v>
      </c>
      <c r="D156" s="235" t="s">
        <v>212</v>
      </c>
      <c r="E156" s="236" t="s">
        <v>334</v>
      </c>
      <c r="F156" s="237" t="s">
        <v>335</v>
      </c>
      <c r="G156" s="238" t="s">
        <v>238</v>
      </c>
      <c r="H156" s="239">
        <v>726.29999999999995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212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701</v>
      </c>
    </row>
    <row r="157" s="14" customFormat="1">
      <c r="A157" s="14"/>
      <c r="B157" s="256"/>
      <c r="C157" s="257"/>
      <c r="D157" s="247" t="s">
        <v>216</v>
      </c>
      <c r="E157" s="258" t="s">
        <v>1</v>
      </c>
      <c r="F157" s="259" t="s">
        <v>702</v>
      </c>
      <c r="G157" s="257"/>
      <c r="H157" s="260">
        <v>726.29999999999995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216</v>
      </c>
      <c r="AU157" s="266" t="s">
        <v>85</v>
      </c>
      <c r="AV157" s="14" t="s">
        <v>85</v>
      </c>
      <c r="AW157" s="14" t="s">
        <v>32</v>
      </c>
      <c r="AX157" s="14" t="s">
        <v>83</v>
      </c>
      <c r="AY157" s="266" t="s">
        <v>127</v>
      </c>
    </row>
    <row r="158" s="2" customFormat="1" ht="21.75" customHeight="1">
      <c r="A158" s="38"/>
      <c r="B158" s="39"/>
      <c r="C158" s="235" t="s">
        <v>160</v>
      </c>
      <c r="D158" s="235" t="s">
        <v>212</v>
      </c>
      <c r="E158" s="236" t="s">
        <v>338</v>
      </c>
      <c r="F158" s="237" t="s">
        <v>339</v>
      </c>
      <c r="G158" s="238" t="s">
        <v>238</v>
      </c>
      <c r="H158" s="239">
        <v>48.420000000000002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212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703</v>
      </c>
    </row>
    <row r="159" s="14" customFormat="1">
      <c r="A159" s="14"/>
      <c r="B159" s="256"/>
      <c r="C159" s="257"/>
      <c r="D159" s="247" t="s">
        <v>216</v>
      </c>
      <c r="E159" s="258" t="s">
        <v>1</v>
      </c>
      <c r="F159" s="259" t="s">
        <v>700</v>
      </c>
      <c r="G159" s="257"/>
      <c r="H159" s="260">
        <v>48.420000000000002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216</v>
      </c>
      <c r="AU159" s="266" t="s">
        <v>85</v>
      </c>
      <c r="AV159" s="14" t="s">
        <v>85</v>
      </c>
      <c r="AW159" s="14" t="s">
        <v>32</v>
      </c>
      <c r="AX159" s="14" t="s">
        <v>83</v>
      </c>
      <c r="AY159" s="266" t="s">
        <v>127</v>
      </c>
    </row>
    <row r="160" s="2" customFormat="1" ht="16.5" customHeight="1">
      <c r="A160" s="38"/>
      <c r="B160" s="39"/>
      <c r="C160" s="235" t="s">
        <v>165</v>
      </c>
      <c r="D160" s="235" t="s">
        <v>212</v>
      </c>
      <c r="E160" s="236" t="s">
        <v>341</v>
      </c>
      <c r="F160" s="237" t="s">
        <v>342</v>
      </c>
      <c r="G160" s="238" t="s">
        <v>238</v>
      </c>
      <c r="H160" s="239">
        <v>48.420000000000002</v>
      </c>
      <c r="I160" s="240"/>
      <c r="J160" s="241">
        <f>ROUND(I160*H160,2)</f>
        <v>0</v>
      </c>
      <c r="K160" s="242"/>
      <c r="L160" s="44"/>
      <c r="M160" s="243" t="s">
        <v>1</v>
      </c>
      <c r="N160" s="244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133</v>
      </c>
      <c r="AT160" s="233" t="s">
        <v>212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133</v>
      </c>
      <c r="BM160" s="233" t="s">
        <v>704</v>
      </c>
    </row>
    <row r="161" s="14" customFormat="1">
      <c r="A161" s="14"/>
      <c r="B161" s="256"/>
      <c r="C161" s="257"/>
      <c r="D161" s="247" t="s">
        <v>216</v>
      </c>
      <c r="E161" s="258" t="s">
        <v>1</v>
      </c>
      <c r="F161" s="259" t="s">
        <v>700</v>
      </c>
      <c r="G161" s="257"/>
      <c r="H161" s="260">
        <v>48.420000000000002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216</v>
      </c>
      <c r="AU161" s="266" t="s">
        <v>85</v>
      </c>
      <c r="AV161" s="14" t="s">
        <v>85</v>
      </c>
      <c r="AW161" s="14" t="s">
        <v>32</v>
      </c>
      <c r="AX161" s="14" t="s">
        <v>83</v>
      </c>
      <c r="AY161" s="266" t="s">
        <v>127</v>
      </c>
    </row>
    <row r="162" s="2" customFormat="1" ht="24.15" customHeight="1">
      <c r="A162" s="38"/>
      <c r="B162" s="39"/>
      <c r="C162" s="235" t="s">
        <v>169</v>
      </c>
      <c r="D162" s="235" t="s">
        <v>212</v>
      </c>
      <c r="E162" s="236" t="s">
        <v>344</v>
      </c>
      <c r="F162" s="237" t="s">
        <v>345</v>
      </c>
      <c r="G162" s="238" t="s">
        <v>346</v>
      </c>
      <c r="H162" s="239">
        <v>82.313999999999993</v>
      </c>
      <c r="I162" s="240"/>
      <c r="J162" s="241">
        <f>ROUND(I162*H162,2)</f>
        <v>0</v>
      </c>
      <c r="K162" s="242"/>
      <c r="L162" s="44"/>
      <c r="M162" s="243" t="s">
        <v>1</v>
      </c>
      <c r="N162" s="244" t="s">
        <v>40</v>
      </c>
      <c r="O162" s="91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3" t="s">
        <v>133</v>
      </c>
      <c r="AT162" s="233" t="s">
        <v>212</v>
      </c>
      <c r="AU162" s="233" t="s">
        <v>85</v>
      </c>
      <c r="AY162" s="17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7" t="s">
        <v>83</v>
      </c>
      <c r="BK162" s="234">
        <f>ROUND(I162*H162,2)</f>
        <v>0</v>
      </c>
      <c r="BL162" s="17" t="s">
        <v>133</v>
      </c>
      <c r="BM162" s="233" t="s">
        <v>705</v>
      </c>
    </row>
    <row r="163" s="14" customFormat="1">
      <c r="A163" s="14"/>
      <c r="B163" s="256"/>
      <c r="C163" s="257"/>
      <c r="D163" s="247" t="s">
        <v>216</v>
      </c>
      <c r="E163" s="258" t="s">
        <v>1</v>
      </c>
      <c r="F163" s="259" t="s">
        <v>706</v>
      </c>
      <c r="G163" s="257"/>
      <c r="H163" s="260">
        <v>82.313999999999993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216</v>
      </c>
      <c r="AU163" s="266" t="s">
        <v>85</v>
      </c>
      <c r="AV163" s="14" t="s">
        <v>85</v>
      </c>
      <c r="AW163" s="14" t="s">
        <v>32</v>
      </c>
      <c r="AX163" s="14" t="s">
        <v>83</v>
      </c>
      <c r="AY163" s="266" t="s">
        <v>127</v>
      </c>
    </row>
    <row r="164" s="2" customFormat="1" ht="16.5" customHeight="1">
      <c r="A164" s="38"/>
      <c r="B164" s="39"/>
      <c r="C164" s="220" t="s">
        <v>173</v>
      </c>
      <c r="D164" s="220" t="s">
        <v>129</v>
      </c>
      <c r="E164" s="221" t="s">
        <v>707</v>
      </c>
      <c r="F164" s="222" t="s">
        <v>708</v>
      </c>
      <c r="G164" s="223" t="s">
        <v>346</v>
      </c>
      <c r="H164" s="224">
        <v>9</v>
      </c>
      <c r="I164" s="225"/>
      <c r="J164" s="226">
        <f>ROUND(I164*H164,2)</f>
        <v>0</v>
      </c>
      <c r="K164" s="227"/>
      <c r="L164" s="228"/>
      <c r="M164" s="229" t="s">
        <v>1</v>
      </c>
      <c r="N164" s="230" t="s">
        <v>40</v>
      </c>
      <c r="O164" s="91"/>
      <c r="P164" s="231">
        <f>O164*H164</f>
        <v>0</v>
      </c>
      <c r="Q164" s="231">
        <v>1</v>
      </c>
      <c r="R164" s="231">
        <f>Q164*H164</f>
        <v>9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132</v>
      </c>
      <c r="AT164" s="233" t="s">
        <v>129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133</v>
      </c>
      <c r="BM164" s="233" t="s">
        <v>709</v>
      </c>
    </row>
    <row r="165" s="13" customFormat="1">
      <c r="A165" s="13"/>
      <c r="B165" s="245"/>
      <c r="C165" s="246"/>
      <c r="D165" s="247" t="s">
        <v>216</v>
      </c>
      <c r="E165" s="248" t="s">
        <v>1</v>
      </c>
      <c r="F165" s="249" t="s">
        <v>671</v>
      </c>
      <c r="G165" s="246"/>
      <c r="H165" s="248" t="s">
        <v>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216</v>
      </c>
      <c r="AU165" s="255" t="s">
        <v>85</v>
      </c>
      <c r="AV165" s="13" t="s">
        <v>83</v>
      </c>
      <c r="AW165" s="13" t="s">
        <v>32</v>
      </c>
      <c r="AX165" s="13" t="s">
        <v>75</v>
      </c>
      <c r="AY165" s="255" t="s">
        <v>127</v>
      </c>
    </row>
    <row r="166" s="14" customFormat="1">
      <c r="A166" s="14"/>
      <c r="B166" s="256"/>
      <c r="C166" s="257"/>
      <c r="D166" s="247" t="s">
        <v>216</v>
      </c>
      <c r="E166" s="258" t="s">
        <v>1</v>
      </c>
      <c r="F166" s="259" t="s">
        <v>710</v>
      </c>
      <c r="G166" s="257"/>
      <c r="H166" s="260">
        <v>9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216</v>
      </c>
      <c r="AU166" s="266" t="s">
        <v>85</v>
      </c>
      <c r="AV166" s="14" t="s">
        <v>85</v>
      </c>
      <c r="AW166" s="14" t="s">
        <v>32</v>
      </c>
      <c r="AX166" s="14" t="s">
        <v>75</v>
      </c>
      <c r="AY166" s="266" t="s">
        <v>127</v>
      </c>
    </row>
    <row r="167" s="15" customFormat="1">
      <c r="A167" s="15"/>
      <c r="B167" s="272"/>
      <c r="C167" s="273"/>
      <c r="D167" s="247" t="s">
        <v>216</v>
      </c>
      <c r="E167" s="274" t="s">
        <v>641</v>
      </c>
      <c r="F167" s="275" t="s">
        <v>308</v>
      </c>
      <c r="G167" s="273"/>
      <c r="H167" s="276">
        <v>9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216</v>
      </c>
      <c r="AU167" s="282" t="s">
        <v>85</v>
      </c>
      <c r="AV167" s="15" t="s">
        <v>133</v>
      </c>
      <c r="AW167" s="15" t="s">
        <v>32</v>
      </c>
      <c r="AX167" s="15" t="s">
        <v>83</v>
      </c>
      <c r="AY167" s="282" t="s">
        <v>127</v>
      </c>
    </row>
    <row r="168" s="2" customFormat="1" ht="16.5" customHeight="1">
      <c r="A168" s="38"/>
      <c r="B168" s="39"/>
      <c r="C168" s="220" t="s">
        <v>177</v>
      </c>
      <c r="D168" s="220" t="s">
        <v>129</v>
      </c>
      <c r="E168" s="221" t="s">
        <v>711</v>
      </c>
      <c r="F168" s="222" t="s">
        <v>712</v>
      </c>
      <c r="G168" s="223" t="s">
        <v>346</v>
      </c>
      <c r="H168" s="224">
        <v>8.5500000000000007</v>
      </c>
      <c r="I168" s="225"/>
      <c r="J168" s="226">
        <f>ROUND(I168*H168,2)</f>
        <v>0</v>
      </c>
      <c r="K168" s="227"/>
      <c r="L168" s="228"/>
      <c r="M168" s="229" t="s">
        <v>1</v>
      </c>
      <c r="N168" s="230" t="s">
        <v>40</v>
      </c>
      <c r="O168" s="91"/>
      <c r="P168" s="231">
        <f>O168*H168</f>
        <v>0</v>
      </c>
      <c r="Q168" s="231">
        <v>1</v>
      </c>
      <c r="R168" s="231">
        <f>Q168*H168</f>
        <v>8.5500000000000007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132</v>
      </c>
      <c r="AT168" s="233" t="s">
        <v>129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133</v>
      </c>
      <c r="BM168" s="233" t="s">
        <v>713</v>
      </c>
    </row>
    <row r="169" s="14" customFormat="1">
      <c r="A169" s="14"/>
      <c r="B169" s="256"/>
      <c r="C169" s="257"/>
      <c r="D169" s="247" t="s">
        <v>216</v>
      </c>
      <c r="E169" s="258" t="s">
        <v>1</v>
      </c>
      <c r="F169" s="259" t="s">
        <v>714</v>
      </c>
      <c r="G169" s="257"/>
      <c r="H169" s="260">
        <v>8.5500000000000007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216</v>
      </c>
      <c r="AU169" s="266" t="s">
        <v>85</v>
      </c>
      <c r="AV169" s="14" t="s">
        <v>85</v>
      </c>
      <c r="AW169" s="14" t="s">
        <v>32</v>
      </c>
      <c r="AX169" s="14" t="s">
        <v>75</v>
      </c>
      <c r="AY169" s="266" t="s">
        <v>127</v>
      </c>
    </row>
    <row r="170" s="15" customFormat="1">
      <c r="A170" s="15"/>
      <c r="B170" s="272"/>
      <c r="C170" s="273"/>
      <c r="D170" s="247" t="s">
        <v>216</v>
      </c>
      <c r="E170" s="274" t="s">
        <v>642</v>
      </c>
      <c r="F170" s="275" t="s">
        <v>308</v>
      </c>
      <c r="G170" s="273"/>
      <c r="H170" s="276">
        <v>8.5500000000000007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2" t="s">
        <v>216</v>
      </c>
      <c r="AU170" s="282" t="s">
        <v>85</v>
      </c>
      <c r="AV170" s="15" t="s">
        <v>133</v>
      </c>
      <c r="AW170" s="15" t="s">
        <v>32</v>
      </c>
      <c r="AX170" s="15" t="s">
        <v>83</v>
      </c>
      <c r="AY170" s="282" t="s">
        <v>127</v>
      </c>
    </row>
    <row r="171" s="2" customFormat="1" ht="21.75" customHeight="1">
      <c r="A171" s="38"/>
      <c r="B171" s="39"/>
      <c r="C171" s="220" t="s">
        <v>8</v>
      </c>
      <c r="D171" s="220" t="s">
        <v>129</v>
      </c>
      <c r="E171" s="221" t="s">
        <v>715</v>
      </c>
      <c r="F171" s="222" t="s">
        <v>716</v>
      </c>
      <c r="G171" s="223" t="s">
        <v>346</v>
      </c>
      <c r="H171" s="224">
        <v>52.155000000000001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40</v>
      </c>
      <c r="O171" s="91"/>
      <c r="P171" s="231">
        <f>O171*H171</f>
        <v>0</v>
      </c>
      <c r="Q171" s="231">
        <v>1</v>
      </c>
      <c r="R171" s="231">
        <f>Q171*H171</f>
        <v>52.155000000000001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132</v>
      </c>
      <c r="AT171" s="233" t="s">
        <v>129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133</v>
      </c>
      <c r="BM171" s="233" t="s">
        <v>717</v>
      </c>
    </row>
    <row r="172" s="14" customFormat="1">
      <c r="A172" s="14"/>
      <c r="B172" s="256"/>
      <c r="C172" s="257"/>
      <c r="D172" s="247" t="s">
        <v>216</v>
      </c>
      <c r="E172" s="258" t="s">
        <v>1</v>
      </c>
      <c r="F172" s="259" t="s">
        <v>718</v>
      </c>
      <c r="G172" s="257"/>
      <c r="H172" s="260">
        <v>52.155000000000001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216</v>
      </c>
      <c r="AU172" s="266" t="s">
        <v>85</v>
      </c>
      <c r="AV172" s="14" t="s">
        <v>85</v>
      </c>
      <c r="AW172" s="14" t="s">
        <v>32</v>
      </c>
      <c r="AX172" s="14" t="s">
        <v>75</v>
      </c>
      <c r="AY172" s="266" t="s">
        <v>127</v>
      </c>
    </row>
    <row r="173" s="15" customFormat="1">
      <c r="A173" s="15"/>
      <c r="B173" s="272"/>
      <c r="C173" s="273"/>
      <c r="D173" s="247" t="s">
        <v>216</v>
      </c>
      <c r="E173" s="274" t="s">
        <v>644</v>
      </c>
      <c r="F173" s="275" t="s">
        <v>308</v>
      </c>
      <c r="G173" s="273"/>
      <c r="H173" s="276">
        <v>52.155000000000001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216</v>
      </c>
      <c r="AU173" s="282" t="s">
        <v>85</v>
      </c>
      <c r="AV173" s="15" t="s">
        <v>133</v>
      </c>
      <c r="AW173" s="15" t="s">
        <v>32</v>
      </c>
      <c r="AX173" s="15" t="s">
        <v>83</v>
      </c>
      <c r="AY173" s="282" t="s">
        <v>127</v>
      </c>
    </row>
    <row r="174" s="2" customFormat="1" ht="24.15" customHeight="1">
      <c r="A174" s="38"/>
      <c r="B174" s="39"/>
      <c r="C174" s="235" t="s">
        <v>184</v>
      </c>
      <c r="D174" s="235" t="s">
        <v>212</v>
      </c>
      <c r="E174" s="236" t="s">
        <v>349</v>
      </c>
      <c r="F174" s="237" t="s">
        <v>350</v>
      </c>
      <c r="G174" s="238" t="s">
        <v>238</v>
      </c>
      <c r="H174" s="239">
        <v>41.363999999999997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212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719</v>
      </c>
    </row>
    <row r="175" s="14" customFormat="1">
      <c r="A175" s="14"/>
      <c r="B175" s="256"/>
      <c r="C175" s="257"/>
      <c r="D175" s="247" t="s">
        <v>216</v>
      </c>
      <c r="E175" s="258" t="s">
        <v>1</v>
      </c>
      <c r="F175" s="259" t="s">
        <v>646</v>
      </c>
      <c r="G175" s="257"/>
      <c r="H175" s="260">
        <v>39.600000000000001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216</v>
      </c>
      <c r="AU175" s="266" t="s">
        <v>85</v>
      </c>
      <c r="AV175" s="14" t="s">
        <v>85</v>
      </c>
      <c r="AW175" s="14" t="s">
        <v>32</v>
      </c>
      <c r="AX175" s="14" t="s">
        <v>75</v>
      </c>
      <c r="AY175" s="266" t="s">
        <v>127</v>
      </c>
    </row>
    <row r="176" s="14" customFormat="1">
      <c r="A176" s="14"/>
      <c r="B176" s="256"/>
      <c r="C176" s="257"/>
      <c r="D176" s="247" t="s">
        <v>216</v>
      </c>
      <c r="E176" s="258" t="s">
        <v>1</v>
      </c>
      <c r="F176" s="259" t="s">
        <v>720</v>
      </c>
      <c r="G176" s="257"/>
      <c r="H176" s="260">
        <v>1.764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216</v>
      </c>
      <c r="AU176" s="266" t="s">
        <v>85</v>
      </c>
      <c r="AV176" s="14" t="s">
        <v>85</v>
      </c>
      <c r="AW176" s="14" t="s">
        <v>32</v>
      </c>
      <c r="AX176" s="14" t="s">
        <v>75</v>
      </c>
      <c r="AY176" s="266" t="s">
        <v>127</v>
      </c>
    </row>
    <row r="177" s="15" customFormat="1">
      <c r="A177" s="15"/>
      <c r="B177" s="272"/>
      <c r="C177" s="273"/>
      <c r="D177" s="247" t="s">
        <v>216</v>
      </c>
      <c r="E177" s="274" t="s">
        <v>664</v>
      </c>
      <c r="F177" s="275" t="s">
        <v>308</v>
      </c>
      <c r="G177" s="273"/>
      <c r="H177" s="276">
        <v>41.363999999999997</v>
      </c>
      <c r="I177" s="277"/>
      <c r="J177" s="273"/>
      <c r="K177" s="273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216</v>
      </c>
      <c r="AU177" s="282" t="s">
        <v>85</v>
      </c>
      <c r="AV177" s="15" t="s">
        <v>133</v>
      </c>
      <c r="AW177" s="15" t="s">
        <v>32</v>
      </c>
      <c r="AX177" s="15" t="s">
        <v>83</v>
      </c>
      <c r="AY177" s="282" t="s">
        <v>127</v>
      </c>
    </row>
    <row r="178" s="2" customFormat="1" ht="24.15" customHeight="1">
      <c r="A178" s="38"/>
      <c r="B178" s="39"/>
      <c r="C178" s="235" t="s">
        <v>188</v>
      </c>
      <c r="D178" s="235" t="s">
        <v>212</v>
      </c>
      <c r="E178" s="236" t="s">
        <v>721</v>
      </c>
      <c r="F178" s="237" t="s">
        <v>722</v>
      </c>
      <c r="G178" s="238" t="s">
        <v>238</v>
      </c>
      <c r="H178" s="239">
        <v>5.2919999999999998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40</v>
      </c>
      <c r="O178" s="91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133</v>
      </c>
      <c r="AT178" s="233" t="s">
        <v>212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133</v>
      </c>
      <c r="BM178" s="233" t="s">
        <v>723</v>
      </c>
    </row>
    <row r="179" s="13" customFormat="1">
      <c r="A179" s="13"/>
      <c r="B179" s="245"/>
      <c r="C179" s="246"/>
      <c r="D179" s="247" t="s">
        <v>216</v>
      </c>
      <c r="E179" s="248" t="s">
        <v>1</v>
      </c>
      <c r="F179" s="249" t="s">
        <v>724</v>
      </c>
      <c r="G179" s="246"/>
      <c r="H179" s="248" t="s">
        <v>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216</v>
      </c>
      <c r="AU179" s="255" t="s">
        <v>85</v>
      </c>
      <c r="AV179" s="13" t="s">
        <v>83</v>
      </c>
      <c r="AW179" s="13" t="s">
        <v>32</v>
      </c>
      <c r="AX179" s="13" t="s">
        <v>75</v>
      </c>
      <c r="AY179" s="255" t="s">
        <v>127</v>
      </c>
    </row>
    <row r="180" s="14" customFormat="1">
      <c r="A180" s="14"/>
      <c r="B180" s="256"/>
      <c r="C180" s="257"/>
      <c r="D180" s="247" t="s">
        <v>216</v>
      </c>
      <c r="E180" s="258" t="s">
        <v>651</v>
      </c>
      <c r="F180" s="259" t="s">
        <v>725</v>
      </c>
      <c r="G180" s="257"/>
      <c r="H180" s="260">
        <v>5.2919999999999998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216</v>
      </c>
      <c r="AU180" s="266" t="s">
        <v>85</v>
      </c>
      <c r="AV180" s="14" t="s">
        <v>85</v>
      </c>
      <c r="AW180" s="14" t="s">
        <v>32</v>
      </c>
      <c r="AX180" s="14" t="s">
        <v>83</v>
      </c>
      <c r="AY180" s="266" t="s">
        <v>127</v>
      </c>
    </row>
    <row r="181" s="2" customFormat="1" ht="16.5" customHeight="1">
      <c r="A181" s="38"/>
      <c r="B181" s="39"/>
      <c r="C181" s="220" t="s">
        <v>192</v>
      </c>
      <c r="D181" s="220" t="s">
        <v>129</v>
      </c>
      <c r="E181" s="221" t="s">
        <v>352</v>
      </c>
      <c r="F181" s="222" t="s">
        <v>353</v>
      </c>
      <c r="G181" s="223" t="s">
        <v>346</v>
      </c>
      <c r="H181" s="224">
        <v>8.8870000000000005</v>
      </c>
      <c r="I181" s="225"/>
      <c r="J181" s="226">
        <f>ROUND(I181*H181,2)</f>
        <v>0</v>
      </c>
      <c r="K181" s="227"/>
      <c r="L181" s="228"/>
      <c r="M181" s="229" t="s">
        <v>1</v>
      </c>
      <c r="N181" s="230" t="s">
        <v>40</v>
      </c>
      <c r="O181" s="91"/>
      <c r="P181" s="231">
        <f>O181*H181</f>
        <v>0</v>
      </c>
      <c r="Q181" s="231">
        <v>1</v>
      </c>
      <c r="R181" s="231">
        <f>Q181*H181</f>
        <v>8.8870000000000005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132</v>
      </c>
      <c r="AT181" s="233" t="s">
        <v>129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133</v>
      </c>
      <c r="BM181" s="233" t="s">
        <v>726</v>
      </c>
    </row>
    <row r="182" s="14" customFormat="1">
      <c r="A182" s="14"/>
      <c r="B182" s="256"/>
      <c r="C182" s="257"/>
      <c r="D182" s="247" t="s">
        <v>216</v>
      </c>
      <c r="E182" s="258" t="s">
        <v>1</v>
      </c>
      <c r="F182" s="259" t="s">
        <v>727</v>
      </c>
      <c r="G182" s="257"/>
      <c r="H182" s="260">
        <v>8.8870000000000005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216</v>
      </c>
      <c r="AU182" s="266" t="s">
        <v>85</v>
      </c>
      <c r="AV182" s="14" t="s">
        <v>85</v>
      </c>
      <c r="AW182" s="14" t="s">
        <v>32</v>
      </c>
      <c r="AX182" s="14" t="s">
        <v>83</v>
      </c>
      <c r="AY182" s="266" t="s">
        <v>127</v>
      </c>
    </row>
    <row r="183" s="2" customFormat="1" ht="16.5" customHeight="1">
      <c r="A183" s="38"/>
      <c r="B183" s="39"/>
      <c r="C183" s="220" t="s">
        <v>196</v>
      </c>
      <c r="D183" s="220" t="s">
        <v>129</v>
      </c>
      <c r="E183" s="221" t="s">
        <v>728</v>
      </c>
      <c r="F183" s="222" t="s">
        <v>729</v>
      </c>
      <c r="G183" s="223" t="s">
        <v>346</v>
      </c>
      <c r="H183" s="224">
        <v>10.584</v>
      </c>
      <c r="I183" s="225"/>
      <c r="J183" s="226">
        <f>ROUND(I183*H183,2)</f>
        <v>0</v>
      </c>
      <c r="K183" s="227"/>
      <c r="L183" s="228"/>
      <c r="M183" s="229" t="s">
        <v>1</v>
      </c>
      <c r="N183" s="230" t="s">
        <v>40</v>
      </c>
      <c r="O183" s="91"/>
      <c r="P183" s="231">
        <f>O183*H183</f>
        <v>0</v>
      </c>
      <c r="Q183" s="231">
        <v>1</v>
      </c>
      <c r="R183" s="231">
        <f>Q183*H183</f>
        <v>10.584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132</v>
      </c>
      <c r="AT183" s="233" t="s">
        <v>129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730</v>
      </c>
    </row>
    <row r="184" s="14" customFormat="1">
      <c r="A184" s="14"/>
      <c r="B184" s="256"/>
      <c r="C184" s="257"/>
      <c r="D184" s="247" t="s">
        <v>216</v>
      </c>
      <c r="E184" s="258" t="s">
        <v>1</v>
      </c>
      <c r="F184" s="259" t="s">
        <v>731</v>
      </c>
      <c r="G184" s="257"/>
      <c r="H184" s="260">
        <v>10.584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216</v>
      </c>
      <c r="AU184" s="266" t="s">
        <v>85</v>
      </c>
      <c r="AV184" s="14" t="s">
        <v>85</v>
      </c>
      <c r="AW184" s="14" t="s">
        <v>32</v>
      </c>
      <c r="AX184" s="14" t="s">
        <v>83</v>
      </c>
      <c r="AY184" s="266" t="s">
        <v>127</v>
      </c>
    </row>
    <row r="185" s="12" customFormat="1" ht="22.8" customHeight="1">
      <c r="A185" s="12"/>
      <c r="B185" s="204"/>
      <c r="C185" s="205"/>
      <c r="D185" s="206" t="s">
        <v>74</v>
      </c>
      <c r="E185" s="218" t="s">
        <v>85</v>
      </c>
      <c r="F185" s="218" t="s">
        <v>445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SUM(P186:P196)</f>
        <v>0</v>
      </c>
      <c r="Q185" s="212"/>
      <c r="R185" s="213">
        <f>SUM(R186:R196)</f>
        <v>0.088164279999999998</v>
      </c>
      <c r="S185" s="212"/>
      <c r="T185" s="214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83</v>
      </c>
      <c r="AT185" s="216" t="s">
        <v>74</v>
      </c>
      <c r="AU185" s="216" t="s">
        <v>83</v>
      </c>
      <c r="AY185" s="215" t="s">
        <v>127</v>
      </c>
      <c r="BK185" s="217">
        <f>SUM(BK186:BK196)</f>
        <v>0</v>
      </c>
    </row>
    <row r="186" s="2" customFormat="1" ht="24.15" customHeight="1">
      <c r="A186" s="38"/>
      <c r="B186" s="39"/>
      <c r="C186" s="235" t="s">
        <v>200</v>
      </c>
      <c r="D186" s="235" t="s">
        <v>212</v>
      </c>
      <c r="E186" s="236" t="s">
        <v>732</v>
      </c>
      <c r="F186" s="237" t="s">
        <v>733</v>
      </c>
      <c r="G186" s="238" t="s">
        <v>99</v>
      </c>
      <c r="H186" s="239">
        <v>17</v>
      </c>
      <c r="I186" s="240"/>
      <c r="J186" s="241">
        <f>ROUND(I186*H186,2)</f>
        <v>0</v>
      </c>
      <c r="K186" s="242"/>
      <c r="L186" s="44"/>
      <c r="M186" s="243" t="s">
        <v>1</v>
      </c>
      <c r="N186" s="244" t="s">
        <v>40</v>
      </c>
      <c r="O186" s="91"/>
      <c r="P186" s="231">
        <f>O186*H186</f>
        <v>0</v>
      </c>
      <c r="Q186" s="231">
        <v>0.00116</v>
      </c>
      <c r="R186" s="231">
        <f>Q186*H186</f>
        <v>0.019720000000000001</v>
      </c>
      <c r="S186" s="231">
        <v>0</v>
      </c>
      <c r="T186" s="23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3" t="s">
        <v>133</v>
      </c>
      <c r="AT186" s="233" t="s">
        <v>212</v>
      </c>
      <c r="AU186" s="233" t="s">
        <v>85</v>
      </c>
      <c r="AY186" s="17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7" t="s">
        <v>83</v>
      </c>
      <c r="BK186" s="234">
        <f>ROUND(I186*H186,2)</f>
        <v>0</v>
      </c>
      <c r="BL186" s="17" t="s">
        <v>133</v>
      </c>
      <c r="BM186" s="233" t="s">
        <v>734</v>
      </c>
    </row>
    <row r="187" s="13" customFormat="1">
      <c r="A187" s="13"/>
      <c r="B187" s="245"/>
      <c r="C187" s="246"/>
      <c r="D187" s="247" t="s">
        <v>216</v>
      </c>
      <c r="E187" s="248" t="s">
        <v>1</v>
      </c>
      <c r="F187" s="249" t="s">
        <v>671</v>
      </c>
      <c r="G187" s="246"/>
      <c r="H187" s="248" t="s">
        <v>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216</v>
      </c>
      <c r="AU187" s="255" t="s">
        <v>85</v>
      </c>
      <c r="AV187" s="13" t="s">
        <v>83</v>
      </c>
      <c r="AW187" s="13" t="s">
        <v>32</v>
      </c>
      <c r="AX187" s="13" t="s">
        <v>75</v>
      </c>
      <c r="AY187" s="255" t="s">
        <v>127</v>
      </c>
    </row>
    <row r="188" s="14" customFormat="1">
      <c r="A188" s="14"/>
      <c r="B188" s="256"/>
      <c r="C188" s="257"/>
      <c r="D188" s="247" t="s">
        <v>216</v>
      </c>
      <c r="E188" s="258" t="s">
        <v>231</v>
      </c>
      <c r="F188" s="259" t="s">
        <v>735</v>
      </c>
      <c r="G188" s="257"/>
      <c r="H188" s="260">
        <v>17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6" t="s">
        <v>216</v>
      </c>
      <c r="AU188" s="266" t="s">
        <v>85</v>
      </c>
      <c r="AV188" s="14" t="s">
        <v>85</v>
      </c>
      <c r="AW188" s="14" t="s">
        <v>32</v>
      </c>
      <c r="AX188" s="14" t="s">
        <v>83</v>
      </c>
      <c r="AY188" s="266" t="s">
        <v>127</v>
      </c>
    </row>
    <row r="189" s="2" customFormat="1" ht="16.5" customHeight="1">
      <c r="A189" s="38"/>
      <c r="B189" s="39"/>
      <c r="C189" s="220" t="s">
        <v>7</v>
      </c>
      <c r="D189" s="220" t="s">
        <v>129</v>
      </c>
      <c r="E189" s="221" t="s">
        <v>457</v>
      </c>
      <c r="F189" s="222" t="s">
        <v>458</v>
      </c>
      <c r="G189" s="223" t="s">
        <v>227</v>
      </c>
      <c r="H189" s="224">
        <v>174.011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40</v>
      </c>
      <c r="O189" s="91"/>
      <c r="P189" s="231">
        <f>O189*H189</f>
        <v>0</v>
      </c>
      <c r="Q189" s="231">
        <v>0.00029999999999999997</v>
      </c>
      <c r="R189" s="231">
        <f>Q189*H189</f>
        <v>0.052203299999999994</v>
      </c>
      <c r="S189" s="231">
        <v>0</v>
      </c>
      <c r="T189" s="23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3" t="s">
        <v>132</v>
      </c>
      <c r="AT189" s="233" t="s">
        <v>129</v>
      </c>
      <c r="AU189" s="233" t="s">
        <v>85</v>
      </c>
      <c r="AY189" s="17" t="s">
        <v>127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7" t="s">
        <v>83</v>
      </c>
      <c r="BK189" s="234">
        <f>ROUND(I189*H189,2)</f>
        <v>0</v>
      </c>
      <c r="BL189" s="17" t="s">
        <v>133</v>
      </c>
      <c r="BM189" s="233" t="s">
        <v>736</v>
      </c>
    </row>
    <row r="190" s="13" customFormat="1">
      <c r="A190" s="13"/>
      <c r="B190" s="245"/>
      <c r="C190" s="246"/>
      <c r="D190" s="247" t="s">
        <v>216</v>
      </c>
      <c r="E190" s="248" t="s">
        <v>1</v>
      </c>
      <c r="F190" s="249" t="s">
        <v>737</v>
      </c>
      <c r="G190" s="246"/>
      <c r="H190" s="248" t="s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216</v>
      </c>
      <c r="AU190" s="255" t="s">
        <v>85</v>
      </c>
      <c r="AV190" s="13" t="s">
        <v>83</v>
      </c>
      <c r="AW190" s="13" t="s">
        <v>32</v>
      </c>
      <c r="AX190" s="13" t="s">
        <v>75</v>
      </c>
      <c r="AY190" s="255" t="s">
        <v>127</v>
      </c>
    </row>
    <row r="191" s="14" customFormat="1">
      <c r="A191" s="14"/>
      <c r="B191" s="256"/>
      <c r="C191" s="257"/>
      <c r="D191" s="247" t="s">
        <v>216</v>
      </c>
      <c r="E191" s="258" t="s">
        <v>1</v>
      </c>
      <c r="F191" s="259" t="s">
        <v>738</v>
      </c>
      <c r="G191" s="257"/>
      <c r="H191" s="260">
        <v>174.011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216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21.75" customHeight="1">
      <c r="A192" s="38"/>
      <c r="B192" s="39"/>
      <c r="C192" s="235" t="s">
        <v>207</v>
      </c>
      <c r="D192" s="235" t="s">
        <v>212</v>
      </c>
      <c r="E192" s="236" t="s">
        <v>739</v>
      </c>
      <c r="F192" s="237" t="s">
        <v>740</v>
      </c>
      <c r="G192" s="238" t="s">
        <v>227</v>
      </c>
      <c r="H192" s="239">
        <v>116.00700000000001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0.00013999999999999999</v>
      </c>
      <c r="R192" s="231">
        <f>Q192*H192</f>
        <v>0.016240979999999999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212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741</v>
      </c>
    </row>
    <row r="193" s="13" customFormat="1">
      <c r="A193" s="13"/>
      <c r="B193" s="245"/>
      <c r="C193" s="246"/>
      <c r="D193" s="247" t="s">
        <v>216</v>
      </c>
      <c r="E193" s="248" t="s">
        <v>1</v>
      </c>
      <c r="F193" s="249" t="s">
        <v>671</v>
      </c>
      <c r="G193" s="246"/>
      <c r="H193" s="248" t="s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216</v>
      </c>
      <c r="AU193" s="255" t="s">
        <v>85</v>
      </c>
      <c r="AV193" s="13" t="s">
        <v>83</v>
      </c>
      <c r="AW193" s="13" t="s">
        <v>32</v>
      </c>
      <c r="AX193" s="13" t="s">
        <v>75</v>
      </c>
      <c r="AY193" s="255" t="s">
        <v>127</v>
      </c>
    </row>
    <row r="194" s="14" customFormat="1">
      <c r="A194" s="14"/>
      <c r="B194" s="256"/>
      <c r="C194" s="257"/>
      <c r="D194" s="247" t="s">
        <v>216</v>
      </c>
      <c r="E194" s="258" t="s">
        <v>1</v>
      </c>
      <c r="F194" s="259" t="s">
        <v>742</v>
      </c>
      <c r="G194" s="257"/>
      <c r="H194" s="260">
        <v>108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216</v>
      </c>
      <c r="AU194" s="266" t="s">
        <v>85</v>
      </c>
      <c r="AV194" s="14" t="s">
        <v>85</v>
      </c>
      <c r="AW194" s="14" t="s">
        <v>32</v>
      </c>
      <c r="AX194" s="14" t="s">
        <v>75</v>
      </c>
      <c r="AY194" s="266" t="s">
        <v>127</v>
      </c>
    </row>
    <row r="195" s="14" customFormat="1">
      <c r="A195" s="14"/>
      <c r="B195" s="256"/>
      <c r="C195" s="257"/>
      <c r="D195" s="247" t="s">
        <v>216</v>
      </c>
      <c r="E195" s="258" t="s">
        <v>1</v>
      </c>
      <c r="F195" s="259" t="s">
        <v>743</v>
      </c>
      <c r="G195" s="257"/>
      <c r="H195" s="260">
        <v>8.0069999999999997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216</v>
      </c>
      <c r="AU195" s="266" t="s">
        <v>85</v>
      </c>
      <c r="AV195" s="14" t="s">
        <v>85</v>
      </c>
      <c r="AW195" s="14" t="s">
        <v>32</v>
      </c>
      <c r="AX195" s="14" t="s">
        <v>75</v>
      </c>
      <c r="AY195" s="266" t="s">
        <v>127</v>
      </c>
    </row>
    <row r="196" s="15" customFormat="1">
      <c r="A196" s="15"/>
      <c r="B196" s="272"/>
      <c r="C196" s="273"/>
      <c r="D196" s="247" t="s">
        <v>216</v>
      </c>
      <c r="E196" s="274" t="s">
        <v>250</v>
      </c>
      <c r="F196" s="275" t="s">
        <v>308</v>
      </c>
      <c r="G196" s="273"/>
      <c r="H196" s="276">
        <v>116.00700000000001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2" t="s">
        <v>216</v>
      </c>
      <c r="AU196" s="282" t="s">
        <v>85</v>
      </c>
      <c r="AV196" s="15" t="s">
        <v>133</v>
      </c>
      <c r="AW196" s="15" t="s">
        <v>32</v>
      </c>
      <c r="AX196" s="15" t="s">
        <v>83</v>
      </c>
      <c r="AY196" s="282" t="s">
        <v>127</v>
      </c>
    </row>
    <row r="197" s="12" customFormat="1" ht="22.8" customHeight="1">
      <c r="A197" s="12"/>
      <c r="B197" s="204"/>
      <c r="C197" s="205"/>
      <c r="D197" s="206" t="s">
        <v>74</v>
      </c>
      <c r="E197" s="218" t="s">
        <v>137</v>
      </c>
      <c r="F197" s="218" t="s">
        <v>744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SUM(P198:P200)</f>
        <v>0</v>
      </c>
      <c r="Q197" s="212"/>
      <c r="R197" s="213">
        <f>SUM(R198:R200)</f>
        <v>0</v>
      </c>
      <c r="S197" s="212"/>
      <c r="T197" s="214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83</v>
      </c>
      <c r="AT197" s="216" t="s">
        <v>74</v>
      </c>
      <c r="AU197" s="216" t="s">
        <v>83</v>
      </c>
      <c r="AY197" s="215" t="s">
        <v>127</v>
      </c>
      <c r="BK197" s="217">
        <f>SUM(BK198:BK200)</f>
        <v>0</v>
      </c>
    </row>
    <row r="198" s="2" customFormat="1" ht="21.75" customHeight="1">
      <c r="A198" s="38"/>
      <c r="B198" s="39"/>
      <c r="C198" s="235" t="s">
        <v>211</v>
      </c>
      <c r="D198" s="235" t="s">
        <v>212</v>
      </c>
      <c r="E198" s="236" t="s">
        <v>745</v>
      </c>
      <c r="F198" s="237" t="s">
        <v>746</v>
      </c>
      <c r="G198" s="238" t="s">
        <v>99</v>
      </c>
      <c r="H198" s="239">
        <v>11.199999999999999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212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747</v>
      </c>
    </row>
    <row r="199" s="13" customFormat="1">
      <c r="A199" s="13"/>
      <c r="B199" s="245"/>
      <c r="C199" s="246"/>
      <c r="D199" s="247" t="s">
        <v>216</v>
      </c>
      <c r="E199" s="248" t="s">
        <v>1</v>
      </c>
      <c r="F199" s="249" t="s">
        <v>748</v>
      </c>
      <c r="G199" s="246"/>
      <c r="H199" s="248" t="s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216</v>
      </c>
      <c r="AU199" s="255" t="s">
        <v>85</v>
      </c>
      <c r="AV199" s="13" t="s">
        <v>83</v>
      </c>
      <c r="AW199" s="13" t="s">
        <v>32</v>
      </c>
      <c r="AX199" s="13" t="s">
        <v>75</v>
      </c>
      <c r="AY199" s="255" t="s">
        <v>127</v>
      </c>
    </row>
    <row r="200" s="14" customFormat="1">
      <c r="A200" s="14"/>
      <c r="B200" s="256"/>
      <c r="C200" s="257"/>
      <c r="D200" s="247" t="s">
        <v>216</v>
      </c>
      <c r="E200" s="258" t="s">
        <v>1</v>
      </c>
      <c r="F200" s="259" t="s">
        <v>659</v>
      </c>
      <c r="G200" s="257"/>
      <c r="H200" s="260">
        <v>11.199999999999999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216</v>
      </c>
      <c r="AU200" s="266" t="s">
        <v>85</v>
      </c>
      <c r="AV200" s="14" t="s">
        <v>85</v>
      </c>
      <c r="AW200" s="14" t="s">
        <v>32</v>
      </c>
      <c r="AX200" s="14" t="s">
        <v>83</v>
      </c>
      <c r="AY200" s="266" t="s">
        <v>127</v>
      </c>
    </row>
    <row r="201" s="12" customFormat="1" ht="22.8" customHeight="1">
      <c r="A201" s="12"/>
      <c r="B201" s="204"/>
      <c r="C201" s="205"/>
      <c r="D201" s="206" t="s">
        <v>74</v>
      </c>
      <c r="E201" s="218" t="s">
        <v>133</v>
      </c>
      <c r="F201" s="218" t="s">
        <v>460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SUM(P202:P204)</f>
        <v>0</v>
      </c>
      <c r="Q201" s="212"/>
      <c r="R201" s="213">
        <f>SUM(R202:R204)</f>
        <v>0</v>
      </c>
      <c r="S201" s="212"/>
      <c r="T201" s="214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83</v>
      </c>
      <c r="AT201" s="216" t="s">
        <v>74</v>
      </c>
      <c r="AU201" s="216" t="s">
        <v>83</v>
      </c>
      <c r="AY201" s="215" t="s">
        <v>127</v>
      </c>
      <c r="BK201" s="217">
        <f>SUM(BK202:BK204)</f>
        <v>0</v>
      </c>
    </row>
    <row r="202" s="2" customFormat="1" ht="16.5" customHeight="1">
      <c r="A202" s="38"/>
      <c r="B202" s="39"/>
      <c r="C202" s="235" t="s">
        <v>218</v>
      </c>
      <c r="D202" s="235" t="s">
        <v>212</v>
      </c>
      <c r="E202" s="236" t="s">
        <v>462</v>
      </c>
      <c r="F202" s="237" t="s">
        <v>463</v>
      </c>
      <c r="G202" s="238" t="s">
        <v>238</v>
      </c>
      <c r="H202" s="239">
        <v>1.764</v>
      </c>
      <c r="I202" s="240"/>
      <c r="J202" s="241">
        <f>ROUND(I202*H202,2)</f>
        <v>0</v>
      </c>
      <c r="K202" s="242"/>
      <c r="L202" s="44"/>
      <c r="M202" s="243" t="s">
        <v>1</v>
      </c>
      <c r="N202" s="244" t="s">
        <v>40</v>
      </c>
      <c r="O202" s="91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212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749</v>
      </c>
    </row>
    <row r="203" s="13" customFormat="1">
      <c r="A203" s="13"/>
      <c r="B203" s="245"/>
      <c r="C203" s="246"/>
      <c r="D203" s="247" t="s">
        <v>216</v>
      </c>
      <c r="E203" s="248" t="s">
        <v>1</v>
      </c>
      <c r="F203" s="249" t="s">
        <v>724</v>
      </c>
      <c r="G203" s="246"/>
      <c r="H203" s="248" t="s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216</v>
      </c>
      <c r="AU203" s="255" t="s">
        <v>85</v>
      </c>
      <c r="AV203" s="13" t="s">
        <v>83</v>
      </c>
      <c r="AW203" s="13" t="s">
        <v>32</v>
      </c>
      <c r="AX203" s="13" t="s">
        <v>75</v>
      </c>
      <c r="AY203" s="255" t="s">
        <v>127</v>
      </c>
    </row>
    <row r="204" s="14" customFormat="1">
      <c r="A204" s="14"/>
      <c r="B204" s="256"/>
      <c r="C204" s="257"/>
      <c r="D204" s="247" t="s">
        <v>216</v>
      </c>
      <c r="E204" s="258" t="s">
        <v>649</v>
      </c>
      <c r="F204" s="259" t="s">
        <v>750</v>
      </c>
      <c r="G204" s="257"/>
      <c r="H204" s="260">
        <v>1.764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216</v>
      </c>
      <c r="AU204" s="266" t="s">
        <v>85</v>
      </c>
      <c r="AV204" s="14" t="s">
        <v>85</v>
      </c>
      <c r="AW204" s="14" t="s">
        <v>32</v>
      </c>
      <c r="AX204" s="14" t="s">
        <v>83</v>
      </c>
      <c r="AY204" s="266" t="s">
        <v>127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132</v>
      </c>
      <c r="F205" s="218" t="s">
        <v>751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SUM(P206:P221)</f>
        <v>0</v>
      </c>
      <c r="Q205" s="212"/>
      <c r="R205" s="213">
        <f>SUM(R206:R221)</f>
        <v>5.2317112000000003</v>
      </c>
      <c r="S205" s="212"/>
      <c r="T205" s="214">
        <f>SUM(T206:T221)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83</v>
      </c>
      <c r="AT205" s="216" t="s">
        <v>74</v>
      </c>
      <c r="AU205" s="216" t="s">
        <v>83</v>
      </c>
      <c r="AY205" s="215" t="s">
        <v>127</v>
      </c>
      <c r="BK205" s="217">
        <f>SUM(BK206:BK221)</f>
        <v>0</v>
      </c>
    </row>
    <row r="206" s="2" customFormat="1" ht="33" customHeight="1">
      <c r="A206" s="38"/>
      <c r="B206" s="39"/>
      <c r="C206" s="235" t="s">
        <v>222</v>
      </c>
      <c r="D206" s="235" t="s">
        <v>212</v>
      </c>
      <c r="E206" s="236" t="s">
        <v>752</v>
      </c>
      <c r="F206" s="237" t="s">
        <v>753</v>
      </c>
      <c r="G206" s="238" t="s">
        <v>99</v>
      </c>
      <c r="H206" s="239">
        <v>11.199999999999999</v>
      </c>
      <c r="I206" s="240"/>
      <c r="J206" s="241">
        <f>ROUND(I206*H206,2)</f>
        <v>0</v>
      </c>
      <c r="K206" s="242"/>
      <c r="L206" s="44"/>
      <c r="M206" s="243" t="s">
        <v>1</v>
      </c>
      <c r="N206" s="244" t="s">
        <v>40</v>
      </c>
      <c r="O206" s="91"/>
      <c r="P206" s="231">
        <f>O206*H206</f>
        <v>0</v>
      </c>
      <c r="Q206" s="231">
        <v>1.0000000000000001E-05</v>
      </c>
      <c r="R206" s="231">
        <f>Q206*H206</f>
        <v>0.000112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133</v>
      </c>
      <c r="AT206" s="233" t="s">
        <v>212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133</v>
      </c>
      <c r="BM206" s="233" t="s">
        <v>754</v>
      </c>
    </row>
    <row r="207" s="13" customFormat="1">
      <c r="A207" s="13"/>
      <c r="B207" s="245"/>
      <c r="C207" s="246"/>
      <c r="D207" s="247" t="s">
        <v>216</v>
      </c>
      <c r="E207" s="248" t="s">
        <v>1</v>
      </c>
      <c r="F207" s="249" t="s">
        <v>748</v>
      </c>
      <c r="G207" s="246"/>
      <c r="H207" s="248" t="s">
        <v>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216</v>
      </c>
      <c r="AU207" s="255" t="s">
        <v>85</v>
      </c>
      <c r="AV207" s="13" t="s">
        <v>83</v>
      </c>
      <c r="AW207" s="13" t="s">
        <v>32</v>
      </c>
      <c r="AX207" s="13" t="s">
        <v>75</v>
      </c>
      <c r="AY207" s="255" t="s">
        <v>127</v>
      </c>
    </row>
    <row r="208" s="14" customFormat="1">
      <c r="A208" s="14"/>
      <c r="B208" s="256"/>
      <c r="C208" s="257"/>
      <c r="D208" s="247" t="s">
        <v>216</v>
      </c>
      <c r="E208" s="258" t="s">
        <v>1</v>
      </c>
      <c r="F208" s="259" t="s">
        <v>755</v>
      </c>
      <c r="G208" s="257"/>
      <c r="H208" s="260">
        <v>5.5999999999999996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216</v>
      </c>
      <c r="AU208" s="266" t="s">
        <v>85</v>
      </c>
      <c r="AV208" s="14" t="s">
        <v>85</v>
      </c>
      <c r="AW208" s="14" t="s">
        <v>32</v>
      </c>
      <c r="AX208" s="14" t="s">
        <v>75</v>
      </c>
      <c r="AY208" s="266" t="s">
        <v>127</v>
      </c>
    </row>
    <row r="209" s="13" customFormat="1">
      <c r="A209" s="13"/>
      <c r="B209" s="245"/>
      <c r="C209" s="246"/>
      <c r="D209" s="247" t="s">
        <v>216</v>
      </c>
      <c r="E209" s="248" t="s">
        <v>1</v>
      </c>
      <c r="F209" s="249" t="s">
        <v>756</v>
      </c>
      <c r="G209" s="246"/>
      <c r="H209" s="248" t="s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216</v>
      </c>
      <c r="AU209" s="255" t="s">
        <v>85</v>
      </c>
      <c r="AV209" s="13" t="s">
        <v>83</v>
      </c>
      <c r="AW209" s="13" t="s">
        <v>32</v>
      </c>
      <c r="AX209" s="13" t="s">
        <v>75</v>
      </c>
      <c r="AY209" s="255" t="s">
        <v>127</v>
      </c>
    </row>
    <row r="210" s="14" customFormat="1">
      <c r="A210" s="14"/>
      <c r="B210" s="256"/>
      <c r="C210" s="257"/>
      <c r="D210" s="247" t="s">
        <v>216</v>
      </c>
      <c r="E210" s="258" t="s">
        <v>1</v>
      </c>
      <c r="F210" s="259" t="s">
        <v>757</v>
      </c>
      <c r="G210" s="257"/>
      <c r="H210" s="260">
        <v>5.5999999999999996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216</v>
      </c>
      <c r="AU210" s="266" t="s">
        <v>85</v>
      </c>
      <c r="AV210" s="14" t="s">
        <v>85</v>
      </c>
      <c r="AW210" s="14" t="s">
        <v>32</v>
      </c>
      <c r="AX210" s="14" t="s">
        <v>75</v>
      </c>
      <c r="AY210" s="266" t="s">
        <v>127</v>
      </c>
    </row>
    <row r="211" s="15" customFormat="1">
      <c r="A211" s="15"/>
      <c r="B211" s="272"/>
      <c r="C211" s="273"/>
      <c r="D211" s="247" t="s">
        <v>216</v>
      </c>
      <c r="E211" s="274" t="s">
        <v>659</v>
      </c>
      <c r="F211" s="275" t="s">
        <v>308</v>
      </c>
      <c r="G211" s="273"/>
      <c r="H211" s="276">
        <v>11.199999999999999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216</v>
      </c>
      <c r="AU211" s="282" t="s">
        <v>85</v>
      </c>
      <c r="AV211" s="15" t="s">
        <v>133</v>
      </c>
      <c r="AW211" s="15" t="s">
        <v>32</v>
      </c>
      <c r="AX211" s="15" t="s">
        <v>83</v>
      </c>
      <c r="AY211" s="282" t="s">
        <v>127</v>
      </c>
    </row>
    <row r="212" s="2" customFormat="1" ht="24.15" customHeight="1">
      <c r="A212" s="38"/>
      <c r="B212" s="39"/>
      <c r="C212" s="220" t="s">
        <v>367</v>
      </c>
      <c r="D212" s="220" t="s">
        <v>129</v>
      </c>
      <c r="E212" s="221" t="s">
        <v>758</v>
      </c>
      <c r="F212" s="222" t="s">
        <v>759</v>
      </c>
      <c r="G212" s="223" t="s">
        <v>163</v>
      </c>
      <c r="H212" s="224">
        <v>2</v>
      </c>
      <c r="I212" s="225"/>
      <c r="J212" s="226">
        <f>ROUND(I212*H212,2)</f>
        <v>0</v>
      </c>
      <c r="K212" s="227"/>
      <c r="L212" s="228"/>
      <c r="M212" s="229" t="s">
        <v>1</v>
      </c>
      <c r="N212" s="230" t="s">
        <v>40</v>
      </c>
      <c r="O212" s="91"/>
      <c r="P212" s="231">
        <f>O212*H212</f>
        <v>0</v>
      </c>
      <c r="Q212" s="231">
        <v>2.6000000000000001</v>
      </c>
      <c r="R212" s="231">
        <f>Q212*H212</f>
        <v>5.2000000000000002</v>
      </c>
      <c r="S212" s="231">
        <v>0</v>
      </c>
      <c r="T212" s="23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3" t="s">
        <v>132</v>
      </c>
      <c r="AT212" s="233" t="s">
        <v>129</v>
      </c>
      <c r="AU212" s="233" t="s">
        <v>85</v>
      </c>
      <c r="AY212" s="17" t="s">
        <v>127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7" t="s">
        <v>83</v>
      </c>
      <c r="BK212" s="234">
        <f>ROUND(I212*H212,2)</f>
        <v>0</v>
      </c>
      <c r="BL212" s="17" t="s">
        <v>133</v>
      </c>
      <c r="BM212" s="233" t="s">
        <v>760</v>
      </c>
    </row>
    <row r="213" s="13" customFormat="1">
      <c r="A213" s="13"/>
      <c r="B213" s="245"/>
      <c r="C213" s="246"/>
      <c r="D213" s="247" t="s">
        <v>216</v>
      </c>
      <c r="E213" s="248" t="s">
        <v>1</v>
      </c>
      <c r="F213" s="249" t="s">
        <v>761</v>
      </c>
      <c r="G213" s="246"/>
      <c r="H213" s="248" t="s">
        <v>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216</v>
      </c>
      <c r="AU213" s="255" t="s">
        <v>85</v>
      </c>
      <c r="AV213" s="13" t="s">
        <v>83</v>
      </c>
      <c r="AW213" s="13" t="s">
        <v>32</v>
      </c>
      <c r="AX213" s="13" t="s">
        <v>75</v>
      </c>
      <c r="AY213" s="255" t="s">
        <v>127</v>
      </c>
    </row>
    <row r="214" s="14" customFormat="1">
      <c r="A214" s="14"/>
      <c r="B214" s="256"/>
      <c r="C214" s="257"/>
      <c r="D214" s="247" t="s">
        <v>216</v>
      </c>
      <c r="E214" s="258" t="s">
        <v>1</v>
      </c>
      <c r="F214" s="259" t="s">
        <v>85</v>
      </c>
      <c r="G214" s="257"/>
      <c r="H214" s="260">
        <v>2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216</v>
      </c>
      <c r="AU214" s="266" t="s">
        <v>85</v>
      </c>
      <c r="AV214" s="14" t="s">
        <v>85</v>
      </c>
      <c r="AW214" s="14" t="s">
        <v>32</v>
      </c>
      <c r="AX214" s="14" t="s">
        <v>83</v>
      </c>
      <c r="AY214" s="266" t="s">
        <v>127</v>
      </c>
    </row>
    <row r="215" s="2" customFormat="1" ht="21.75" customHeight="1">
      <c r="A215" s="38"/>
      <c r="B215" s="39"/>
      <c r="C215" s="220" t="s">
        <v>374</v>
      </c>
      <c r="D215" s="220" t="s">
        <v>129</v>
      </c>
      <c r="E215" s="221" t="s">
        <v>762</v>
      </c>
      <c r="F215" s="222" t="s">
        <v>763</v>
      </c>
      <c r="G215" s="223" t="s">
        <v>163</v>
      </c>
      <c r="H215" s="224">
        <v>11.76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40</v>
      </c>
      <c r="O215" s="91"/>
      <c r="P215" s="231">
        <f>O215*H215</f>
        <v>0</v>
      </c>
      <c r="Q215" s="231">
        <v>0.0026700000000000001</v>
      </c>
      <c r="R215" s="231">
        <f>Q215*H215</f>
        <v>0.031399200000000002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132</v>
      </c>
      <c r="AT215" s="233" t="s">
        <v>129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764</v>
      </c>
    </row>
    <row r="216" s="13" customFormat="1">
      <c r="A216" s="13"/>
      <c r="B216" s="245"/>
      <c r="C216" s="246"/>
      <c r="D216" s="247" t="s">
        <v>216</v>
      </c>
      <c r="E216" s="248" t="s">
        <v>1</v>
      </c>
      <c r="F216" s="249" t="s">
        <v>765</v>
      </c>
      <c r="G216" s="246"/>
      <c r="H216" s="248" t="s">
        <v>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216</v>
      </c>
      <c r="AU216" s="255" t="s">
        <v>85</v>
      </c>
      <c r="AV216" s="13" t="s">
        <v>83</v>
      </c>
      <c r="AW216" s="13" t="s">
        <v>32</v>
      </c>
      <c r="AX216" s="13" t="s">
        <v>75</v>
      </c>
      <c r="AY216" s="255" t="s">
        <v>127</v>
      </c>
    </row>
    <row r="217" s="14" customFormat="1">
      <c r="A217" s="14"/>
      <c r="B217" s="256"/>
      <c r="C217" s="257"/>
      <c r="D217" s="247" t="s">
        <v>216</v>
      </c>
      <c r="E217" s="258" t="s">
        <v>1</v>
      </c>
      <c r="F217" s="259" t="s">
        <v>659</v>
      </c>
      <c r="G217" s="257"/>
      <c r="H217" s="260">
        <v>11.199999999999999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216</v>
      </c>
      <c r="AU217" s="266" t="s">
        <v>85</v>
      </c>
      <c r="AV217" s="14" t="s">
        <v>85</v>
      </c>
      <c r="AW217" s="14" t="s">
        <v>32</v>
      </c>
      <c r="AX217" s="14" t="s">
        <v>83</v>
      </c>
      <c r="AY217" s="266" t="s">
        <v>127</v>
      </c>
    </row>
    <row r="218" s="14" customFormat="1">
      <c r="A218" s="14"/>
      <c r="B218" s="256"/>
      <c r="C218" s="257"/>
      <c r="D218" s="247" t="s">
        <v>216</v>
      </c>
      <c r="E218" s="257"/>
      <c r="F218" s="259" t="s">
        <v>766</v>
      </c>
      <c r="G218" s="257"/>
      <c r="H218" s="260">
        <v>11.76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216</v>
      </c>
      <c r="AU218" s="266" t="s">
        <v>85</v>
      </c>
      <c r="AV218" s="14" t="s">
        <v>85</v>
      </c>
      <c r="AW218" s="14" t="s">
        <v>4</v>
      </c>
      <c r="AX218" s="14" t="s">
        <v>83</v>
      </c>
      <c r="AY218" s="266" t="s">
        <v>127</v>
      </c>
    </row>
    <row r="219" s="2" customFormat="1" ht="24.15" customHeight="1">
      <c r="A219" s="38"/>
      <c r="B219" s="39"/>
      <c r="C219" s="235" t="s">
        <v>379</v>
      </c>
      <c r="D219" s="235" t="s">
        <v>212</v>
      </c>
      <c r="E219" s="236" t="s">
        <v>767</v>
      </c>
      <c r="F219" s="237" t="s">
        <v>768</v>
      </c>
      <c r="G219" s="238" t="s">
        <v>769</v>
      </c>
      <c r="H219" s="239">
        <v>2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40</v>
      </c>
      <c r="O219" s="91"/>
      <c r="P219" s="231">
        <f>O219*H219</f>
        <v>0</v>
      </c>
      <c r="Q219" s="231">
        <v>0.00010000000000000001</v>
      </c>
      <c r="R219" s="231">
        <f>Q219*H219</f>
        <v>0.00020000000000000001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133</v>
      </c>
      <c r="AT219" s="233" t="s">
        <v>212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770</v>
      </c>
    </row>
    <row r="220" s="13" customFormat="1">
      <c r="A220" s="13"/>
      <c r="B220" s="245"/>
      <c r="C220" s="246"/>
      <c r="D220" s="247" t="s">
        <v>216</v>
      </c>
      <c r="E220" s="248" t="s">
        <v>1</v>
      </c>
      <c r="F220" s="249" t="s">
        <v>771</v>
      </c>
      <c r="G220" s="246"/>
      <c r="H220" s="248" t="s">
        <v>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216</v>
      </c>
      <c r="AU220" s="255" t="s">
        <v>85</v>
      </c>
      <c r="AV220" s="13" t="s">
        <v>83</v>
      </c>
      <c r="AW220" s="13" t="s">
        <v>32</v>
      </c>
      <c r="AX220" s="13" t="s">
        <v>75</v>
      </c>
      <c r="AY220" s="255" t="s">
        <v>127</v>
      </c>
    </row>
    <row r="221" s="14" customFormat="1">
      <c r="A221" s="14"/>
      <c r="B221" s="256"/>
      <c r="C221" s="257"/>
      <c r="D221" s="247" t="s">
        <v>216</v>
      </c>
      <c r="E221" s="258" t="s">
        <v>1</v>
      </c>
      <c r="F221" s="259" t="s">
        <v>85</v>
      </c>
      <c r="G221" s="257"/>
      <c r="H221" s="260">
        <v>2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216</v>
      </c>
      <c r="AU221" s="266" t="s">
        <v>85</v>
      </c>
      <c r="AV221" s="14" t="s">
        <v>85</v>
      </c>
      <c r="AW221" s="14" t="s">
        <v>32</v>
      </c>
      <c r="AX221" s="14" t="s">
        <v>83</v>
      </c>
      <c r="AY221" s="266" t="s">
        <v>127</v>
      </c>
    </row>
    <row r="222" s="12" customFormat="1" ht="22.8" customHeight="1">
      <c r="A222" s="12"/>
      <c r="B222" s="204"/>
      <c r="C222" s="205"/>
      <c r="D222" s="206" t="s">
        <v>74</v>
      </c>
      <c r="E222" s="218" t="s">
        <v>156</v>
      </c>
      <c r="F222" s="218" t="s">
        <v>515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SUM(P223:P226)</f>
        <v>0</v>
      </c>
      <c r="Q222" s="212"/>
      <c r="R222" s="213">
        <f>SUM(R223:R226)</f>
        <v>0.001008</v>
      </c>
      <c r="S222" s="212"/>
      <c r="T222" s="214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83</v>
      </c>
      <c r="AT222" s="216" t="s">
        <v>74</v>
      </c>
      <c r="AU222" s="216" t="s">
        <v>83</v>
      </c>
      <c r="AY222" s="215" t="s">
        <v>127</v>
      </c>
      <c r="BK222" s="217">
        <f>SUM(BK223:BK226)</f>
        <v>0</v>
      </c>
    </row>
    <row r="223" s="2" customFormat="1" ht="16.5" customHeight="1">
      <c r="A223" s="38"/>
      <c r="B223" s="39"/>
      <c r="C223" s="235" t="s">
        <v>383</v>
      </c>
      <c r="D223" s="235" t="s">
        <v>212</v>
      </c>
      <c r="E223" s="236" t="s">
        <v>772</v>
      </c>
      <c r="F223" s="237" t="s">
        <v>773</v>
      </c>
      <c r="G223" s="238" t="s">
        <v>99</v>
      </c>
      <c r="H223" s="239">
        <v>11.199999999999999</v>
      </c>
      <c r="I223" s="240"/>
      <c r="J223" s="241">
        <f>ROUND(I223*H223,2)</f>
        <v>0</v>
      </c>
      <c r="K223" s="242"/>
      <c r="L223" s="44"/>
      <c r="M223" s="243" t="s">
        <v>1</v>
      </c>
      <c r="N223" s="244" t="s">
        <v>40</v>
      </c>
      <c r="O223" s="91"/>
      <c r="P223" s="231">
        <f>O223*H223</f>
        <v>0</v>
      </c>
      <c r="Q223" s="231">
        <v>9.0000000000000006E-05</v>
      </c>
      <c r="R223" s="231">
        <f>Q223*H223</f>
        <v>0.001008</v>
      </c>
      <c r="S223" s="231">
        <v>0</v>
      </c>
      <c r="T223" s="23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3" t="s">
        <v>133</v>
      </c>
      <c r="AT223" s="233" t="s">
        <v>212</v>
      </c>
      <c r="AU223" s="233" t="s">
        <v>85</v>
      </c>
      <c r="AY223" s="17" t="s">
        <v>127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7" t="s">
        <v>83</v>
      </c>
      <c r="BK223" s="234">
        <f>ROUND(I223*H223,2)</f>
        <v>0</v>
      </c>
      <c r="BL223" s="17" t="s">
        <v>133</v>
      </c>
      <c r="BM223" s="233" t="s">
        <v>774</v>
      </c>
    </row>
    <row r="224" s="13" customFormat="1">
      <c r="A224" s="13"/>
      <c r="B224" s="245"/>
      <c r="C224" s="246"/>
      <c r="D224" s="247" t="s">
        <v>216</v>
      </c>
      <c r="E224" s="248" t="s">
        <v>1</v>
      </c>
      <c r="F224" s="249" t="s">
        <v>771</v>
      </c>
      <c r="G224" s="246"/>
      <c r="H224" s="248" t="s">
        <v>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216</v>
      </c>
      <c r="AU224" s="255" t="s">
        <v>85</v>
      </c>
      <c r="AV224" s="13" t="s">
        <v>83</v>
      </c>
      <c r="AW224" s="13" t="s">
        <v>32</v>
      </c>
      <c r="AX224" s="13" t="s">
        <v>75</v>
      </c>
      <c r="AY224" s="255" t="s">
        <v>127</v>
      </c>
    </row>
    <row r="225" s="13" customFormat="1">
      <c r="A225" s="13"/>
      <c r="B225" s="245"/>
      <c r="C225" s="246"/>
      <c r="D225" s="247" t="s">
        <v>216</v>
      </c>
      <c r="E225" s="248" t="s">
        <v>1</v>
      </c>
      <c r="F225" s="249" t="s">
        <v>775</v>
      </c>
      <c r="G225" s="246"/>
      <c r="H225" s="248" t="s">
        <v>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216</v>
      </c>
      <c r="AU225" s="255" t="s">
        <v>85</v>
      </c>
      <c r="AV225" s="13" t="s">
        <v>83</v>
      </c>
      <c r="AW225" s="13" t="s">
        <v>32</v>
      </c>
      <c r="AX225" s="13" t="s">
        <v>75</v>
      </c>
      <c r="AY225" s="255" t="s">
        <v>127</v>
      </c>
    </row>
    <row r="226" s="14" customFormat="1">
      <c r="A226" s="14"/>
      <c r="B226" s="256"/>
      <c r="C226" s="257"/>
      <c r="D226" s="247" t="s">
        <v>216</v>
      </c>
      <c r="E226" s="258" t="s">
        <v>1</v>
      </c>
      <c r="F226" s="259" t="s">
        <v>659</v>
      </c>
      <c r="G226" s="257"/>
      <c r="H226" s="260">
        <v>11.199999999999999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216</v>
      </c>
      <c r="AU226" s="266" t="s">
        <v>85</v>
      </c>
      <c r="AV226" s="14" t="s">
        <v>85</v>
      </c>
      <c r="AW226" s="14" t="s">
        <v>32</v>
      </c>
      <c r="AX226" s="14" t="s">
        <v>83</v>
      </c>
      <c r="AY226" s="266" t="s">
        <v>127</v>
      </c>
    </row>
    <row r="227" s="12" customFormat="1" ht="22.8" customHeight="1">
      <c r="A227" s="12"/>
      <c r="B227" s="204"/>
      <c r="C227" s="205"/>
      <c r="D227" s="206" t="s">
        <v>74</v>
      </c>
      <c r="E227" s="218" t="s">
        <v>606</v>
      </c>
      <c r="F227" s="218" t="s">
        <v>607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P228</f>
        <v>0</v>
      </c>
      <c r="Q227" s="212"/>
      <c r="R227" s="213">
        <f>R228</f>
        <v>0</v>
      </c>
      <c r="S227" s="212"/>
      <c r="T227" s="214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5" t="s">
        <v>83</v>
      </c>
      <c r="AT227" s="216" t="s">
        <v>74</v>
      </c>
      <c r="AU227" s="216" t="s">
        <v>83</v>
      </c>
      <c r="AY227" s="215" t="s">
        <v>127</v>
      </c>
      <c r="BK227" s="217">
        <f>BK228</f>
        <v>0</v>
      </c>
    </row>
    <row r="228" s="2" customFormat="1" ht="21.75" customHeight="1">
      <c r="A228" s="38"/>
      <c r="B228" s="39"/>
      <c r="C228" s="235" t="s">
        <v>387</v>
      </c>
      <c r="D228" s="235" t="s">
        <v>212</v>
      </c>
      <c r="E228" s="236" t="s">
        <v>776</v>
      </c>
      <c r="F228" s="237" t="s">
        <v>777</v>
      </c>
      <c r="G228" s="238" t="s">
        <v>346</v>
      </c>
      <c r="H228" s="239">
        <v>94.596999999999994</v>
      </c>
      <c r="I228" s="240"/>
      <c r="J228" s="241">
        <f>ROUND(I228*H228,2)</f>
        <v>0</v>
      </c>
      <c r="K228" s="242"/>
      <c r="L228" s="44"/>
      <c r="M228" s="267" t="s">
        <v>1</v>
      </c>
      <c r="N228" s="268" t="s">
        <v>40</v>
      </c>
      <c r="O228" s="269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3" t="s">
        <v>133</v>
      </c>
      <c r="AT228" s="233" t="s">
        <v>212</v>
      </c>
      <c r="AU228" s="233" t="s">
        <v>85</v>
      </c>
      <c r="AY228" s="17" t="s">
        <v>127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7" t="s">
        <v>83</v>
      </c>
      <c r="BK228" s="234">
        <f>ROUND(I228*H228,2)</f>
        <v>0</v>
      </c>
      <c r="BL228" s="17" t="s">
        <v>133</v>
      </c>
      <c r="BM228" s="233" t="s">
        <v>778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oGGZuXpM+0LeBV7Vw8kEJ63wBmfwh+Duj0dTLDUUFzjj6A8VHIDjx+fLlmCRp7vDNOuVQII4XEb/ultC5tjjNA==" hashValue="tFukOLnhLuUcefeinaYyyR/j4uB2KFELAXjkAPK2sPaBL2lBRouy3vlwQSGmov3gy6X0+0C/n0u5FTD55KfxjQ==" algorithmName="SHA-512" password="CC35"/>
  <autoFilter ref="C123:K2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36" t="s">
        <v>779</v>
      </c>
      <c r="BA2" s="136" t="s">
        <v>779</v>
      </c>
      <c r="BB2" s="136" t="s">
        <v>99</v>
      </c>
      <c r="BC2" s="136" t="s">
        <v>780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781</v>
      </c>
      <c r="BA3" s="136" t="s">
        <v>781</v>
      </c>
      <c r="BB3" s="136" t="s">
        <v>99</v>
      </c>
      <c r="BC3" s="136" t="s">
        <v>780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782</v>
      </c>
      <c r="BA4" s="136" t="s">
        <v>783</v>
      </c>
      <c r="BB4" s="136" t="s">
        <v>99</v>
      </c>
      <c r="BC4" s="136" t="s">
        <v>780</v>
      </c>
      <c r="BD4" s="136" t="s">
        <v>85</v>
      </c>
    </row>
    <row r="5" s="1" customFormat="1" ht="6.96" customHeight="1">
      <c r="B5" s="20"/>
      <c r="L5" s="20"/>
      <c r="AZ5" s="136" t="s">
        <v>649</v>
      </c>
      <c r="BA5" s="136" t="s">
        <v>649</v>
      </c>
      <c r="BB5" s="136" t="s">
        <v>99</v>
      </c>
      <c r="BC5" s="136" t="s">
        <v>784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785</v>
      </c>
      <c r="BA6" s="136" t="s">
        <v>785</v>
      </c>
      <c r="BB6" s="136" t="s">
        <v>99</v>
      </c>
      <c r="BC6" s="136" t="s">
        <v>784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23-25</v>
      </c>
      <c r="F7" s="141"/>
      <c r="G7" s="141"/>
      <c r="H7" s="141"/>
      <c r="L7" s="20"/>
      <c r="AZ7" s="136" t="s">
        <v>786</v>
      </c>
      <c r="BA7" s="136" t="s">
        <v>786</v>
      </c>
      <c r="BB7" s="136" t="s">
        <v>99</v>
      </c>
      <c r="BC7" s="136" t="s">
        <v>374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787</v>
      </c>
      <c r="BA8" s="136" t="s">
        <v>787</v>
      </c>
      <c r="BB8" s="136" t="s">
        <v>99</v>
      </c>
      <c r="BC8" s="136" t="s">
        <v>780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788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ROUND((SUM(BE122:BE225)),  2)</f>
        <v>0</v>
      </c>
      <c r="G33" s="38"/>
      <c r="H33" s="38"/>
      <c r="I33" s="156">
        <v>0.20999999999999999</v>
      </c>
      <c r="J33" s="155">
        <f>ROUND(((SUM(BE122:BE225))*I33),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ROUND((SUM(BF122:BF225)),  2)</f>
        <v>0</v>
      </c>
      <c r="G34" s="38"/>
      <c r="H34" s="38"/>
      <c r="I34" s="156">
        <v>0.14999999999999999</v>
      </c>
      <c r="J34" s="155">
        <f>ROUND(((SUM(BF122:BF225))*I34),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ROUND((SUM(BG122:BG225)),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ROUND((SUM(BH122:BH225)),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ROUND((SUM(BI122:BI225)),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23-25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SO 401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Ostrava, ul. Volgogradská 23-25 </v>
      </c>
      <c r="G89" s="40"/>
      <c r="H89" s="40"/>
      <c r="I89" s="32" t="s">
        <v>22</v>
      </c>
      <c r="J89" s="79" t="str">
        <f>IF(J12="","",J12)</f>
        <v>18. 4. 2018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789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790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791</v>
      </c>
      <c r="E99" s="189"/>
      <c r="F99" s="189"/>
      <c r="G99" s="189"/>
      <c r="H99" s="189"/>
      <c r="I99" s="189"/>
      <c r="J99" s="190">
        <f>J138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264</v>
      </c>
      <c r="E100" s="183"/>
      <c r="F100" s="183"/>
      <c r="G100" s="183"/>
      <c r="H100" s="183"/>
      <c r="I100" s="183"/>
      <c r="J100" s="184">
        <f>J140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792</v>
      </c>
      <c r="E101" s="189"/>
      <c r="F101" s="189"/>
      <c r="G101" s="189"/>
      <c r="H101" s="189"/>
      <c r="I101" s="189"/>
      <c r="J101" s="190">
        <f>J141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265</v>
      </c>
      <c r="E102" s="189"/>
      <c r="F102" s="189"/>
      <c r="G102" s="189"/>
      <c r="H102" s="189"/>
      <c r="I102" s="189"/>
      <c r="J102" s="190">
        <f>J189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Vybudování parkovacích stání na ul. Volgogradská 23-25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003 - SO 401 VEŘEJNÉ OSVĚTLENÍ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Ostrava, ul. Volgogradská 23-25 </v>
      </c>
      <c r="G116" s="40"/>
      <c r="H116" s="40"/>
      <c r="I116" s="32" t="s">
        <v>22</v>
      </c>
      <c r="J116" s="79" t="str">
        <f>IF(J12="","",J12)</f>
        <v>18. 4. 2018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Městský obvod Ostrava – Jih</v>
      </c>
      <c r="G118" s="40"/>
      <c r="H118" s="40"/>
      <c r="I118" s="32" t="s">
        <v>30</v>
      </c>
      <c r="J118" s="36" t="str">
        <f>E21</f>
        <v>Roman Fildán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Roman Fildán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112</v>
      </c>
      <c r="D121" s="195" t="s">
        <v>60</v>
      </c>
      <c r="E121" s="195" t="s">
        <v>56</v>
      </c>
      <c r="F121" s="195" t="s">
        <v>57</v>
      </c>
      <c r="G121" s="195" t="s">
        <v>113</v>
      </c>
      <c r="H121" s="195" t="s">
        <v>114</v>
      </c>
      <c r="I121" s="195" t="s">
        <v>115</v>
      </c>
      <c r="J121" s="196" t="s">
        <v>106</v>
      </c>
      <c r="K121" s="197" t="s">
        <v>116</v>
      </c>
      <c r="L121" s="198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3"/>
      <c r="N122" s="200"/>
      <c r="O122" s="104"/>
      <c r="P122" s="201">
        <f>P123+P140</f>
        <v>0</v>
      </c>
      <c r="Q122" s="104"/>
      <c r="R122" s="201">
        <f>R123+R140</f>
        <v>30.862695749999997</v>
      </c>
      <c r="S122" s="104"/>
      <c r="T122" s="202">
        <f>T123+T140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203">
        <f>BK123+BK140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793</v>
      </c>
      <c r="F123" s="207" t="s">
        <v>794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P124+P138</f>
        <v>0</v>
      </c>
      <c r="Q123" s="212"/>
      <c r="R123" s="213">
        <f>R124+R138</f>
        <v>0.00068999999999999997</v>
      </c>
      <c r="S123" s="212"/>
      <c r="T123" s="214">
        <f>T124+T138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85</v>
      </c>
      <c r="AT123" s="216" t="s">
        <v>74</v>
      </c>
      <c r="AU123" s="216" t="s">
        <v>75</v>
      </c>
      <c r="AY123" s="215" t="s">
        <v>127</v>
      </c>
      <c r="BK123" s="217">
        <f>BK124+BK138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795</v>
      </c>
      <c r="F124" s="218" t="s">
        <v>796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SUM(P125:P137)</f>
        <v>0</v>
      </c>
      <c r="Q124" s="212"/>
      <c r="R124" s="213">
        <f>SUM(R125:R137)</f>
        <v>0.00068999999999999997</v>
      </c>
      <c r="S124" s="212"/>
      <c r="T124" s="214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85</v>
      </c>
      <c r="AT124" s="216" t="s">
        <v>74</v>
      </c>
      <c r="AU124" s="216" t="s">
        <v>83</v>
      </c>
      <c r="AY124" s="215" t="s">
        <v>127</v>
      </c>
      <c r="BK124" s="217">
        <f>SUM(BK125:BK137)</f>
        <v>0</v>
      </c>
    </row>
    <row r="125" s="2" customFormat="1" ht="24.15" customHeight="1">
      <c r="A125" s="38"/>
      <c r="B125" s="39"/>
      <c r="C125" s="235" t="s">
        <v>83</v>
      </c>
      <c r="D125" s="235" t="s">
        <v>212</v>
      </c>
      <c r="E125" s="236" t="s">
        <v>797</v>
      </c>
      <c r="F125" s="237" t="s">
        <v>798</v>
      </c>
      <c r="G125" s="238" t="s">
        <v>99</v>
      </c>
      <c r="H125" s="239">
        <v>117.7</v>
      </c>
      <c r="I125" s="240"/>
      <c r="J125" s="241">
        <f>ROUND(I125*H125,2)</f>
        <v>0</v>
      </c>
      <c r="K125" s="242"/>
      <c r="L125" s="44"/>
      <c r="M125" s="243" t="s">
        <v>1</v>
      </c>
      <c r="N125" s="244" t="s">
        <v>40</v>
      </c>
      <c r="O125" s="91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184</v>
      </c>
      <c r="AT125" s="233" t="s">
        <v>212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184</v>
      </c>
      <c r="BM125" s="233" t="s">
        <v>799</v>
      </c>
    </row>
    <row r="126" s="14" customFormat="1">
      <c r="A126" s="14"/>
      <c r="B126" s="256"/>
      <c r="C126" s="257"/>
      <c r="D126" s="247" t="s">
        <v>216</v>
      </c>
      <c r="E126" s="258" t="s">
        <v>1</v>
      </c>
      <c r="F126" s="259" t="s">
        <v>800</v>
      </c>
      <c r="G126" s="257"/>
      <c r="H126" s="260">
        <v>117.7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6" t="s">
        <v>216</v>
      </c>
      <c r="AU126" s="266" t="s">
        <v>85</v>
      </c>
      <c r="AV126" s="14" t="s">
        <v>85</v>
      </c>
      <c r="AW126" s="14" t="s">
        <v>32</v>
      </c>
      <c r="AX126" s="14" t="s">
        <v>83</v>
      </c>
      <c r="AY126" s="266" t="s">
        <v>127</v>
      </c>
    </row>
    <row r="127" s="2" customFormat="1" ht="21.75" customHeight="1">
      <c r="A127" s="38"/>
      <c r="B127" s="39"/>
      <c r="C127" s="235" t="s">
        <v>85</v>
      </c>
      <c r="D127" s="235" t="s">
        <v>212</v>
      </c>
      <c r="E127" s="236" t="s">
        <v>801</v>
      </c>
      <c r="F127" s="237" t="s">
        <v>802</v>
      </c>
      <c r="G127" s="238" t="s">
        <v>163</v>
      </c>
      <c r="H127" s="239">
        <v>5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184</v>
      </c>
      <c r="AT127" s="233" t="s">
        <v>212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184</v>
      </c>
      <c r="BM127" s="233" t="s">
        <v>803</v>
      </c>
    </row>
    <row r="128" s="13" customFormat="1">
      <c r="A128" s="13"/>
      <c r="B128" s="245"/>
      <c r="C128" s="246"/>
      <c r="D128" s="247" t="s">
        <v>216</v>
      </c>
      <c r="E128" s="248" t="s">
        <v>1</v>
      </c>
      <c r="F128" s="249" t="s">
        <v>804</v>
      </c>
      <c r="G128" s="246"/>
      <c r="H128" s="248" t="s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216</v>
      </c>
      <c r="AU128" s="255" t="s">
        <v>85</v>
      </c>
      <c r="AV128" s="13" t="s">
        <v>83</v>
      </c>
      <c r="AW128" s="13" t="s">
        <v>32</v>
      </c>
      <c r="AX128" s="13" t="s">
        <v>75</v>
      </c>
      <c r="AY128" s="255" t="s">
        <v>127</v>
      </c>
    </row>
    <row r="129" s="14" customFormat="1">
      <c r="A129" s="14"/>
      <c r="B129" s="256"/>
      <c r="C129" s="257"/>
      <c r="D129" s="247" t="s">
        <v>216</v>
      </c>
      <c r="E129" s="258" t="s">
        <v>1</v>
      </c>
      <c r="F129" s="259" t="s">
        <v>126</v>
      </c>
      <c r="G129" s="257"/>
      <c r="H129" s="260">
        <v>5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216</v>
      </c>
      <c r="AU129" s="266" t="s">
        <v>85</v>
      </c>
      <c r="AV129" s="14" t="s">
        <v>85</v>
      </c>
      <c r="AW129" s="14" t="s">
        <v>32</v>
      </c>
      <c r="AX129" s="14" t="s">
        <v>75</v>
      </c>
      <c r="AY129" s="266" t="s">
        <v>127</v>
      </c>
    </row>
    <row r="130" s="15" customFormat="1">
      <c r="A130" s="15"/>
      <c r="B130" s="272"/>
      <c r="C130" s="273"/>
      <c r="D130" s="247" t="s">
        <v>216</v>
      </c>
      <c r="E130" s="274" t="s">
        <v>1</v>
      </c>
      <c r="F130" s="275" t="s">
        <v>308</v>
      </c>
      <c r="G130" s="273"/>
      <c r="H130" s="276">
        <v>5</v>
      </c>
      <c r="I130" s="277"/>
      <c r="J130" s="273"/>
      <c r="K130" s="273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216</v>
      </c>
      <c r="AU130" s="282" t="s">
        <v>85</v>
      </c>
      <c r="AV130" s="15" t="s">
        <v>133</v>
      </c>
      <c r="AW130" s="15" t="s">
        <v>32</v>
      </c>
      <c r="AX130" s="15" t="s">
        <v>83</v>
      </c>
      <c r="AY130" s="282" t="s">
        <v>127</v>
      </c>
    </row>
    <row r="131" s="2" customFormat="1" ht="16.5" customHeight="1">
      <c r="A131" s="38"/>
      <c r="B131" s="39"/>
      <c r="C131" s="235" t="s">
        <v>137</v>
      </c>
      <c r="D131" s="235" t="s">
        <v>212</v>
      </c>
      <c r="E131" s="236" t="s">
        <v>805</v>
      </c>
      <c r="F131" s="237" t="s">
        <v>806</v>
      </c>
      <c r="G131" s="238" t="s">
        <v>163</v>
      </c>
      <c r="H131" s="239">
        <v>5</v>
      </c>
      <c r="I131" s="240"/>
      <c r="J131" s="241">
        <f>ROUND(I131*H131,2)</f>
        <v>0</v>
      </c>
      <c r="K131" s="242"/>
      <c r="L131" s="44"/>
      <c r="M131" s="243" t="s">
        <v>1</v>
      </c>
      <c r="N131" s="244" t="s">
        <v>40</v>
      </c>
      <c r="O131" s="91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3" t="s">
        <v>184</v>
      </c>
      <c r="AT131" s="233" t="s">
        <v>212</v>
      </c>
      <c r="AU131" s="233" t="s">
        <v>85</v>
      </c>
      <c r="AY131" s="17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7" t="s">
        <v>83</v>
      </c>
      <c r="BK131" s="234">
        <f>ROUND(I131*H131,2)</f>
        <v>0</v>
      </c>
      <c r="BL131" s="17" t="s">
        <v>184</v>
      </c>
      <c r="BM131" s="233" t="s">
        <v>807</v>
      </c>
    </row>
    <row r="132" s="13" customFormat="1">
      <c r="A132" s="13"/>
      <c r="B132" s="245"/>
      <c r="C132" s="246"/>
      <c r="D132" s="247" t="s">
        <v>216</v>
      </c>
      <c r="E132" s="248" t="s">
        <v>1</v>
      </c>
      <c r="F132" s="249" t="s">
        <v>804</v>
      </c>
      <c r="G132" s="246"/>
      <c r="H132" s="248" t="s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216</v>
      </c>
      <c r="AU132" s="255" t="s">
        <v>85</v>
      </c>
      <c r="AV132" s="13" t="s">
        <v>83</v>
      </c>
      <c r="AW132" s="13" t="s">
        <v>32</v>
      </c>
      <c r="AX132" s="13" t="s">
        <v>75</v>
      </c>
      <c r="AY132" s="255" t="s">
        <v>127</v>
      </c>
    </row>
    <row r="133" s="14" customFormat="1">
      <c r="A133" s="14"/>
      <c r="B133" s="256"/>
      <c r="C133" s="257"/>
      <c r="D133" s="247" t="s">
        <v>216</v>
      </c>
      <c r="E133" s="258" t="s">
        <v>1</v>
      </c>
      <c r="F133" s="259" t="s">
        <v>808</v>
      </c>
      <c r="G133" s="257"/>
      <c r="H133" s="260">
        <v>5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216</v>
      </c>
      <c r="AU133" s="266" t="s">
        <v>85</v>
      </c>
      <c r="AV133" s="14" t="s">
        <v>85</v>
      </c>
      <c r="AW133" s="14" t="s">
        <v>32</v>
      </c>
      <c r="AX133" s="14" t="s">
        <v>83</v>
      </c>
      <c r="AY133" s="266" t="s">
        <v>127</v>
      </c>
    </row>
    <row r="134" s="2" customFormat="1" ht="16.5" customHeight="1">
      <c r="A134" s="38"/>
      <c r="B134" s="39"/>
      <c r="C134" s="220" t="s">
        <v>133</v>
      </c>
      <c r="D134" s="220" t="s">
        <v>129</v>
      </c>
      <c r="E134" s="221" t="s">
        <v>809</v>
      </c>
      <c r="F134" s="222" t="s">
        <v>810</v>
      </c>
      <c r="G134" s="223" t="s">
        <v>163</v>
      </c>
      <c r="H134" s="224">
        <v>2</v>
      </c>
      <c r="I134" s="225"/>
      <c r="J134" s="226">
        <f>ROUND(I134*H134,2)</f>
        <v>0</v>
      </c>
      <c r="K134" s="227"/>
      <c r="L134" s="228"/>
      <c r="M134" s="229" t="s">
        <v>1</v>
      </c>
      <c r="N134" s="230" t="s">
        <v>40</v>
      </c>
      <c r="O134" s="91"/>
      <c r="P134" s="231">
        <f>O134*H134</f>
        <v>0</v>
      </c>
      <c r="Q134" s="231">
        <v>0.00012</v>
      </c>
      <c r="R134" s="231">
        <f>Q134*H134</f>
        <v>0.00024000000000000001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396</v>
      </c>
      <c r="AT134" s="233" t="s">
        <v>129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184</v>
      </c>
      <c r="BM134" s="233" t="s">
        <v>811</v>
      </c>
    </row>
    <row r="135" s="2" customFormat="1" ht="16.5" customHeight="1">
      <c r="A135" s="38"/>
      <c r="B135" s="39"/>
      <c r="C135" s="220" t="s">
        <v>126</v>
      </c>
      <c r="D135" s="220" t="s">
        <v>129</v>
      </c>
      <c r="E135" s="221" t="s">
        <v>812</v>
      </c>
      <c r="F135" s="222" t="s">
        <v>813</v>
      </c>
      <c r="G135" s="223" t="s">
        <v>163</v>
      </c>
      <c r="H135" s="224">
        <v>3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40</v>
      </c>
      <c r="O135" s="91"/>
      <c r="P135" s="231">
        <f>O135*H135</f>
        <v>0</v>
      </c>
      <c r="Q135" s="231">
        <v>0.00014999999999999999</v>
      </c>
      <c r="R135" s="231">
        <f>Q135*H135</f>
        <v>0.00044999999999999999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396</v>
      </c>
      <c r="AT135" s="233" t="s">
        <v>129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184</v>
      </c>
      <c r="BM135" s="233" t="s">
        <v>814</v>
      </c>
    </row>
    <row r="136" s="2" customFormat="1" ht="24.15" customHeight="1">
      <c r="A136" s="38"/>
      <c r="B136" s="39"/>
      <c r="C136" s="235" t="s">
        <v>145</v>
      </c>
      <c r="D136" s="235" t="s">
        <v>212</v>
      </c>
      <c r="E136" s="236" t="s">
        <v>815</v>
      </c>
      <c r="F136" s="237" t="s">
        <v>816</v>
      </c>
      <c r="G136" s="238" t="s">
        <v>163</v>
      </c>
      <c r="H136" s="239">
        <v>1</v>
      </c>
      <c r="I136" s="240"/>
      <c r="J136" s="241">
        <f>ROUND(I136*H136,2)</f>
        <v>0</v>
      </c>
      <c r="K136" s="242"/>
      <c r="L136" s="44"/>
      <c r="M136" s="243" t="s">
        <v>1</v>
      </c>
      <c r="N136" s="244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184</v>
      </c>
      <c r="AT136" s="233" t="s">
        <v>212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184</v>
      </c>
      <c r="BM136" s="233" t="s">
        <v>817</v>
      </c>
    </row>
    <row r="137" s="2" customFormat="1" ht="16.5" customHeight="1">
      <c r="A137" s="38"/>
      <c r="B137" s="39"/>
      <c r="C137" s="235" t="s">
        <v>149</v>
      </c>
      <c r="D137" s="235" t="s">
        <v>212</v>
      </c>
      <c r="E137" s="236" t="s">
        <v>818</v>
      </c>
      <c r="F137" s="237" t="s">
        <v>819</v>
      </c>
      <c r="G137" s="238" t="s">
        <v>820</v>
      </c>
      <c r="H137" s="239">
        <v>1</v>
      </c>
      <c r="I137" s="240"/>
      <c r="J137" s="241">
        <f>ROUND(I137*H137,2)</f>
        <v>0</v>
      </c>
      <c r="K137" s="242"/>
      <c r="L137" s="44"/>
      <c r="M137" s="243" t="s">
        <v>1</v>
      </c>
      <c r="N137" s="244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184</v>
      </c>
      <c r="AT137" s="233" t="s">
        <v>212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184</v>
      </c>
      <c r="BM137" s="233" t="s">
        <v>821</v>
      </c>
    </row>
    <row r="138" s="12" customFormat="1" ht="22.8" customHeight="1">
      <c r="A138" s="12"/>
      <c r="B138" s="204"/>
      <c r="C138" s="205"/>
      <c r="D138" s="206" t="s">
        <v>74</v>
      </c>
      <c r="E138" s="218" t="s">
        <v>822</v>
      </c>
      <c r="F138" s="218" t="s">
        <v>823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P139</f>
        <v>0</v>
      </c>
      <c r="Q138" s="212"/>
      <c r="R138" s="213">
        <f>R139</f>
        <v>0</v>
      </c>
      <c r="S138" s="212"/>
      <c r="T138" s="21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85</v>
      </c>
      <c r="AT138" s="216" t="s">
        <v>74</v>
      </c>
      <c r="AU138" s="216" t="s">
        <v>83</v>
      </c>
      <c r="AY138" s="215" t="s">
        <v>127</v>
      </c>
      <c r="BK138" s="217">
        <f>BK139</f>
        <v>0</v>
      </c>
    </row>
    <row r="139" s="2" customFormat="1" ht="24.15" customHeight="1">
      <c r="A139" s="38"/>
      <c r="B139" s="39"/>
      <c r="C139" s="235" t="s">
        <v>132</v>
      </c>
      <c r="D139" s="235" t="s">
        <v>212</v>
      </c>
      <c r="E139" s="236" t="s">
        <v>824</v>
      </c>
      <c r="F139" s="237" t="s">
        <v>825</v>
      </c>
      <c r="G139" s="238" t="s">
        <v>163</v>
      </c>
      <c r="H139" s="239">
        <v>2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184</v>
      </c>
      <c r="AT139" s="233" t="s">
        <v>212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184</v>
      </c>
      <c r="BM139" s="233" t="s">
        <v>826</v>
      </c>
    </row>
    <row r="140" s="12" customFormat="1" ht="25.92" customHeight="1">
      <c r="A140" s="12"/>
      <c r="B140" s="204"/>
      <c r="C140" s="205"/>
      <c r="D140" s="206" t="s">
        <v>74</v>
      </c>
      <c r="E140" s="207" t="s">
        <v>129</v>
      </c>
      <c r="F140" s="207" t="s">
        <v>612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P141+P189</f>
        <v>0</v>
      </c>
      <c r="Q140" s="212"/>
      <c r="R140" s="213">
        <f>R141+R189</f>
        <v>30.862005749999998</v>
      </c>
      <c r="S140" s="212"/>
      <c r="T140" s="214">
        <f>T141+T189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137</v>
      </c>
      <c r="AT140" s="216" t="s">
        <v>74</v>
      </c>
      <c r="AU140" s="216" t="s">
        <v>75</v>
      </c>
      <c r="AY140" s="215" t="s">
        <v>127</v>
      </c>
      <c r="BK140" s="217">
        <f>BK141+BK189</f>
        <v>0</v>
      </c>
    </row>
    <row r="141" s="12" customFormat="1" ht="22.8" customHeight="1">
      <c r="A141" s="12"/>
      <c r="B141" s="204"/>
      <c r="C141" s="205"/>
      <c r="D141" s="206" t="s">
        <v>74</v>
      </c>
      <c r="E141" s="218" t="s">
        <v>827</v>
      </c>
      <c r="F141" s="218" t="s">
        <v>828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SUM(P142:P188)</f>
        <v>0</v>
      </c>
      <c r="Q141" s="212"/>
      <c r="R141" s="213">
        <f>SUM(R142:R188)</f>
        <v>0.1584169</v>
      </c>
      <c r="S141" s="212"/>
      <c r="T141" s="214">
        <f>SUM(T142:T188)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137</v>
      </c>
      <c r="AT141" s="216" t="s">
        <v>74</v>
      </c>
      <c r="AU141" s="216" t="s">
        <v>83</v>
      </c>
      <c r="AY141" s="215" t="s">
        <v>127</v>
      </c>
      <c r="BK141" s="217">
        <f>SUM(BK142:BK188)</f>
        <v>0</v>
      </c>
    </row>
    <row r="142" s="2" customFormat="1" ht="16.5" customHeight="1">
      <c r="A142" s="38"/>
      <c r="B142" s="39"/>
      <c r="C142" s="235" t="s">
        <v>156</v>
      </c>
      <c r="D142" s="235" t="s">
        <v>212</v>
      </c>
      <c r="E142" s="236" t="s">
        <v>829</v>
      </c>
      <c r="F142" s="237" t="s">
        <v>830</v>
      </c>
      <c r="G142" s="238" t="s">
        <v>99</v>
      </c>
      <c r="H142" s="239">
        <v>90.700000000000003</v>
      </c>
      <c r="I142" s="240"/>
      <c r="J142" s="241">
        <f>ROUND(I142*H142,2)</f>
        <v>0</v>
      </c>
      <c r="K142" s="242"/>
      <c r="L142" s="44"/>
      <c r="M142" s="243" t="s">
        <v>1</v>
      </c>
      <c r="N142" s="244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542</v>
      </c>
      <c r="AT142" s="233" t="s">
        <v>212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542</v>
      </c>
      <c r="BM142" s="233" t="s">
        <v>831</v>
      </c>
    </row>
    <row r="143" s="14" customFormat="1">
      <c r="A143" s="14"/>
      <c r="B143" s="256"/>
      <c r="C143" s="257"/>
      <c r="D143" s="247" t="s">
        <v>216</v>
      </c>
      <c r="E143" s="258" t="s">
        <v>781</v>
      </c>
      <c r="F143" s="259" t="s">
        <v>782</v>
      </c>
      <c r="G143" s="257"/>
      <c r="H143" s="260">
        <v>90.700000000000003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216</v>
      </c>
      <c r="AU143" s="266" t="s">
        <v>85</v>
      </c>
      <c r="AV143" s="14" t="s">
        <v>85</v>
      </c>
      <c r="AW143" s="14" t="s">
        <v>32</v>
      </c>
      <c r="AX143" s="14" t="s">
        <v>83</v>
      </c>
      <c r="AY143" s="266" t="s">
        <v>127</v>
      </c>
    </row>
    <row r="144" s="2" customFormat="1" ht="24.15" customHeight="1">
      <c r="A144" s="38"/>
      <c r="B144" s="39"/>
      <c r="C144" s="220" t="s">
        <v>160</v>
      </c>
      <c r="D144" s="220" t="s">
        <v>129</v>
      </c>
      <c r="E144" s="221" t="s">
        <v>832</v>
      </c>
      <c r="F144" s="222" t="s">
        <v>833</v>
      </c>
      <c r="G144" s="223" t="s">
        <v>163</v>
      </c>
      <c r="H144" s="224">
        <v>1</v>
      </c>
      <c r="I144" s="225"/>
      <c r="J144" s="226">
        <f>ROUND(I144*H144,2)</f>
        <v>0</v>
      </c>
      <c r="K144" s="227"/>
      <c r="L144" s="228"/>
      <c r="M144" s="229" t="s">
        <v>1</v>
      </c>
      <c r="N144" s="230" t="s">
        <v>40</v>
      </c>
      <c r="O144" s="91"/>
      <c r="P144" s="231">
        <f>O144*H144</f>
        <v>0</v>
      </c>
      <c r="Q144" s="231">
        <v>0.0080999999999999996</v>
      </c>
      <c r="R144" s="231">
        <f>Q144*H144</f>
        <v>0.0080999999999999996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834</v>
      </c>
      <c r="AT144" s="233" t="s">
        <v>129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542</v>
      </c>
      <c r="BM144" s="233" t="s">
        <v>835</v>
      </c>
    </row>
    <row r="145" s="14" customFormat="1">
      <c r="A145" s="14"/>
      <c r="B145" s="256"/>
      <c r="C145" s="257"/>
      <c r="D145" s="247" t="s">
        <v>216</v>
      </c>
      <c r="E145" s="258" t="s">
        <v>1</v>
      </c>
      <c r="F145" s="259" t="s">
        <v>83</v>
      </c>
      <c r="G145" s="257"/>
      <c r="H145" s="260">
        <v>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216</v>
      </c>
      <c r="AU145" s="266" t="s">
        <v>85</v>
      </c>
      <c r="AV145" s="14" t="s">
        <v>85</v>
      </c>
      <c r="AW145" s="14" t="s">
        <v>32</v>
      </c>
      <c r="AX145" s="14" t="s">
        <v>83</v>
      </c>
      <c r="AY145" s="266" t="s">
        <v>127</v>
      </c>
    </row>
    <row r="146" s="2" customFormat="1" ht="21.75" customHeight="1">
      <c r="A146" s="38"/>
      <c r="B146" s="39"/>
      <c r="C146" s="220" t="s">
        <v>165</v>
      </c>
      <c r="D146" s="220" t="s">
        <v>129</v>
      </c>
      <c r="E146" s="221" t="s">
        <v>836</v>
      </c>
      <c r="F146" s="222" t="s">
        <v>837</v>
      </c>
      <c r="G146" s="223" t="s">
        <v>99</v>
      </c>
      <c r="H146" s="224">
        <v>99.769999999999996</v>
      </c>
      <c r="I146" s="225"/>
      <c r="J146" s="226">
        <f>ROUND(I146*H146,2)</f>
        <v>0</v>
      </c>
      <c r="K146" s="227"/>
      <c r="L146" s="228"/>
      <c r="M146" s="229" t="s">
        <v>1</v>
      </c>
      <c r="N146" s="230" t="s">
        <v>40</v>
      </c>
      <c r="O146" s="91"/>
      <c r="P146" s="231">
        <f>O146*H146</f>
        <v>0</v>
      </c>
      <c r="Q146" s="231">
        <v>2.0000000000000002E-05</v>
      </c>
      <c r="R146" s="231">
        <f>Q146*H146</f>
        <v>0.0019954</v>
      </c>
      <c r="S146" s="231">
        <v>0</v>
      </c>
      <c r="T146" s="23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630</v>
      </c>
      <c r="AT146" s="233" t="s">
        <v>129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630</v>
      </c>
      <c r="BM146" s="233" t="s">
        <v>838</v>
      </c>
    </row>
    <row r="147" s="13" customFormat="1">
      <c r="A147" s="13"/>
      <c r="B147" s="245"/>
      <c r="C147" s="246"/>
      <c r="D147" s="247" t="s">
        <v>216</v>
      </c>
      <c r="E147" s="248" t="s">
        <v>1</v>
      </c>
      <c r="F147" s="249" t="s">
        <v>839</v>
      </c>
      <c r="G147" s="246"/>
      <c r="H147" s="248" t="s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216</v>
      </c>
      <c r="AU147" s="255" t="s">
        <v>85</v>
      </c>
      <c r="AV147" s="13" t="s">
        <v>83</v>
      </c>
      <c r="AW147" s="13" t="s">
        <v>32</v>
      </c>
      <c r="AX147" s="13" t="s">
        <v>75</v>
      </c>
      <c r="AY147" s="255" t="s">
        <v>127</v>
      </c>
    </row>
    <row r="148" s="14" customFormat="1">
      <c r="A148" s="14"/>
      <c r="B148" s="256"/>
      <c r="C148" s="257"/>
      <c r="D148" s="247" t="s">
        <v>216</v>
      </c>
      <c r="E148" s="258" t="s">
        <v>1</v>
      </c>
      <c r="F148" s="259" t="s">
        <v>781</v>
      </c>
      <c r="G148" s="257"/>
      <c r="H148" s="260">
        <v>90.700000000000003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216</v>
      </c>
      <c r="AU148" s="266" t="s">
        <v>85</v>
      </c>
      <c r="AV148" s="14" t="s">
        <v>85</v>
      </c>
      <c r="AW148" s="14" t="s">
        <v>32</v>
      </c>
      <c r="AX148" s="14" t="s">
        <v>83</v>
      </c>
      <c r="AY148" s="266" t="s">
        <v>127</v>
      </c>
    </row>
    <row r="149" s="14" customFormat="1">
      <c r="A149" s="14"/>
      <c r="B149" s="256"/>
      <c r="C149" s="257"/>
      <c r="D149" s="247" t="s">
        <v>216</v>
      </c>
      <c r="E149" s="257"/>
      <c r="F149" s="259" t="s">
        <v>840</v>
      </c>
      <c r="G149" s="257"/>
      <c r="H149" s="260">
        <v>99.769999999999996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216</v>
      </c>
      <c r="AU149" s="266" t="s">
        <v>85</v>
      </c>
      <c r="AV149" s="14" t="s">
        <v>85</v>
      </c>
      <c r="AW149" s="14" t="s">
        <v>4</v>
      </c>
      <c r="AX149" s="14" t="s">
        <v>83</v>
      </c>
      <c r="AY149" s="266" t="s">
        <v>127</v>
      </c>
    </row>
    <row r="150" s="2" customFormat="1" ht="16.5" customHeight="1">
      <c r="A150" s="38"/>
      <c r="B150" s="39"/>
      <c r="C150" s="235" t="s">
        <v>169</v>
      </c>
      <c r="D150" s="235" t="s">
        <v>212</v>
      </c>
      <c r="E150" s="236" t="s">
        <v>841</v>
      </c>
      <c r="F150" s="237" t="s">
        <v>842</v>
      </c>
      <c r="G150" s="238" t="s">
        <v>163</v>
      </c>
      <c r="H150" s="239">
        <v>2</v>
      </c>
      <c r="I150" s="240"/>
      <c r="J150" s="241">
        <f>ROUND(I150*H150,2)</f>
        <v>0</v>
      </c>
      <c r="K150" s="242"/>
      <c r="L150" s="44"/>
      <c r="M150" s="243" t="s">
        <v>1</v>
      </c>
      <c r="N150" s="244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542</v>
      </c>
      <c r="AT150" s="233" t="s">
        <v>212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542</v>
      </c>
      <c r="BM150" s="233" t="s">
        <v>843</v>
      </c>
    </row>
    <row r="151" s="2" customFormat="1" ht="16.5" customHeight="1">
      <c r="A151" s="38"/>
      <c r="B151" s="39"/>
      <c r="C151" s="220" t="s">
        <v>173</v>
      </c>
      <c r="D151" s="220" t="s">
        <v>129</v>
      </c>
      <c r="E151" s="221" t="s">
        <v>844</v>
      </c>
      <c r="F151" s="222" t="s">
        <v>845</v>
      </c>
      <c r="G151" s="223" t="s">
        <v>163</v>
      </c>
      <c r="H151" s="224">
        <v>2</v>
      </c>
      <c r="I151" s="225"/>
      <c r="J151" s="226">
        <f>ROUND(I151*H151,2)</f>
        <v>0</v>
      </c>
      <c r="K151" s="227"/>
      <c r="L151" s="228"/>
      <c r="M151" s="229" t="s">
        <v>1</v>
      </c>
      <c r="N151" s="230" t="s">
        <v>40</v>
      </c>
      <c r="O151" s="91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3" t="s">
        <v>834</v>
      </c>
      <c r="AT151" s="233" t="s">
        <v>129</v>
      </c>
      <c r="AU151" s="233" t="s">
        <v>85</v>
      </c>
      <c r="AY151" s="17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7" t="s">
        <v>83</v>
      </c>
      <c r="BK151" s="234">
        <f>ROUND(I151*H151,2)</f>
        <v>0</v>
      </c>
      <c r="BL151" s="17" t="s">
        <v>542</v>
      </c>
      <c r="BM151" s="233" t="s">
        <v>846</v>
      </c>
    </row>
    <row r="152" s="2" customFormat="1" ht="16.5" customHeight="1">
      <c r="A152" s="38"/>
      <c r="B152" s="39"/>
      <c r="C152" s="220" t="s">
        <v>177</v>
      </c>
      <c r="D152" s="220" t="s">
        <v>129</v>
      </c>
      <c r="E152" s="221" t="s">
        <v>847</v>
      </c>
      <c r="F152" s="222" t="s">
        <v>848</v>
      </c>
      <c r="G152" s="223" t="s">
        <v>99</v>
      </c>
      <c r="H152" s="224">
        <v>76</v>
      </c>
      <c r="I152" s="225"/>
      <c r="J152" s="226">
        <f>ROUND(I152*H152,2)</f>
        <v>0</v>
      </c>
      <c r="K152" s="227"/>
      <c r="L152" s="228"/>
      <c r="M152" s="229" t="s">
        <v>1</v>
      </c>
      <c r="N152" s="230" t="s">
        <v>40</v>
      </c>
      <c r="O152" s="91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3" t="s">
        <v>834</v>
      </c>
      <c r="AT152" s="233" t="s">
        <v>129</v>
      </c>
      <c r="AU152" s="233" t="s">
        <v>85</v>
      </c>
      <c r="AY152" s="17" t="s">
        <v>127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7" t="s">
        <v>83</v>
      </c>
      <c r="BK152" s="234">
        <f>ROUND(I152*H152,2)</f>
        <v>0</v>
      </c>
      <c r="BL152" s="17" t="s">
        <v>542</v>
      </c>
      <c r="BM152" s="233" t="s">
        <v>849</v>
      </c>
    </row>
    <row r="153" s="13" customFormat="1">
      <c r="A153" s="13"/>
      <c r="B153" s="245"/>
      <c r="C153" s="246"/>
      <c r="D153" s="247" t="s">
        <v>216</v>
      </c>
      <c r="E153" s="248" t="s">
        <v>1</v>
      </c>
      <c r="F153" s="249" t="s">
        <v>804</v>
      </c>
      <c r="G153" s="246"/>
      <c r="H153" s="248" t="s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216</v>
      </c>
      <c r="AU153" s="255" t="s">
        <v>85</v>
      </c>
      <c r="AV153" s="13" t="s">
        <v>83</v>
      </c>
      <c r="AW153" s="13" t="s">
        <v>32</v>
      </c>
      <c r="AX153" s="13" t="s">
        <v>75</v>
      </c>
      <c r="AY153" s="255" t="s">
        <v>127</v>
      </c>
    </row>
    <row r="154" s="14" customFormat="1">
      <c r="A154" s="14"/>
      <c r="B154" s="256"/>
      <c r="C154" s="257"/>
      <c r="D154" s="247" t="s">
        <v>216</v>
      </c>
      <c r="E154" s="258" t="s">
        <v>1</v>
      </c>
      <c r="F154" s="259" t="s">
        <v>850</v>
      </c>
      <c r="G154" s="257"/>
      <c r="H154" s="260">
        <v>76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216</v>
      </c>
      <c r="AU154" s="266" t="s">
        <v>85</v>
      </c>
      <c r="AV154" s="14" t="s">
        <v>85</v>
      </c>
      <c r="AW154" s="14" t="s">
        <v>32</v>
      </c>
      <c r="AX154" s="14" t="s">
        <v>83</v>
      </c>
      <c r="AY154" s="266" t="s">
        <v>127</v>
      </c>
    </row>
    <row r="155" s="2" customFormat="1" ht="24.15" customHeight="1">
      <c r="A155" s="38"/>
      <c r="B155" s="39"/>
      <c r="C155" s="235" t="s">
        <v>8</v>
      </c>
      <c r="D155" s="235" t="s">
        <v>212</v>
      </c>
      <c r="E155" s="236" t="s">
        <v>851</v>
      </c>
      <c r="F155" s="237" t="s">
        <v>852</v>
      </c>
      <c r="G155" s="238" t="s">
        <v>163</v>
      </c>
      <c r="H155" s="239">
        <v>2</v>
      </c>
      <c r="I155" s="240"/>
      <c r="J155" s="241">
        <f>ROUND(I155*H155,2)</f>
        <v>0</v>
      </c>
      <c r="K155" s="242"/>
      <c r="L155" s="44"/>
      <c r="M155" s="243" t="s">
        <v>1</v>
      </c>
      <c r="N155" s="244" t="s">
        <v>40</v>
      </c>
      <c r="O155" s="91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3" t="s">
        <v>542</v>
      </c>
      <c r="AT155" s="233" t="s">
        <v>212</v>
      </c>
      <c r="AU155" s="233" t="s">
        <v>85</v>
      </c>
      <c r="AY155" s="17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7" t="s">
        <v>83</v>
      </c>
      <c r="BK155" s="234">
        <f>ROUND(I155*H155,2)</f>
        <v>0</v>
      </c>
      <c r="BL155" s="17" t="s">
        <v>542</v>
      </c>
      <c r="BM155" s="233" t="s">
        <v>853</v>
      </c>
    </row>
    <row r="156" s="2" customFormat="1" ht="16.5" customHeight="1">
      <c r="A156" s="38"/>
      <c r="B156" s="39"/>
      <c r="C156" s="220" t="s">
        <v>184</v>
      </c>
      <c r="D156" s="220" t="s">
        <v>129</v>
      </c>
      <c r="E156" s="221" t="s">
        <v>854</v>
      </c>
      <c r="F156" s="222" t="s">
        <v>855</v>
      </c>
      <c r="G156" s="223" t="s">
        <v>163</v>
      </c>
      <c r="H156" s="224">
        <v>2</v>
      </c>
      <c r="I156" s="225"/>
      <c r="J156" s="226">
        <f>ROUND(I156*H156,2)</f>
        <v>0</v>
      </c>
      <c r="K156" s="227"/>
      <c r="L156" s="228"/>
      <c r="M156" s="229" t="s">
        <v>1</v>
      </c>
      <c r="N156" s="230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834</v>
      </c>
      <c r="AT156" s="233" t="s">
        <v>129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542</v>
      </c>
      <c r="BM156" s="233" t="s">
        <v>856</v>
      </c>
    </row>
    <row r="157" s="2" customFormat="1" ht="24.15" customHeight="1">
      <c r="A157" s="38"/>
      <c r="B157" s="39"/>
      <c r="C157" s="235" t="s">
        <v>188</v>
      </c>
      <c r="D157" s="235" t="s">
        <v>212</v>
      </c>
      <c r="E157" s="236" t="s">
        <v>857</v>
      </c>
      <c r="F157" s="237" t="s">
        <v>858</v>
      </c>
      <c r="G157" s="238" t="s">
        <v>163</v>
      </c>
      <c r="H157" s="239">
        <v>2</v>
      </c>
      <c r="I157" s="240"/>
      <c r="J157" s="241">
        <f>ROUND(I157*H157,2)</f>
        <v>0</v>
      </c>
      <c r="K157" s="242"/>
      <c r="L157" s="44"/>
      <c r="M157" s="243" t="s">
        <v>1</v>
      </c>
      <c r="N157" s="244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542</v>
      </c>
      <c r="AT157" s="233" t="s">
        <v>212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542</v>
      </c>
      <c r="BM157" s="233" t="s">
        <v>859</v>
      </c>
    </row>
    <row r="158" s="2" customFormat="1" ht="16.5" customHeight="1">
      <c r="A158" s="38"/>
      <c r="B158" s="39"/>
      <c r="C158" s="235" t="s">
        <v>192</v>
      </c>
      <c r="D158" s="235" t="s">
        <v>212</v>
      </c>
      <c r="E158" s="236" t="s">
        <v>860</v>
      </c>
      <c r="F158" s="237" t="s">
        <v>861</v>
      </c>
      <c r="G158" s="238" t="s">
        <v>163</v>
      </c>
      <c r="H158" s="239">
        <v>2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542</v>
      </c>
      <c r="AT158" s="233" t="s">
        <v>212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542</v>
      </c>
      <c r="BM158" s="233" t="s">
        <v>862</v>
      </c>
    </row>
    <row r="159" s="2" customFormat="1" ht="24.15" customHeight="1">
      <c r="A159" s="38"/>
      <c r="B159" s="39"/>
      <c r="C159" s="220" t="s">
        <v>196</v>
      </c>
      <c r="D159" s="220" t="s">
        <v>129</v>
      </c>
      <c r="E159" s="221" t="s">
        <v>863</v>
      </c>
      <c r="F159" s="222" t="s">
        <v>864</v>
      </c>
      <c r="G159" s="223" t="s">
        <v>865</v>
      </c>
      <c r="H159" s="224">
        <v>2</v>
      </c>
      <c r="I159" s="225"/>
      <c r="J159" s="226">
        <f>ROUND(I159*H159,2)</f>
        <v>0</v>
      </c>
      <c r="K159" s="227"/>
      <c r="L159" s="228"/>
      <c r="M159" s="229" t="s">
        <v>1</v>
      </c>
      <c r="N159" s="230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834</v>
      </c>
      <c r="AT159" s="233" t="s">
        <v>129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542</v>
      </c>
      <c r="BM159" s="233" t="s">
        <v>866</v>
      </c>
    </row>
    <row r="160" s="2" customFormat="1" ht="33" customHeight="1">
      <c r="A160" s="38"/>
      <c r="B160" s="39"/>
      <c r="C160" s="235" t="s">
        <v>200</v>
      </c>
      <c r="D160" s="235" t="s">
        <v>212</v>
      </c>
      <c r="E160" s="236" t="s">
        <v>867</v>
      </c>
      <c r="F160" s="237" t="s">
        <v>868</v>
      </c>
      <c r="G160" s="238" t="s">
        <v>99</v>
      </c>
      <c r="H160" s="239">
        <v>90.700000000000003</v>
      </c>
      <c r="I160" s="240"/>
      <c r="J160" s="241">
        <f>ROUND(I160*H160,2)</f>
        <v>0</v>
      </c>
      <c r="K160" s="242"/>
      <c r="L160" s="44"/>
      <c r="M160" s="243" t="s">
        <v>1</v>
      </c>
      <c r="N160" s="244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542</v>
      </c>
      <c r="AT160" s="233" t="s">
        <v>212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542</v>
      </c>
      <c r="BM160" s="233" t="s">
        <v>869</v>
      </c>
    </row>
    <row r="161" s="13" customFormat="1">
      <c r="A161" s="13"/>
      <c r="B161" s="245"/>
      <c r="C161" s="246"/>
      <c r="D161" s="247" t="s">
        <v>216</v>
      </c>
      <c r="E161" s="248" t="s">
        <v>1</v>
      </c>
      <c r="F161" s="249" t="s">
        <v>804</v>
      </c>
      <c r="G161" s="246"/>
      <c r="H161" s="248" t="s">
        <v>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216</v>
      </c>
      <c r="AU161" s="255" t="s">
        <v>85</v>
      </c>
      <c r="AV161" s="13" t="s">
        <v>83</v>
      </c>
      <c r="AW161" s="13" t="s">
        <v>32</v>
      </c>
      <c r="AX161" s="13" t="s">
        <v>75</v>
      </c>
      <c r="AY161" s="255" t="s">
        <v>127</v>
      </c>
    </row>
    <row r="162" s="14" customFormat="1">
      <c r="A162" s="14"/>
      <c r="B162" s="256"/>
      <c r="C162" s="257"/>
      <c r="D162" s="247" t="s">
        <v>216</v>
      </c>
      <c r="E162" s="258" t="s">
        <v>787</v>
      </c>
      <c r="F162" s="259" t="s">
        <v>782</v>
      </c>
      <c r="G162" s="257"/>
      <c r="H162" s="260">
        <v>90.700000000000003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216</v>
      </c>
      <c r="AU162" s="266" t="s">
        <v>85</v>
      </c>
      <c r="AV162" s="14" t="s">
        <v>85</v>
      </c>
      <c r="AW162" s="14" t="s">
        <v>32</v>
      </c>
      <c r="AX162" s="14" t="s">
        <v>83</v>
      </c>
      <c r="AY162" s="266" t="s">
        <v>127</v>
      </c>
    </row>
    <row r="163" s="2" customFormat="1" ht="16.5" customHeight="1">
      <c r="A163" s="38"/>
      <c r="B163" s="39"/>
      <c r="C163" s="220" t="s">
        <v>7</v>
      </c>
      <c r="D163" s="220" t="s">
        <v>129</v>
      </c>
      <c r="E163" s="221" t="s">
        <v>870</v>
      </c>
      <c r="F163" s="222" t="s">
        <v>871</v>
      </c>
      <c r="G163" s="223" t="s">
        <v>370</v>
      </c>
      <c r="H163" s="224">
        <v>59.045999999999999</v>
      </c>
      <c r="I163" s="225"/>
      <c r="J163" s="226">
        <f>ROUND(I163*H163,2)</f>
        <v>0</v>
      </c>
      <c r="K163" s="227"/>
      <c r="L163" s="228"/>
      <c r="M163" s="229" t="s">
        <v>1</v>
      </c>
      <c r="N163" s="230" t="s">
        <v>40</v>
      </c>
      <c r="O163" s="91"/>
      <c r="P163" s="231">
        <f>O163*H163</f>
        <v>0</v>
      </c>
      <c r="Q163" s="231">
        <v>0.001</v>
      </c>
      <c r="R163" s="231">
        <f>Q163*H163</f>
        <v>0.059046000000000001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630</v>
      </c>
      <c r="AT163" s="233" t="s">
        <v>129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630</v>
      </c>
      <c r="BM163" s="233" t="s">
        <v>872</v>
      </c>
    </row>
    <row r="164" s="13" customFormat="1">
      <c r="A164" s="13"/>
      <c r="B164" s="245"/>
      <c r="C164" s="246"/>
      <c r="D164" s="247" t="s">
        <v>216</v>
      </c>
      <c r="E164" s="248" t="s">
        <v>1</v>
      </c>
      <c r="F164" s="249" t="s">
        <v>765</v>
      </c>
      <c r="G164" s="246"/>
      <c r="H164" s="248" t="s">
        <v>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216</v>
      </c>
      <c r="AU164" s="255" t="s">
        <v>85</v>
      </c>
      <c r="AV164" s="13" t="s">
        <v>83</v>
      </c>
      <c r="AW164" s="13" t="s">
        <v>32</v>
      </c>
      <c r="AX164" s="13" t="s">
        <v>75</v>
      </c>
      <c r="AY164" s="255" t="s">
        <v>127</v>
      </c>
    </row>
    <row r="165" s="14" customFormat="1">
      <c r="A165" s="14"/>
      <c r="B165" s="256"/>
      <c r="C165" s="257"/>
      <c r="D165" s="247" t="s">
        <v>216</v>
      </c>
      <c r="E165" s="258" t="s">
        <v>1</v>
      </c>
      <c r="F165" s="259" t="s">
        <v>873</v>
      </c>
      <c r="G165" s="257"/>
      <c r="H165" s="260">
        <v>56.234000000000002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216</v>
      </c>
      <c r="AU165" s="266" t="s">
        <v>85</v>
      </c>
      <c r="AV165" s="14" t="s">
        <v>85</v>
      </c>
      <c r="AW165" s="14" t="s">
        <v>32</v>
      </c>
      <c r="AX165" s="14" t="s">
        <v>83</v>
      </c>
      <c r="AY165" s="266" t="s">
        <v>127</v>
      </c>
    </row>
    <row r="166" s="14" customFormat="1">
      <c r="A166" s="14"/>
      <c r="B166" s="256"/>
      <c r="C166" s="257"/>
      <c r="D166" s="247" t="s">
        <v>216</v>
      </c>
      <c r="E166" s="257"/>
      <c r="F166" s="259" t="s">
        <v>874</v>
      </c>
      <c r="G166" s="257"/>
      <c r="H166" s="260">
        <v>59.045999999999999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216</v>
      </c>
      <c r="AU166" s="266" t="s">
        <v>85</v>
      </c>
      <c r="AV166" s="14" t="s">
        <v>85</v>
      </c>
      <c r="AW166" s="14" t="s">
        <v>4</v>
      </c>
      <c r="AX166" s="14" t="s">
        <v>83</v>
      </c>
      <c r="AY166" s="266" t="s">
        <v>127</v>
      </c>
    </row>
    <row r="167" s="2" customFormat="1" ht="24.15" customHeight="1">
      <c r="A167" s="38"/>
      <c r="B167" s="39"/>
      <c r="C167" s="235" t="s">
        <v>207</v>
      </c>
      <c r="D167" s="235" t="s">
        <v>212</v>
      </c>
      <c r="E167" s="236" t="s">
        <v>875</v>
      </c>
      <c r="F167" s="237" t="s">
        <v>876</v>
      </c>
      <c r="G167" s="238" t="s">
        <v>163</v>
      </c>
      <c r="H167" s="239">
        <v>1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40</v>
      </c>
      <c r="O167" s="91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3" t="s">
        <v>542</v>
      </c>
      <c r="AT167" s="233" t="s">
        <v>212</v>
      </c>
      <c r="AU167" s="233" t="s">
        <v>85</v>
      </c>
      <c r="AY167" s="17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7" t="s">
        <v>83</v>
      </c>
      <c r="BK167" s="234">
        <f>ROUND(I167*H167,2)</f>
        <v>0</v>
      </c>
      <c r="BL167" s="17" t="s">
        <v>542</v>
      </c>
      <c r="BM167" s="233" t="s">
        <v>877</v>
      </c>
    </row>
    <row r="168" s="2" customFormat="1" ht="24.15" customHeight="1">
      <c r="A168" s="38"/>
      <c r="B168" s="39"/>
      <c r="C168" s="235" t="s">
        <v>211</v>
      </c>
      <c r="D168" s="235" t="s">
        <v>212</v>
      </c>
      <c r="E168" s="236" t="s">
        <v>878</v>
      </c>
      <c r="F168" s="237" t="s">
        <v>879</v>
      </c>
      <c r="G168" s="238" t="s">
        <v>163</v>
      </c>
      <c r="H168" s="239">
        <v>2</v>
      </c>
      <c r="I168" s="240"/>
      <c r="J168" s="241">
        <f>ROUND(I168*H168,2)</f>
        <v>0</v>
      </c>
      <c r="K168" s="242"/>
      <c r="L168" s="44"/>
      <c r="M168" s="243" t="s">
        <v>1</v>
      </c>
      <c r="N168" s="244" t="s">
        <v>40</v>
      </c>
      <c r="O168" s="91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542</v>
      </c>
      <c r="AT168" s="233" t="s">
        <v>212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542</v>
      </c>
      <c r="BM168" s="233" t="s">
        <v>880</v>
      </c>
    </row>
    <row r="169" s="2" customFormat="1" ht="24.15" customHeight="1">
      <c r="A169" s="38"/>
      <c r="B169" s="39"/>
      <c r="C169" s="235" t="s">
        <v>218</v>
      </c>
      <c r="D169" s="235" t="s">
        <v>212</v>
      </c>
      <c r="E169" s="236" t="s">
        <v>881</v>
      </c>
      <c r="F169" s="237" t="s">
        <v>882</v>
      </c>
      <c r="G169" s="238" t="s">
        <v>163</v>
      </c>
      <c r="H169" s="239">
        <v>3</v>
      </c>
      <c r="I169" s="240"/>
      <c r="J169" s="241">
        <f>ROUND(I169*H169,2)</f>
        <v>0</v>
      </c>
      <c r="K169" s="242"/>
      <c r="L169" s="44"/>
      <c r="M169" s="243" t="s">
        <v>1</v>
      </c>
      <c r="N169" s="244" t="s">
        <v>40</v>
      </c>
      <c r="O169" s="91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542</v>
      </c>
      <c r="AT169" s="233" t="s">
        <v>212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542</v>
      </c>
      <c r="BM169" s="233" t="s">
        <v>883</v>
      </c>
    </row>
    <row r="170" s="2" customFormat="1" ht="16.5" customHeight="1">
      <c r="A170" s="38"/>
      <c r="B170" s="39"/>
      <c r="C170" s="235" t="s">
        <v>222</v>
      </c>
      <c r="D170" s="235" t="s">
        <v>212</v>
      </c>
      <c r="E170" s="236" t="s">
        <v>884</v>
      </c>
      <c r="F170" s="237" t="s">
        <v>885</v>
      </c>
      <c r="G170" s="238" t="s">
        <v>163</v>
      </c>
      <c r="H170" s="239">
        <v>3</v>
      </c>
      <c r="I170" s="240"/>
      <c r="J170" s="241">
        <f>ROUND(I170*H170,2)</f>
        <v>0</v>
      </c>
      <c r="K170" s="242"/>
      <c r="L170" s="44"/>
      <c r="M170" s="243" t="s">
        <v>1</v>
      </c>
      <c r="N170" s="244" t="s">
        <v>40</v>
      </c>
      <c r="O170" s="91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3" t="s">
        <v>542</v>
      </c>
      <c r="AT170" s="233" t="s">
        <v>212</v>
      </c>
      <c r="AU170" s="233" t="s">
        <v>85</v>
      </c>
      <c r="AY170" s="17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7" t="s">
        <v>83</v>
      </c>
      <c r="BK170" s="234">
        <f>ROUND(I170*H170,2)</f>
        <v>0</v>
      </c>
      <c r="BL170" s="17" t="s">
        <v>542</v>
      </c>
      <c r="BM170" s="233" t="s">
        <v>886</v>
      </c>
    </row>
    <row r="171" s="2" customFormat="1" ht="16.5" customHeight="1">
      <c r="A171" s="38"/>
      <c r="B171" s="39"/>
      <c r="C171" s="220" t="s">
        <v>367</v>
      </c>
      <c r="D171" s="220" t="s">
        <v>129</v>
      </c>
      <c r="E171" s="221" t="s">
        <v>887</v>
      </c>
      <c r="F171" s="222" t="s">
        <v>888</v>
      </c>
      <c r="G171" s="223" t="s">
        <v>163</v>
      </c>
      <c r="H171" s="224">
        <v>3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40</v>
      </c>
      <c r="O171" s="91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834</v>
      </c>
      <c r="AT171" s="233" t="s">
        <v>129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542</v>
      </c>
      <c r="BM171" s="233" t="s">
        <v>889</v>
      </c>
    </row>
    <row r="172" s="2" customFormat="1" ht="33" customHeight="1">
      <c r="A172" s="38"/>
      <c r="B172" s="39"/>
      <c r="C172" s="235" t="s">
        <v>374</v>
      </c>
      <c r="D172" s="235" t="s">
        <v>212</v>
      </c>
      <c r="E172" s="236" t="s">
        <v>890</v>
      </c>
      <c r="F172" s="237" t="s">
        <v>891</v>
      </c>
      <c r="G172" s="238" t="s">
        <v>99</v>
      </c>
      <c r="H172" s="239">
        <v>27</v>
      </c>
      <c r="I172" s="240"/>
      <c r="J172" s="241">
        <f>ROUND(I172*H172,2)</f>
        <v>0</v>
      </c>
      <c r="K172" s="242"/>
      <c r="L172" s="44"/>
      <c r="M172" s="243" t="s">
        <v>1</v>
      </c>
      <c r="N172" s="244" t="s">
        <v>40</v>
      </c>
      <c r="O172" s="91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3" t="s">
        <v>542</v>
      </c>
      <c r="AT172" s="233" t="s">
        <v>212</v>
      </c>
      <c r="AU172" s="233" t="s">
        <v>85</v>
      </c>
      <c r="AY172" s="17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7" t="s">
        <v>83</v>
      </c>
      <c r="BK172" s="234">
        <f>ROUND(I172*H172,2)</f>
        <v>0</v>
      </c>
      <c r="BL172" s="17" t="s">
        <v>542</v>
      </c>
      <c r="BM172" s="233" t="s">
        <v>892</v>
      </c>
    </row>
    <row r="173" s="13" customFormat="1">
      <c r="A173" s="13"/>
      <c r="B173" s="245"/>
      <c r="C173" s="246"/>
      <c r="D173" s="247" t="s">
        <v>216</v>
      </c>
      <c r="E173" s="248" t="s">
        <v>1</v>
      </c>
      <c r="F173" s="249" t="s">
        <v>893</v>
      </c>
      <c r="G173" s="246"/>
      <c r="H173" s="248" t="s">
        <v>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216</v>
      </c>
      <c r="AU173" s="255" t="s">
        <v>85</v>
      </c>
      <c r="AV173" s="13" t="s">
        <v>83</v>
      </c>
      <c r="AW173" s="13" t="s">
        <v>32</v>
      </c>
      <c r="AX173" s="13" t="s">
        <v>75</v>
      </c>
      <c r="AY173" s="255" t="s">
        <v>127</v>
      </c>
    </row>
    <row r="174" s="14" customFormat="1">
      <c r="A174" s="14"/>
      <c r="B174" s="256"/>
      <c r="C174" s="257"/>
      <c r="D174" s="247" t="s">
        <v>216</v>
      </c>
      <c r="E174" s="258" t="s">
        <v>1</v>
      </c>
      <c r="F174" s="259" t="s">
        <v>894</v>
      </c>
      <c r="G174" s="257"/>
      <c r="H174" s="260">
        <v>27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216</v>
      </c>
      <c r="AU174" s="266" t="s">
        <v>85</v>
      </c>
      <c r="AV174" s="14" t="s">
        <v>85</v>
      </c>
      <c r="AW174" s="14" t="s">
        <v>32</v>
      </c>
      <c r="AX174" s="14" t="s">
        <v>75</v>
      </c>
      <c r="AY174" s="266" t="s">
        <v>127</v>
      </c>
    </row>
    <row r="175" s="15" customFormat="1">
      <c r="A175" s="15"/>
      <c r="B175" s="272"/>
      <c r="C175" s="273"/>
      <c r="D175" s="247" t="s">
        <v>216</v>
      </c>
      <c r="E175" s="274" t="s">
        <v>786</v>
      </c>
      <c r="F175" s="275" t="s">
        <v>308</v>
      </c>
      <c r="G175" s="273"/>
      <c r="H175" s="276">
        <v>27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216</v>
      </c>
      <c r="AU175" s="282" t="s">
        <v>85</v>
      </c>
      <c r="AV175" s="15" t="s">
        <v>133</v>
      </c>
      <c r="AW175" s="15" t="s">
        <v>32</v>
      </c>
      <c r="AX175" s="15" t="s">
        <v>83</v>
      </c>
      <c r="AY175" s="282" t="s">
        <v>127</v>
      </c>
    </row>
    <row r="176" s="2" customFormat="1" ht="16.5" customHeight="1">
      <c r="A176" s="38"/>
      <c r="B176" s="39"/>
      <c r="C176" s="220" t="s">
        <v>379</v>
      </c>
      <c r="D176" s="220" t="s">
        <v>129</v>
      </c>
      <c r="E176" s="221" t="s">
        <v>895</v>
      </c>
      <c r="F176" s="222" t="s">
        <v>896</v>
      </c>
      <c r="G176" s="223" t="s">
        <v>99</v>
      </c>
      <c r="H176" s="224">
        <v>29.699999999999999</v>
      </c>
      <c r="I176" s="225"/>
      <c r="J176" s="226">
        <f>ROUND(I176*H176,2)</f>
        <v>0</v>
      </c>
      <c r="K176" s="227"/>
      <c r="L176" s="228"/>
      <c r="M176" s="229" t="s">
        <v>1</v>
      </c>
      <c r="N176" s="230" t="s">
        <v>40</v>
      </c>
      <c r="O176" s="91"/>
      <c r="P176" s="231">
        <f>O176*H176</f>
        <v>0</v>
      </c>
      <c r="Q176" s="231">
        <v>0.00012</v>
      </c>
      <c r="R176" s="231">
        <f>Q176*H176</f>
        <v>0.0035639999999999999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630</v>
      </c>
      <c r="AT176" s="233" t="s">
        <v>129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630</v>
      </c>
      <c r="BM176" s="233" t="s">
        <v>897</v>
      </c>
    </row>
    <row r="177" s="13" customFormat="1">
      <c r="A177" s="13"/>
      <c r="B177" s="245"/>
      <c r="C177" s="246"/>
      <c r="D177" s="247" t="s">
        <v>216</v>
      </c>
      <c r="E177" s="248" t="s">
        <v>1</v>
      </c>
      <c r="F177" s="249" t="s">
        <v>839</v>
      </c>
      <c r="G177" s="246"/>
      <c r="H177" s="248" t="s">
        <v>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216</v>
      </c>
      <c r="AU177" s="255" t="s">
        <v>85</v>
      </c>
      <c r="AV177" s="13" t="s">
        <v>83</v>
      </c>
      <c r="AW177" s="13" t="s">
        <v>32</v>
      </c>
      <c r="AX177" s="13" t="s">
        <v>75</v>
      </c>
      <c r="AY177" s="255" t="s">
        <v>127</v>
      </c>
    </row>
    <row r="178" s="14" customFormat="1">
      <c r="A178" s="14"/>
      <c r="B178" s="256"/>
      <c r="C178" s="257"/>
      <c r="D178" s="247" t="s">
        <v>216</v>
      </c>
      <c r="E178" s="258" t="s">
        <v>1</v>
      </c>
      <c r="F178" s="259" t="s">
        <v>786</v>
      </c>
      <c r="G178" s="257"/>
      <c r="H178" s="260">
        <v>27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216</v>
      </c>
      <c r="AU178" s="266" t="s">
        <v>85</v>
      </c>
      <c r="AV178" s="14" t="s">
        <v>85</v>
      </c>
      <c r="AW178" s="14" t="s">
        <v>32</v>
      </c>
      <c r="AX178" s="14" t="s">
        <v>83</v>
      </c>
      <c r="AY178" s="266" t="s">
        <v>127</v>
      </c>
    </row>
    <row r="179" s="14" customFormat="1">
      <c r="A179" s="14"/>
      <c r="B179" s="256"/>
      <c r="C179" s="257"/>
      <c r="D179" s="247" t="s">
        <v>216</v>
      </c>
      <c r="E179" s="257"/>
      <c r="F179" s="259" t="s">
        <v>898</v>
      </c>
      <c r="G179" s="257"/>
      <c r="H179" s="260">
        <v>29.699999999999999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6" t="s">
        <v>216</v>
      </c>
      <c r="AU179" s="266" t="s">
        <v>85</v>
      </c>
      <c r="AV179" s="14" t="s">
        <v>85</v>
      </c>
      <c r="AW179" s="14" t="s">
        <v>4</v>
      </c>
      <c r="AX179" s="14" t="s">
        <v>83</v>
      </c>
      <c r="AY179" s="266" t="s">
        <v>127</v>
      </c>
    </row>
    <row r="180" s="2" customFormat="1" ht="16.5" customHeight="1">
      <c r="A180" s="38"/>
      <c r="B180" s="39"/>
      <c r="C180" s="220" t="s">
        <v>383</v>
      </c>
      <c r="D180" s="220" t="s">
        <v>129</v>
      </c>
      <c r="E180" s="221" t="s">
        <v>899</v>
      </c>
      <c r="F180" s="222" t="s">
        <v>900</v>
      </c>
      <c r="G180" s="223" t="s">
        <v>163</v>
      </c>
      <c r="H180" s="224">
        <v>2</v>
      </c>
      <c r="I180" s="225"/>
      <c r="J180" s="226">
        <f>ROUND(I180*H180,2)</f>
        <v>0</v>
      </c>
      <c r="K180" s="227"/>
      <c r="L180" s="228"/>
      <c r="M180" s="229" t="s">
        <v>1</v>
      </c>
      <c r="N180" s="230" t="s">
        <v>40</v>
      </c>
      <c r="O180" s="91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3" t="s">
        <v>834</v>
      </c>
      <c r="AT180" s="233" t="s">
        <v>129</v>
      </c>
      <c r="AU180" s="233" t="s">
        <v>85</v>
      </c>
      <c r="AY180" s="17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7" t="s">
        <v>83</v>
      </c>
      <c r="BK180" s="234">
        <f>ROUND(I180*H180,2)</f>
        <v>0</v>
      </c>
      <c r="BL180" s="17" t="s">
        <v>542</v>
      </c>
      <c r="BM180" s="233" t="s">
        <v>901</v>
      </c>
    </row>
    <row r="181" s="2" customFormat="1" ht="33" customHeight="1">
      <c r="A181" s="38"/>
      <c r="B181" s="39"/>
      <c r="C181" s="235" t="s">
        <v>387</v>
      </c>
      <c r="D181" s="235" t="s">
        <v>212</v>
      </c>
      <c r="E181" s="236" t="s">
        <v>902</v>
      </c>
      <c r="F181" s="237" t="s">
        <v>903</v>
      </c>
      <c r="G181" s="238" t="s">
        <v>99</v>
      </c>
      <c r="H181" s="239">
        <v>90.700000000000003</v>
      </c>
      <c r="I181" s="240"/>
      <c r="J181" s="241">
        <f>ROUND(I181*H181,2)</f>
        <v>0</v>
      </c>
      <c r="K181" s="242"/>
      <c r="L181" s="44"/>
      <c r="M181" s="243" t="s">
        <v>1</v>
      </c>
      <c r="N181" s="244" t="s">
        <v>40</v>
      </c>
      <c r="O181" s="91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542</v>
      </c>
      <c r="AT181" s="233" t="s">
        <v>212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542</v>
      </c>
      <c r="BM181" s="233" t="s">
        <v>904</v>
      </c>
    </row>
    <row r="182" s="13" customFormat="1">
      <c r="A182" s="13"/>
      <c r="B182" s="245"/>
      <c r="C182" s="246"/>
      <c r="D182" s="247" t="s">
        <v>216</v>
      </c>
      <c r="E182" s="248" t="s">
        <v>1</v>
      </c>
      <c r="F182" s="249" t="s">
        <v>804</v>
      </c>
      <c r="G182" s="246"/>
      <c r="H182" s="248" t="s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216</v>
      </c>
      <c r="AU182" s="255" t="s">
        <v>85</v>
      </c>
      <c r="AV182" s="13" t="s">
        <v>83</v>
      </c>
      <c r="AW182" s="13" t="s">
        <v>32</v>
      </c>
      <c r="AX182" s="13" t="s">
        <v>75</v>
      </c>
      <c r="AY182" s="255" t="s">
        <v>127</v>
      </c>
    </row>
    <row r="183" s="14" customFormat="1">
      <c r="A183" s="14"/>
      <c r="B183" s="256"/>
      <c r="C183" s="257"/>
      <c r="D183" s="247" t="s">
        <v>216</v>
      </c>
      <c r="E183" s="258" t="s">
        <v>1</v>
      </c>
      <c r="F183" s="259" t="s">
        <v>905</v>
      </c>
      <c r="G183" s="257"/>
      <c r="H183" s="260">
        <v>90.700000000000003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216</v>
      </c>
      <c r="AU183" s="266" t="s">
        <v>85</v>
      </c>
      <c r="AV183" s="14" t="s">
        <v>85</v>
      </c>
      <c r="AW183" s="14" t="s">
        <v>32</v>
      </c>
      <c r="AX183" s="14" t="s">
        <v>75</v>
      </c>
      <c r="AY183" s="266" t="s">
        <v>127</v>
      </c>
    </row>
    <row r="184" s="15" customFormat="1">
      <c r="A184" s="15"/>
      <c r="B184" s="272"/>
      <c r="C184" s="273"/>
      <c r="D184" s="247" t="s">
        <v>216</v>
      </c>
      <c r="E184" s="274" t="s">
        <v>782</v>
      </c>
      <c r="F184" s="275" t="s">
        <v>308</v>
      </c>
      <c r="G184" s="273"/>
      <c r="H184" s="276">
        <v>90.700000000000003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2" t="s">
        <v>216</v>
      </c>
      <c r="AU184" s="282" t="s">
        <v>85</v>
      </c>
      <c r="AV184" s="15" t="s">
        <v>133</v>
      </c>
      <c r="AW184" s="15" t="s">
        <v>32</v>
      </c>
      <c r="AX184" s="15" t="s">
        <v>83</v>
      </c>
      <c r="AY184" s="282" t="s">
        <v>127</v>
      </c>
    </row>
    <row r="185" s="2" customFormat="1" ht="16.5" customHeight="1">
      <c r="A185" s="38"/>
      <c r="B185" s="39"/>
      <c r="C185" s="220" t="s">
        <v>391</v>
      </c>
      <c r="D185" s="220" t="s">
        <v>129</v>
      </c>
      <c r="E185" s="221" t="s">
        <v>906</v>
      </c>
      <c r="F185" s="222" t="s">
        <v>907</v>
      </c>
      <c r="G185" s="223" t="s">
        <v>99</v>
      </c>
      <c r="H185" s="224">
        <v>95.234999999999999</v>
      </c>
      <c r="I185" s="225"/>
      <c r="J185" s="226">
        <f>ROUND(I185*H185,2)</f>
        <v>0</v>
      </c>
      <c r="K185" s="227"/>
      <c r="L185" s="228"/>
      <c r="M185" s="229" t="s">
        <v>1</v>
      </c>
      <c r="N185" s="230" t="s">
        <v>40</v>
      </c>
      <c r="O185" s="91"/>
      <c r="P185" s="231">
        <f>O185*H185</f>
        <v>0</v>
      </c>
      <c r="Q185" s="231">
        <v>0.00089999999999999998</v>
      </c>
      <c r="R185" s="231">
        <f>Q185*H185</f>
        <v>0.085711499999999996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630</v>
      </c>
      <c r="AT185" s="233" t="s">
        <v>129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630</v>
      </c>
      <c r="BM185" s="233" t="s">
        <v>908</v>
      </c>
    </row>
    <row r="186" s="13" customFormat="1">
      <c r="A186" s="13"/>
      <c r="B186" s="245"/>
      <c r="C186" s="246"/>
      <c r="D186" s="247" t="s">
        <v>216</v>
      </c>
      <c r="E186" s="248" t="s">
        <v>1</v>
      </c>
      <c r="F186" s="249" t="s">
        <v>765</v>
      </c>
      <c r="G186" s="246"/>
      <c r="H186" s="248" t="s">
        <v>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216</v>
      </c>
      <c r="AU186" s="255" t="s">
        <v>85</v>
      </c>
      <c r="AV186" s="13" t="s">
        <v>83</v>
      </c>
      <c r="AW186" s="13" t="s">
        <v>32</v>
      </c>
      <c r="AX186" s="13" t="s">
        <v>75</v>
      </c>
      <c r="AY186" s="255" t="s">
        <v>127</v>
      </c>
    </row>
    <row r="187" s="14" customFormat="1">
      <c r="A187" s="14"/>
      <c r="B187" s="256"/>
      <c r="C187" s="257"/>
      <c r="D187" s="247" t="s">
        <v>216</v>
      </c>
      <c r="E187" s="258" t="s">
        <v>1</v>
      </c>
      <c r="F187" s="259" t="s">
        <v>782</v>
      </c>
      <c r="G187" s="257"/>
      <c r="H187" s="260">
        <v>90.700000000000003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216</v>
      </c>
      <c r="AU187" s="266" t="s">
        <v>85</v>
      </c>
      <c r="AV187" s="14" t="s">
        <v>85</v>
      </c>
      <c r="AW187" s="14" t="s">
        <v>32</v>
      </c>
      <c r="AX187" s="14" t="s">
        <v>83</v>
      </c>
      <c r="AY187" s="266" t="s">
        <v>127</v>
      </c>
    </row>
    <row r="188" s="14" customFormat="1">
      <c r="A188" s="14"/>
      <c r="B188" s="256"/>
      <c r="C188" s="257"/>
      <c r="D188" s="247" t="s">
        <v>216</v>
      </c>
      <c r="E188" s="257"/>
      <c r="F188" s="259" t="s">
        <v>909</v>
      </c>
      <c r="G188" s="257"/>
      <c r="H188" s="260">
        <v>95.234999999999999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6" t="s">
        <v>216</v>
      </c>
      <c r="AU188" s="266" t="s">
        <v>85</v>
      </c>
      <c r="AV188" s="14" t="s">
        <v>85</v>
      </c>
      <c r="AW188" s="14" t="s">
        <v>4</v>
      </c>
      <c r="AX188" s="14" t="s">
        <v>83</v>
      </c>
      <c r="AY188" s="266" t="s">
        <v>127</v>
      </c>
    </row>
    <row r="189" s="12" customFormat="1" ht="22.8" customHeight="1">
      <c r="A189" s="12"/>
      <c r="B189" s="204"/>
      <c r="C189" s="205"/>
      <c r="D189" s="206" t="s">
        <v>74</v>
      </c>
      <c r="E189" s="218" t="s">
        <v>613</v>
      </c>
      <c r="F189" s="218" t="s">
        <v>614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SUM(P190:P225)</f>
        <v>0</v>
      </c>
      <c r="Q189" s="212"/>
      <c r="R189" s="213">
        <f>SUM(R190:R225)</f>
        <v>30.703588849999999</v>
      </c>
      <c r="S189" s="212"/>
      <c r="T189" s="214">
        <f>SUM(T190:T225)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137</v>
      </c>
      <c r="AT189" s="216" t="s">
        <v>74</v>
      </c>
      <c r="AU189" s="216" t="s">
        <v>83</v>
      </c>
      <c r="AY189" s="215" t="s">
        <v>127</v>
      </c>
      <c r="BK189" s="217">
        <f>SUM(BK190:BK225)</f>
        <v>0</v>
      </c>
    </row>
    <row r="190" s="2" customFormat="1" ht="24.15" customHeight="1">
      <c r="A190" s="38"/>
      <c r="B190" s="39"/>
      <c r="C190" s="235" t="s">
        <v>396</v>
      </c>
      <c r="D190" s="235" t="s">
        <v>212</v>
      </c>
      <c r="E190" s="236" t="s">
        <v>910</v>
      </c>
      <c r="F190" s="237" t="s">
        <v>911</v>
      </c>
      <c r="G190" s="238" t="s">
        <v>912</v>
      </c>
      <c r="H190" s="239">
        <v>0.090999999999999998</v>
      </c>
      <c r="I190" s="240"/>
      <c r="J190" s="241">
        <f>ROUND(I190*H190,2)</f>
        <v>0</v>
      </c>
      <c r="K190" s="242"/>
      <c r="L190" s="44"/>
      <c r="M190" s="243" t="s">
        <v>1</v>
      </c>
      <c r="N190" s="244" t="s">
        <v>40</v>
      </c>
      <c r="O190" s="91"/>
      <c r="P190" s="231">
        <f>O190*H190</f>
        <v>0</v>
      </c>
      <c r="Q190" s="231">
        <v>0.0088000000000000005</v>
      </c>
      <c r="R190" s="231">
        <f>Q190*H190</f>
        <v>0.00080080000000000006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542</v>
      </c>
      <c r="AT190" s="233" t="s">
        <v>212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542</v>
      </c>
      <c r="BM190" s="233" t="s">
        <v>913</v>
      </c>
    </row>
    <row r="191" s="14" customFormat="1">
      <c r="A191" s="14"/>
      <c r="B191" s="256"/>
      <c r="C191" s="257"/>
      <c r="D191" s="247" t="s">
        <v>216</v>
      </c>
      <c r="E191" s="258" t="s">
        <v>1</v>
      </c>
      <c r="F191" s="259" t="s">
        <v>914</v>
      </c>
      <c r="G191" s="257"/>
      <c r="H191" s="260">
        <v>0.090999999999999998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216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33" customHeight="1">
      <c r="A192" s="38"/>
      <c r="B192" s="39"/>
      <c r="C192" s="235" t="s">
        <v>400</v>
      </c>
      <c r="D192" s="235" t="s">
        <v>212</v>
      </c>
      <c r="E192" s="236" t="s">
        <v>915</v>
      </c>
      <c r="F192" s="237" t="s">
        <v>916</v>
      </c>
      <c r="G192" s="238" t="s">
        <v>163</v>
      </c>
      <c r="H192" s="239">
        <v>2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542</v>
      </c>
      <c r="AT192" s="233" t="s">
        <v>212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542</v>
      </c>
      <c r="BM192" s="233" t="s">
        <v>917</v>
      </c>
    </row>
    <row r="193" s="2" customFormat="1" ht="16.5" customHeight="1">
      <c r="A193" s="38"/>
      <c r="B193" s="39"/>
      <c r="C193" s="235" t="s">
        <v>406</v>
      </c>
      <c r="D193" s="235" t="s">
        <v>212</v>
      </c>
      <c r="E193" s="236" t="s">
        <v>918</v>
      </c>
      <c r="F193" s="237" t="s">
        <v>919</v>
      </c>
      <c r="G193" s="238" t="s">
        <v>238</v>
      </c>
      <c r="H193" s="239">
        <v>0.44400000000000001</v>
      </c>
      <c r="I193" s="240"/>
      <c r="J193" s="241">
        <f>ROUND(I193*H193,2)</f>
        <v>0</v>
      </c>
      <c r="K193" s="242"/>
      <c r="L193" s="44"/>
      <c r="M193" s="243" t="s">
        <v>1</v>
      </c>
      <c r="N193" s="244" t="s">
        <v>40</v>
      </c>
      <c r="O193" s="91"/>
      <c r="P193" s="231">
        <f>O193*H193</f>
        <v>0</v>
      </c>
      <c r="Q193" s="231">
        <v>2.45329</v>
      </c>
      <c r="R193" s="231">
        <f>Q193*H193</f>
        <v>1.0892607599999999</v>
      </c>
      <c r="S193" s="231">
        <v>0</v>
      </c>
      <c r="T193" s="23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3" t="s">
        <v>542</v>
      </c>
      <c r="AT193" s="233" t="s">
        <v>212</v>
      </c>
      <c r="AU193" s="233" t="s">
        <v>85</v>
      </c>
      <c r="AY193" s="17" t="s">
        <v>127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7" t="s">
        <v>83</v>
      </c>
      <c r="BK193" s="234">
        <f>ROUND(I193*H193,2)</f>
        <v>0</v>
      </c>
      <c r="BL193" s="17" t="s">
        <v>542</v>
      </c>
      <c r="BM193" s="233" t="s">
        <v>920</v>
      </c>
    </row>
    <row r="194" s="13" customFormat="1">
      <c r="A194" s="13"/>
      <c r="B194" s="245"/>
      <c r="C194" s="246"/>
      <c r="D194" s="247" t="s">
        <v>216</v>
      </c>
      <c r="E194" s="248" t="s">
        <v>1</v>
      </c>
      <c r="F194" s="249" t="s">
        <v>921</v>
      </c>
      <c r="G194" s="246"/>
      <c r="H194" s="248" t="s">
        <v>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216</v>
      </c>
      <c r="AU194" s="255" t="s">
        <v>85</v>
      </c>
      <c r="AV194" s="13" t="s">
        <v>83</v>
      </c>
      <c r="AW194" s="13" t="s">
        <v>32</v>
      </c>
      <c r="AX194" s="13" t="s">
        <v>75</v>
      </c>
      <c r="AY194" s="255" t="s">
        <v>127</v>
      </c>
    </row>
    <row r="195" s="14" customFormat="1">
      <c r="A195" s="14"/>
      <c r="B195" s="256"/>
      <c r="C195" s="257"/>
      <c r="D195" s="247" t="s">
        <v>216</v>
      </c>
      <c r="E195" s="258" t="s">
        <v>1</v>
      </c>
      <c r="F195" s="259" t="s">
        <v>922</v>
      </c>
      <c r="G195" s="257"/>
      <c r="H195" s="260">
        <v>0.29399999999999998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216</v>
      </c>
      <c r="AU195" s="266" t="s">
        <v>85</v>
      </c>
      <c r="AV195" s="14" t="s">
        <v>85</v>
      </c>
      <c r="AW195" s="14" t="s">
        <v>32</v>
      </c>
      <c r="AX195" s="14" t="s">
        <v>75</v>
      </c>
      <c r="AY195" s="266" t="s">
        <v>127</v>
      </c>
    </row>
    <row r="196" s="14" customFormat="1">
      <c r="A196" s="14"/>
      <c r="B196" s="256"/>
      <c r="C196" s="257"/>
      <c r="D196" s="247" t="s">
        <v>216</v>
      </c>
      <c r="E196" s="258" t="s">
        <v>1</v>
      </c>
      <c r="F196" s="259" t="s">
        <v>923</v>
      </c>
      <c r="G196" s="257"/>
      <c r="H196" s="260">
        <v>0.14999999999999999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216</v>
      </c>
      <c r="AU196" s="266" t="s">
        <v>85</v>
      </c>
      <c r="AV196" s="14" t="s">
        <v>85</v>
      </c>
      <c r="AW196" s="14" t="s">
        <v>32</v>
      </c>
      <c r="AX196" s="14" t="s">
        <v>75</v>
      </c>
      <c r="AY196" s="266" t="s">
        <v>127</v>
      </c>
    </row>
    <row r="197" s="15" customFormat="1">
      <c r="A197" s="15"/>
      <c r="B197" s="272"/>
      <c r="C197" s="273"/>
      <c r="D197" s="247" t="s">
        <v>216</v>
      </c>
      <c r="E197" s="274" t="s">
        <v>1</v>
      </c>
      <c r="F197" s="275" t="s">
        <v>308</v>
      </c>
      <c r="G197" s="273"/>
      <c r="H197" s="276">
        <v>0.44400000000000001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216</v>
      </c>
      <c r="AU197" s="282" t="s">
        <v>85</v>
      </c>
      <c r="AV197" s="15" t="s">
        <v>133</v>
      </c>
      <c r="AW197" s="15" t="s">
        <v>32</v>
      </c>
      <c r="AX197" s="15" t="s">
        <v>83</v>
      </c>
      <c r="AY197" s="282" t="s">
        <v>127</v>
      </c>
    </row>
    <row r="198" s="2" customFormat="1" ht="21.75" customHeight="1">
      <c r="A198" s="38"/>
      <c r="B198" s="39"/>
      <c r="C198" s="235" t="s">
        <v>410</v>
      </c>
      <c r="D198" s="235" t="s">
        <v>212</v>
      </c>
      <c r="E198" s="236" t="s">
        <v>924</v>
      </c>
      <c r="F198" s="237" t="s">
        <v>925</v>
      </c>
      <c r="G198" s="238" t="s">
        <v>227</v>
      </c>
      <c r="H198" s="239">
        <v>3.7679999999999998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0.017430000000000001</v>
      </c>
      <c r="R198" s="231">
        <f>Q198*H198</f>
        <v>0.065676239999999997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542</v>
      </c>
      <c r="AT198" s="233" t="s">
        <v>212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542</v>
      </c>
      <c r="BM198" s="233" t="s">
        <v>926</v>
      </c>
    </row>
    <row r="199" s="13" customFormat="1">
      <c r="A199" s="13"/>
      <c r="B199" s="245"/>
      <c r="C199" s="246"/>
      <c r="D199" s="247" t="s">
        <v>216</v>
      </c>
      <c r="E199" s="248" t="s">
        <v>1</v>
      </c>
      <c r="F199" s="249" t="s">
        <v>921</v>
      </c>
      <c r="G199" s="246"/>
      <c r="H199" s="248" t="s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216</v>
      </c>
      <c r="AU199" s="255" t="s">
        <v>85</v>
      </c>
      <c r="AV199" s="13" t="s">
        <v>83</v>
      </c>
      <c r="AW199" s="13" t="s">
        <v>32</v>
      </c>
      <c r="AX199" s="13" t="s">
        <v>75</v>
      </c>
      <c r="AY199" s="255" t="s">
        <v>127</v>
      </c>
    </row>
    <row r="200" s="14" customFormat="1">
      <c r="A200" s="14"/>
      <c r="B200" s="256"/>
      <c r="C200" s="257"/>
      <c r="D200" s="247" t="s">
        <v>216</v>
      </c>
      <c r="E200" s="258" t="s">
        <v>1</v>
      </c>
      <c r="F200" s="259" t="s">
        <v>927</v>
      </c>
      <c r="G200" s="257"/>
      <c r="H200" s="260">
        <v>3.7679999999999998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216</v>
      </c>
      <c r="AU200" s="266" t="s">
        <v>85</v>
      </c>
      <c r="AV200" s="14" t="s">
        <v>85</v>
      </c>
      <c r="AW200" s="14" t="s">
        <v>32</v>
      </c>
      <c r="AX200" s="14" t="s">
        <v>83</v>
      </c>
      <c r="AY200" s="266" t="s">
        <v>127</v>
      </c>
    </row>
    <row r="201" s="2" customFormat="1" ht="24.15" customHeight="1">
      <c r="A201" s="38"/>
      <c r="B201" s="39"/>
      <c r="C201" s="220" t="s">
        <v>415</v>
      </c>
      <c r="D201" s="220" t="s">
        <v>129</v>
      </c>
      <c r="E201" s="221" t="s">
        <v>928</v>
      </c>
      <c r="F201" s="222" t="s">
        <v>929</v>
      </c>
      <c r="G201" s="223" t="s">
        <v>163</v>
      </c>
      <c r="H201" s="224">
        <v>1</v>
      </c>
      <c r="I201" s="225"/>
      <c r="J201" s="226">
        <f>ROUND(I201*H201,2)</f>
        <v>0</v>
      </c>
      <c r="K201" s="227"/>
      <c r="L201" s="228"/>
      <c r="M201" s="229" t="s">
        <v>1</v>
      </c>
      <c r="N201" s="230" t="s">
        <v>40</v>
      </c>
      <c r="O201" s="91"/>
      <c r="P201" s="231">
        <f>O201*H201</f>
        <v>0</v>
      </c>
      <c r="Q201" s="231">
        <v>0.088999999999999996</v>
      </c>
      <c r="R201" s="231">
        <f>Q201*H201</f>
        <v>0.088999999999999996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630</v>
      </c>
      <c r="AT201" s="233" t="s">
        <v>129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630</v>
      </c>
      <c r="BM201" s="233" t="s">
        <v>930</v>
      </c>
    </row>
    <row r="202" s="2" customFormat="1" ht="24.15" customHeight="1">
      <c r="A202" s="38"/>
      <c r="B202" s="39"/>
      <c r="C202" s="235" t="s">
        <v>420</v>
      </c>
      <c r="D202" s="235" t="s">
        <v>212</v>
      </c>
      <c r="E202" s="236" t="s">
        <v>931</v>
      </c>
      <c r="F202" s="237" t="s">
        <v>932</v>
      </c>
      <c r="G202" s="238" t="s">
        <v>99</v>
      </c>
      <c r="H202" s="239">
        <v>85.700000000000003</v>
      </c>
      <c r="I202" s="240"/>
      <c r="J202" s="241">
        <f>ROUND(I202*H202,2)</f>
        <v>0</v>
      </c>
      <c r="K202" s="242"/>
      <c r="L202" s="44"/>
      <c r="M202" s="243" t="s">
        <v>1</v>
      </c>
      <c r="N202" s="244" t="s">
        <v>40</v>
      </c>
      <c r="O202" s="91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542</v>
      </c>
      <c r="AT202" s="233" t="s">
        <v>212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542</v>
      </c>
      <c r="BM202" s="233" t="s">
        <v>933</v>
      </c>
    </row>
    <row r="203" s="13" customFormat="1">
      <c r="A203" s="13"/>
      <c r="B203" s="245"/>
      <c r="C203" s="246"/>
      <c r="D203" s="247" t="s">
        <v>216</v>
      </c>
      <c r="E203" s="248" t="s">
        <v>1</v>
      </c>
      <c r="F203" s="249" t="s">
        <v>934</v>
      </c>
      <c r="G203" s="246"/>
      <c r="H203" s="248" t="s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216</v>
      </c>
      <c r="AU203" s="255" t="s">
        <v>85</v>
      </c>
      <c r="AV203" s="13" t="s">
        <v>83</v>
      </c>
      <c r="AW203" s="13" t="s">
        <v>32</v>
      </c>
      <c r="AX203" s="13" t="s">
        <v>75</v>
      </c>
      <c r="AY203" s="255" t="s">
        <v>127</v>
      </c>
    </row>
    <row r="204" s="14" customFormat="1">
      <c r="A204" s="14"/>
      <c r="B204" s="256"/>
      <c r="C204" s="257"/>
      <c r="D204" s="247" t="s">
        <v>216</v>
      </c>
      <c r="E204" s="258" t="s">
        <v>785</v>
      </c>
      <c r="F204" s="259" t="s">
        <v>935</v>
      </c>
      <c r="G204" s="257"/>
      <c r="H204" s="260">
        <v>85.700000000000003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216</v>
      </c>
      <c r="AU204" s="266" t="s">
        <v>85</v>
      </c>
      <c r="AV204" s="14" t="s">
        <v>85</v>
      </c>
      <c r="AW204" s="14" t="s">
        <v>32</v>
      </c>
      <c r="AX204" s="14" t="s">
        <v>83</v>
      </c>
      <c r="AY204" s="266" t="s">
        <v>127</v>
      </c>
    </row>
    <row r="205" s="2" customFormat="1" ht="24.15" customHeight="1">
      <c r="A205" s="38"/>
      <c r="B205" s="39"/>
      <c r="C205" s="235" t="s">
        <v>425</v>
      </c>
      <c r="D205" s="235" t="s">
        <v>212</v>
      </c>
      <c r="E205" s="236" t="s">
        <v>936</v>
      </c>
      <c r="F205" s="237" t="s">
        <v>937</v>
      </c>
      <c r="G205" s="238" t="s">
        <v>99</v>
      </c>
      <c r="H205" s="239">
        <v>85.700000000000003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40</v>
      </c>
      <c r="O205" s="91"/>
      <c r="P205" s="231">
        <f>O205*H205</f>
        <v>0</v>
      </c>
      <c r="Q205" s="231">
        <v>0.20300000000000001</v>
      </c>
      <c r="R205" s="231">
        <f>Q205*H205</f>
        <v>17.397100000000002</v>
      </c>
      <c r="S205" s="231">
        <v>0</v>
      </c>
      <c r="T205" s="23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3" t="s">
        <v>542</v>
      </c>
      <c r="AT205" s="233" t="s">
        <v>212</v>
      </c>
      <c r="AU205" s="233" t="s">
        <v>85</v>
      </c>
      <c r="AY205" s="17" t="s">
        <v>127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7" t="s">
        <v>83</v>
      </c>
      <c r="BK205" s="234">
        <f>ROUND(I205*H205,2)</f>
        <v>0</v>
      </c>
      <c r="BL205" s="17" t="s">
        <v>542</v>
      </c>
      <c r="BM205" s="233" t="s">
        <v>938</v>
      </c>
    </row>
    <row r="206" s="13" customFormat="1">
      <c r="A206" s="13"/>
      <c r="B206" s="245"/>
      <c r="C206" s="246"/>
      <c r="D206" s="247" t="s">
        <v>216</v>
      </c>
      <c r="E206" s="248" t="s">
        <v>1</v>
      </c>
      <c r="F206" s="249" t="s">
        <v>939</v>
      </c>
      <c r="G206" s="246"/>
      <c r="H206" s="248" t="s">
        <v>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216</v>
      </c>
      <c r="AU206" s="255" t="s">
        <v>85</v>
      </c>
      <c r="AV206" s="13" t="s">
        <v>83</v>
      </c>
      <c r="AW206" s="13" t="s">
        <v>32</v>
      </c>
      <c r="AX206" s="13" t="s">
        <v>75</v>
      </c>
      <c r="AY206" s="255" t="s">
        <v>127</v>
      </c>
    </row>
    <row r="207" s="14" customFormat="1">
      <c r="A207" s="14"/>
      <c r="B207" s="256"/>
      <c r="C207" s="257"/>
      <c r="D207" s="247" t="s">
        <v>216</v>
      </c>
      <c r="E207" s="258" t="s">
        <v>1</v>
      </c>
      <c r="F207" s="259" t="s">
        <v>785</v>
      </c>
      <c r="G207" s="257"/>
      <c r="H207" s="260">
        <v>85.700000000000003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216</v>
      </c>
      <c r="AU207" s="266" t="s">
        <v>85</v>
      </c>
      <c r="AV207" s="14" t="s">
        <v>85</v>
      </c>
      <c r="AW207" s="14" t="s">
        <v>32</v>
      </c>
      <c r="AX207" s="14" t="s">
        <v>75</v>
      </c>
      <c r="AY207" s="266" t="s">
        <v>127</v>
      </c>
    </row>
    <row r="208" s="15" customFormat="1">
      <c r="A208" s="15"/>
      <c r="B208" s="272"/>
      <c r="C208" s="273"/>
      <c r="D208" s="247" t="s">
        <v>216</v>
      </c>
      <c r="E208" s="274" t="s">
        <v>649</v>
      </c>
      <c r="F208" s="275" t="s">
        <v>308</v>
      </c>
      <c r="G208" s="273"/>
      <c r="H208" s="276">
        <v>85.700000000000003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2" t="s">
        <v>216</v>
      </c>
      <c r="AU208" s="282" t="s">
        <v>85</v>
      </c>
      <c r="AV208" s="15" t="s">
        <v>133</v>
      </c>
      <c r="AW208" s="15" t="s">
        <v>32</v>
      </c>
      <c r="AX208" s="15" t="s">
        <v>83</v>
      </c>
      <c r="AY208" s="282" t="s">
        <v>127</v>
      </c>
    </row>
    <row r="209" s="2" customFormat="1" ht="21.75" customHeight="1">
      <c r="A209" s="38"/>
      <c r="B209" s="39"/>
      <c r="C209" s="235" t="s">
        <v>429</v>
      </c>
      <c r="D209" s="235" t="s">
        <v>212</v>
      </c>
      <c r="E209" s="236" t="s">
        <v>940</v>
      </c>
      <c r="F209" s="237" t="s">
        <v>941</v>
      </c>
      <c r="G209" s="238" t="s">
        <v>163</v>
      </c>
      <c r="H209" s="239">
        <v>3</v>
      </c>
      <c r="I209" s="240"/>
      <c r="J209" s="241">
        <f>ROUND(I209*H209,2)</f>
        <v>0</v>
      </c>
      <c r="K209" s="242"/>
      <c r="L209" s="44"/>
      <c r="M209" s="243" t="s">
        <v>1</v>
      </c>
      <c r="N209" s="244" t="s">
        <v>40</v>
      </c>
      <c r="O209" s="91"/>
      <c r="P209" s="231">
        <f>O209*H209</f>
        <v>0</v>
      </c>
      <c r="Q209" s="231">
        <v>0.0076</v>
      </c>
      <c r="R209" s="231">
        <f>Q209*H209</f>
        <v>0.022800000000000001</v>
      </c>
      <c r="S209" s="231">
        <v>0</v>
      </c>
      <c r="T209" s="23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3" t="s">
        <v>542</v>
      </c>
      <c r="AT209" s="233" t="s">
        <v>212</v>
      </c>
      <c r="AU209" s="233" t="s">
        <v>85</v>
      </c>
      <c r="AY209" s="17" t="s">
        <v>127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7" t="s">
        <v>83</v>
      </c>
      <c r="BK209" s="234">
        <f>ROUND(I209*H209,2)</f>
        <v>0</v>
      </c>
      <c r="BL209" s="17" t="s">
        <v>542</v>
      </c>
      <c r="BM209" s="233" t="s">
        <v>942</v>
      </c>
    </row>
    <row r="210" s="2" customFormat="1" ht="24.15" customHeight="1">
      <c r="A210" s="38"/>
      <c r="B210" s="39"/>
      <c r="C210" s="235" t="s">
        <v>433</v>
      </c>
      <c r="D210" s="235" t="s">
        <v>212</v>
      </c>
      <c r="E210" s="236" t="s">
        <v>943</v>
      </c>
      <c r="F210" s="237" t="s">
        <v>944</v>
      </c>
      <c r="G210" s="238" t="s">
        <v>99</v>
      </c>
      <c r="H210" s="239">
        <v>90.700000000000003</v>
      </c>
      <c r="I210" s="240"/>
      <c r="J210" s="241">
        <f>ROUND(I210*H210,2)</f>
        <v>0</v>
      </c>
      <c r="K210" s="242"/>
      <c r="L210" s="44"/>
      <c r="M210" s="243" t="s">
        <v>1</v>
      </c>
      <c r="N210" s="244" t="s">
        <v>40</v>
      </c>
      <c r="O210" s="91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3" t="s">
        <v>542</v>
      </c>
      <c r="AT210" s="233" t="s">
        <v>212</v>
      </c>
      <c r="AU210" s="233" t="s">
        <v>85</v>
      </c>
      <c r="AY210" s="17" t="s">
        <v>127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7" t="s">
        <v>83</v>
      </c>
      <c r="BK210" s="234">
        <f>ROUND(I210*H210,2)</f>
        <v>0</v>
      </c>
      <c r="BL210" s="17" t="s">
        <v>542</v>
      </c>
      <c r="BM210" s="233" t="s">
        <v>945</v>
      </c>
    </row>
    <row r="211" s="13" customFormat="1">
      <c r="A211" s="13"/>
      <c r="B211" s="245"/>
      <c r="C211" s="246"/>
      <c r="D211" s="247" t="s">
        <v>216</v>
      </c>
      <c r="E211" s="248" t="s">
        <v>1</v>
      </c>
      <c r="F211" s="249" t="s">
        <v>939</v>
      </c>
      <c r="G211" s="246"/>
      <c r="H211" s="248" t="s">
        <v>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216</v>
      </c>
      <c r="AU211" s="255" t="s">
        <v>85</v>
      </c>
      <c r="AV211" s="13" t="s">
        <v>83</v>
      </c>
      <c r="AW211" s="13" t="s">
        <v>32</v>
      </c>
      <c r="AX211" s="13" t="s">
        <v>75</v>
      </c>
      <c r="AY211" s="255" t="s">
        <v>127</v>
      </c>
    </row>
    <row r="212" s="14" customFormat="1">
      <c r="A212" s="14"/>
      <c r="B212" s="256"/>
      <c r="C212" s="257"/>
      <c r="D212" s="247" t="s">
        <v>216</v>
      </c>
      <c r="E212" s="258" t="s">
        <v>1</v>
      </c>
      <c r="F212" s="259" t="s">
        <v>782</v>
      </c>
      <c r="G212" s="257"/>
      <c r="H212" s="260">
        <v>90.700000000000003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216</v>
      </c>
      <c r="AU212" s="266" t="s">
        <v>85</v>
      </c>
      <c r="AV212" s="14" t="s">
        <v>85</v>
      </c>
      <c r="AW212" s="14" t="s">
        <v>32</v>
      </c>
      <c r="AX212" s="14" t="s">
        <v>75</v>
      </c>
      <c r="AY212" s="266" t="s">
        <v>127</v>
      </c>
    </row>
    <row r="213" s="15" customFormat="1">
      <c r="A213" s="15"/>
      <c r="B213" s="272"/>
      <c r="C213" s="273"/>
      <c r="D213" s="247" t="s">
        <v>216</v>
      </c>
      <c r="E213" s="274" t="s">
        <v>779</v>
      </c>
      <c r="F213" s="275" t="s">
        <v>308</v>
      </c>
      <c r="G213" s="273"/>
      <c r="H213" s="276">
        <v>90.700000000000003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2" t="s">
        <v>216</v>
      </c>
      <c r="AU213" s="282" t="s">
        <v>85</v>
      </c>
      <c r="AV213" s="15" t="s">
        <v>133</v>
      </c>
      <c r="AW213" s="15" t="s">
        <v>32</v>
      </c>
      <c r="AX213" s="15" t="s">
        <v>83</v>
      </c>
      <c r="AY213" s="282" t="s">
        <v>127</v>
      </c>
    </row>
    <row r="214" s="2" customFormat="1" ht="16.5" customHeight="1">
      <c r="A214" s="38"/>
      <c r="B214" s="39"/>
      <c r="C214" s="220" t="s">
        <v>437</v>
      </c>
      <c r="D214" s="220" t="s">
        <v>129</v>
      </c>
      <c r="E214" s="221" t="s">
        <v>728</v>
      </c>
      <c r="F214" s="222" t="s">
        <v>729</v>
      </c>
      <c r="G214" s="223" t="s">
        <v>346</v>
      </c>
      <c r="H214" s="224">
        <v>11.997999999999999</v>
      </c>
      <c r="I214" s="225"/>
      <c r="J214" s="226">
        <f>ROUND(I214*H214,2)</f>
        <v>0</v>
      </c>
      <c r="K214" s="227"/>
      <c r="L214" s="228"/>
      <c r="M214" s="229" t="s">
        <v>1</v>
      </c>
      <c r="N214" s="230" t="s">
        <v>40</v>
      </c>
      <c r="O214" s="91"/>
      <c r="P214" s="231">
        <f>O214*H214</f>
        <v>0</v>
      </c>
      <c r="Q214" s="231">
        <v>1</v>
      </c>
      <c r="R214" s="231">
        <f>Q214*H214</f>
        <v>11.997999999999999</v>
      </c>
      <c r="S214" s="231">
        <v>0</v>
      </c>
      <c r="T214" s="23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3" t="s">
        <v>132</v>
      </c>
      <c r="AT214" s="233" t="s">
        <v>129</v>
      </c>
      <c r="AU214" s="233" t="s">
        <v>85</v>
      </c>
      <c r="AY214" s="17" t="s">
        <v>127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7" t="s">
        <v>83</v>
      </c>
      <c r="BK214" s="234">
        <f>ROUND(I214*H214,2)</f>
        <v>0</v>
      </c>
      <c r="BL214" s="17" t="s">
        <v>133</v>
      </c>
      <c r="BM214" s="233" t="s">
        <v>946</v>
      </c>
    </row>
    <row r="215" s="13" customFormat="1">
      <c r="A215" s="13"/>
      <c r="B215" s="245"/>
      <c r="C215" s="246"/>
      <c r="D215" s="247" t="s">
        <v>216</v>
      </c>
      <c r="E215" s="248" t="s">
        <v>1</v>
      </c>
      <c r="F215" s="249" t="s">
        <v>934</v>
      </c>
      <c r="G215" s="246"/>
      <c r="H215" s="248" t="s">
        <v>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216</v>
      </c>
      <c r="AU215" s="255" t="s">
        <v>85</v>
      </c>
      <c r="AV215" s="13" t="s">
        <v>83</v>
      </c>
      <c r="AW215" s="13" t="s">
        <v>32</v>
      </c>
      <c r="AX215" s="13" t="s">
        <v>75</v>
      </c>
      <c r="AY215" s="255" t="s">
        <v>127</v>
      </c>
    </row>
    <row r="216" s="14" customFormat="1">
      <c r="A216" s="14"/>
      <c r="B216" s="256"/>
      <c r="C216" s="257"/>
      <c r="D216" s="247" t="s">
        <v>216</v>
      </c>
      <c r="E216" s="258" t="s">
        <v>1</v>
      </c>
      <c r="F216" s="259" t="s">
        <v>947</v>
      </c>
      <c r="G216" s="257"/>
      <c r="H216" s="260">
        <v>11.997999999999999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216</v>
      </c>
      <c r="AU216" s="266" t="s">
        <v>85</v>
      </c>
      <c r="AV216" s="14" t="s">
        <v>85</v>
      </c>
      <c r="AW216" s="14" t="s">
        <v>32</v>
      </c>
      <c r="AX216" s="14" t="s">
        <v>83</v>
      </c>
      <c r="AY216" s="266" t="s">
        <v>127</v>
      </c>
    </row>
    <row r="217" s="2" customFormat="1" ht="16.5" customHeight="1">
      <c r="A217" s="38"/>
      <c r="B217" s="39"/>
      <c r="C217" s="220" t="s">
        <v>441</v>
      </c>
      <c r="D217" s="220" t="s">
        <v>129</v>
      </c>
      <c r="E217" s="221" t="s">
        <v>948</v>
      </c>
      <c r="F217" s="222" t="s">
        <v>949</v>
      </c>
      <c r="G217" s="223" t="s">
        <v>99</v>
      </c>
      <c r="H217" s="224">
        <v>95.234999999999999</v>
      </c>
      <c r="I217" s="225"/>
      <c r="J217" s="226">
        <f>ROUND(I217*H217,2)</f>
        <v>0</v>
      </c>
      <c r="K217" s="227"/>
      <c r="L217" s="228"/>
      <c r="M217" s="229" t="s">
        <v>1</v>
      </c>
      <c r="N217" s="230" t="s">
        <v>40</v>
      </c>
      <c r="O217" s="91"/>
      <c r="P217" s="231">
        <f>O217*H217</f>
        <v>0</v>
      </c>
      <c r="Q217" s="231">
        <v>0.00042999999999999999</v>
      </c>
      <c r="R217" s="231">
        <f>Q217*H217</f>
        <v>0.040951049999999996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630</v>
      </c>
      <c r="AT217" s="233" t="s">
        <v>129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630</v>
      </c>
      <c r="BM217" s="233" t="s">
        <v>950</v>
      </c>
    </row>
    <row r="218" s="13" customFormat="1">
      <c r="A218" s="13"/>
      <c r="B218" s="245"/>
      <c r="C218" s="246"/>
      <c r="D218" s="247" t="s">
        <v>216</v>
      </c>
      <c r="E218" s="248" t="s">
        <v>1</v>
      </c>
      <c r="F218" s="249" t="s">
        <v>765</v>
      </c>
      <c r="G218" s="246"/>
      <c r="H218" s="248" t="s">
        <v>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216</v>
      </c>
      <c r="AU218" s="255" t="s">
        <v>85</v>
      </c>
      <c r="AV218" s="13" t="s">
        <v>83</v>
      </c>
      <c r="AW218" s="13" t="s">
        <v>32</v>
      </c>
      <c r="AX218" s="13" t="s">
        <v>75</v>
      </c>
      <c r="AY218" s="255" t="s">
        <v>127</v>
      </c>
    </row>
    <row r="219" s="14" customFormat="1">
      <c r="A219" s="14"/>
      <c r="B219" s="256"/>
      <c r="C219" s="257"/>
      <c r="D219" s="247" t="s">
        <v>216</v>
      </c>
      <c r="E219" s="258" t="s">
        <v>1</v>
      </c>
      <c r="F219" s="259" t="s">
        <v>779</v>
      </c>
      <c r="G219" s="257"/>
      <c r="H219" s="260">
        <v>90.700000000000003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216</v>
      </c>
      <c r="AU219" s="266" t="s">
        <v>85</v>
      </c>
      <c r="AV219" s="14" t="s">
        <v>85</v>
      </c>
      <c r="AW219" s="14" t="s">
        <v>32</v>
      </c>
      <c r="AX219" s="14" t="s">
        <v>75</v>
      </c>
      <c r="AY219" s="266" t="s">
        <v>127</v>
      </c>
    </row>
    <row r="220" s="15" customFormat="1">
      <c r="A220" s="15"/>
      <c r="B220" s="272"/>
      <c r="C220" s="273"/>
      <c r="D220" s="247" t="s">
        <v>216</v>
      </c>
      <c r="E220" s="274" t="s">
        <v>1</v>
      </c>
      <c r="F220" s="275" t="s">
        <v>308</v>
      </c>
      <c r="G220" s="273"/>
      <c r="H220" s="276">
        <v>90.700000000000003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2" t="s">
        <v>216</v>
      </c>
      <c r="AU220" s="282" t="s">
        <v>85</v>
      </c>
      <c r="AV220" s="15" t="s">
        <v>133</v>
      </c>
      <c r="AW220" s="15" t="s">
        <v>32</v>
      </c>
      <c r="AX220" s="15" t="s">
        <v>83</v>
      </c>
      <c r="AY220" s="282" t="s">
        <v>127</v>
      </c>
    </row>
    <row r="221" s="14" customFormat="1">
      <c r="A221" s="14"/>
      <c r="B221" s="256"/>
      <c r="C221" s="257"/>
      <c r="D221" s="247" t="s">
        <v>216</v>
      </c>
      <c r="E221" s="257"/>
      <c r="F221" s="259" t="s">
        <v>909</v>
      </c>
      <c r="G221" s="257"/>
      <c r="H221" s="260">
        <v>95.234999999999999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216</v>
      </c>
      <c r="AU221" s="266" t="s">
        <v>85</v>
      </c>
      <c r="AV221" s="14" t="s">
        <v>85</v>
      </c>
      <c r="AW221" s="14" t="s">
        <v>4</v>
      </c>
      <c r="AX221" s="14" t="s">
        <v>83</v>
      </c>
      <c r="AY221" s="266" t="s">
        <v>127</v>
      </c>
    </row>
    <row r="222" s="2" customFormat="1" ht="24.15" customHeight="1">
      <c r="A222" s="38"/>
      <c r="B222" s="39"/>
      <c r="C222" s="235" t="s">
        <v>446</v>
      </c>
      <c r="D222" s="235" t="s">
        <v>212</v>
      </c>
      <c r="E222" s="236" t="s">
        <v>951</v>
      </c>
      <c r="F222" s="237" t="s">
        <v>952</v>
      </c>
      <c r="G222" s="238" t="s">
        <v>99</v>
      </c>
      <c r="H222" s="239">
        <v>85.700000000000003</v>
      </c>
      <c r="I222" s="240"/>
      <c r="J222" s="241">
        <f>ROUND(I222*H222,2)</f>
        <v>0</v>
      </c>
      <c r="K222" s="242"/>
      <c r="L222" s="44"/>
      <c r="M222" s="243" t="s">
        <v>1</v>
      </c>
      <c r="N222" s="244" t="s">
        <v>40</v>
      </c>
      <c r="O222" s="91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3" t="s">
        <v>542</v>
      </c>
      <c r="AT222" s="233" t="s">
        <v>212</v>
      </c>
      <c r="AU222" s="233" t="s">
        <v>85</v>
      </c>
      <c r="AY222" s="17" t="s">
        <v>127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7" t="s">
        <v>83</v>
      </c>
      <c r="BK222" s="234">
        <f>ROUND(I222*H222,2)</f>
        <v>0</v>
      </c>
      <c r="BL222" s="17" t="s">
        <v>542</v>
      </c>
      <c r="BM222" s="233" t="s">
        <v>953</v>
      </c>
    </row>
    <row r="223" s="14" customFormat="1">
      <c r="A223" s="14"/>
      <c r="B223" s="256"/>
      <c r="C223" s="257"/>
      <c r="D223" s="247" t="s">
        <v>216</v>
      </c>
      <c r="E223" s="258" t="s">
        <v>1</v>
      </c>
      <c r="F223" s="259" t="s">
        <v>785</v>
      </c>
      <c r="G223" s="257"/>
      <c r="H223" s="260">
        <v>85.700000000000003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216</v>
      </c>
      <c r="AU223" s="266" t="s">
        <v>85</v>
      </c>
      <c r="AV223" s="14" t="s">
        <v>85</v>
      </c>
      <c r="AW223" s="14" t="s">
        <v>32</v>
      </c>
      <c r="AX223" s="14" t="s">
        <v>83</v>
      </c>
      <c r="AY223" s="266" t="s">
        <v>127</v>
      </c>
    </row>
    <row r="224" s="2" customFormat="1" ht="21.75" customHeight="1">
      <c r="A224" s="38"/>
      <c r="B224" s="39"/>
      <c r="C224" s="235" t="s">
        <v>451</v>
      </c>
      <c r="D224" s="235" t="s">
        <v>212</v>
      </c>
      <c r="E224" s="236" t="s">
        <v>954</v>
      </c>
      <c r="F224" s="237" t="s">
        <v>955</v>
      </c>
      <c r="G224" s="238" t="s">
        <v>227</v>
      </c>
      <c r="H224" s="239">
        <v>90.700000000000003</v>
      </c>
      <c r="I224" s="240"/>
      <c r="J224" s="241">
        <f>ROUND(I224*H224,2)</f>
        <v>0</v>
      </c>
      <c r="K224" s="242"/>
      <c r="L224" s="44"/>
      <c r="M224" s="243" t="s">
        <v>1</v>
      </c>
      <c r="N224" s="244" t="s">
        <v>40</v>
      </c>
      <c r="O224" s="91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3" t="s">
        <v>542</v>
      </c>
      <c r="AT224" s="233" t="s">
        <v>212</v>
      </c>
      <c r="AU224" s="233" t="s">
        <v>85</v>
      </c>
      <c r="AY224" s="17" t="s">
        <v>127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7" t="s">
        <v>83</v>
      </c>
      <c r="BK224" s="234">
        <f>ROUND(I224*H224,2)</f>
        <v>0</v>
      </c>
      <c r="BL224" s="17" t="s">
        <v>542</v>
      </c>
      <c r="BM224" s="233" t="s">
        <v>956</v>
      </c>
    </row>
    <row r="225" s="14" customFormat="1">
      <c r="A225" s="14"/>
      <c r="B225" s="256"/>
      <c r="C225" s="257"/>
      <c r="D225" s="247" t="s">
        <v>216</v>
      </c>
      <c r="E225" s="258" t="s">
        <v>1</v>
      </c>
      <c r="F225" s="259" t="s">
        <v>782</v>
      </c>
      <c r="G225" s="257"/>
      <c r="H225" s="260">
        <v>90.700000000000003</v>
      </c>
      <c r="I225" s="261"/>
      <c r="J225" s="257"/>
      <c r="K225" s="257"/>
      <c r="L225" s="262"/>
      <c r="M225" s="285"/>
      <c r="N225" s="286"/>
      <c r="O225" s="286"/>
      <c r="P225" s="286"/>
      <c r="Q225" s="286"/>
      <c r="R225" s="286"/>
      <c r="S225" s="286"/>
      <c r="T225" s="28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216</v>
      </c>
      <c r="AU225" s="266" t="s">
        <v>85</v>
      </c>
      <c r="AV225" s="14" t="s">
        <v>85</v>
      </c>
      <c r="AW225" s="14" t="s">
        <v>32</v>
      </c>
      <c r="AX225" s="14" t="s">
        <v>83</v>
      </c>
      <c r="AY225" s="266" t="s">
        <v>127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EcSSA9DtJV+OUyD5IC1ez2bvclRuM0eUTvL9Ctt7JVgSUOkuMjUf4yEcLh4b07D99w08h+oVIvz7wh9yx46Unw==" hashValue="tB62+HsP7u0vKoZBPr+piEqJKLJt6wcqWKACNOjXv5+1QozE8YDB7/XptpuuxKYBSSDuiIjAAKGRqLmJV9CywA==" algorithmName="SHA-512" password="CC35"/>
  <autoFilter ref="C121:K22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Vybudování parkovacích stání na ul. Volgogradská 23-25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ROUND((SUM(BE122:BE222)),  2)</f>
        <v>0</v>
      </c>
      <c r="G33" s="38"/>
      <c r="H33" s="38"/>
      <c r="I33" s="156">
        <v>0.20999999999999999</v>
      </c>
      <c r="J33" s="155">
        <f>ROUND(((SUM(BE122:BE222))*I33),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ROUND((SUM(BF122:BF222)),  2)</f>
        <v>0</v>
      </c>
      <c r="G34" s="38"/>
      <c r="H34" s="38"/>
      <c r="I34" s="156">
        <v>0.14999999999999999</v>
      </c>
      <c r="J34" s="155">
        <f>ROUND(((SUM(BF122:BF222))*I34),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ROUND((SUM(BG122:BG222)),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ROUND((SUM(BH122:BH222)),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ROUND((SUM(BI122:BI222)),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23-25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004 - 5-LETÁ UDRŽOVACÍ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Ostrava, ul. Volgogradská 23-25 </v>
      </c>
      <c r="G89" s="40"/>
      <c r="H89" s="40"/>
      <c r="I89" s="32" t="s">
        <v>22</v>
      </c>
      <c r="J89" s="79" t="str">
        <f>IF(J12="","",J12)</f>
        <v>18. 4. 2018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958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959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960</v>
      </c>
      <c r="E100" s="189"/>
      <c r="F100" s="189"/>
      <c r="G100" s="189"/>
      <c r="H100" s="189"/>
      <c r="I100" s="189"/>
      <c r="J100" s="190">
        <f>J163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961</v>
      </c>
      <c r="E101" s="189"/>
      <c r="F101" s="189"/>
      <c r="G101" s="189"/>
      <c r="H101" s="189"/>
      <c r="I101" s="189"/>
      <c r="J101" s="190">
        <f>J183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962</v>
      </c>
      <c r="E102" s="189"/>
      <c r="F102" s="189"/>
      <c r="G102" s="189"/>
      <c r="H102" s="189"/>
      <c r="I102" s="189"/>
      <c r="J102" s="190">
        <f>J203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Vybudování parkovacích stání na ul. Volgogradská 23-25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004 - 5-LETÁ UDRŽOVACÍ PÉČE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Ostrava, ul. Volgogradská 23-25 </v>
      </c>
      <c r="G116" s="40"/>
      <c r="H116" s="40"/>
      <c r="I116" s="32" t="s">
        <v>22</v>
      </c>
      <c r="J116" s="79" t="str">
        <f>IF(J12="","",J12)</f>
        <v>18. 4. 2018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Městský obvod Ostrava – Jih</v>
      </c>
      <c r="G118" s="40"/>
      <c r="H118" s="40"/>
      <c r="I118" s="32" t="s">
        <v>30</v>
      </c>
      <c r="J118" s="36" t="str">
        <f>E21</f>
        <v>Roman Fildán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Roman Fildán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112</v>
      </c>
      <c r="D121" s="195" t="s">
        <v>60</v>
      </c>
      <c r="E121" s="195" t="s">
        <v>56</v>
      </c>
      <c r="F121" s="195" t="s">
        <v>57</v>
      </c>
      <c r="G121" s="195" t="s">
        <v>113</v>
      </c>
      <c r="H121" s="195" t="s">
        <v>114</v>
      </c>
      <c r="I121" s="195" t="s">
        <v>115</v>
      </c>
      <c r="J121" s="196" t="s">
        <v>106</v>
      </c>
      <c r="K121" s="197" t="s">
        <v>116</v>
      </c>
      <c r="L121" s="198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3"/>
      <c r="N122" s="200"/>
      <c r="O122" s="104"/>
      <c r="P122" s="201">
        <f>P123</f>
        <v>0</v>
      </c>
      <c r="Q122" s="104"/>
      <c r="R122" s="201">
        <f>R123</f>
        <v>0.1598</v>
      </c>
      <c r="S122" s="104"/>
      <c r="T122" s="202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124</v>
      </c>
      <c r="F123" s="207" t="s">
        <v>125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P124+P143+P163+P183+P203</f>
        <v>0</v>
      </c>
      <c r="Q123" s="212"/>
      <c r="R123" s="213">
        <f>R124+R143+R163+R183+R203</f>
        <v>0.1598</v>
      </c>
      <c r="S123" s="212"/>
      <c r="T123" s="214">
        <f>T124+T143+T163+T183+T203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83</v>
      </c>
      <c r="AT123" s="216" t="s">
        <v>74</v>
      </c>
      <c r="AU123" s="216" t="s">
        <v>75</v>
      </c>
      <c r="AY123" s="215" t="s">
        <v>127</v>
      </c>
      <c r="BK123" s="217">
        <f>BK124+BK143+BK163+BK183+BK203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963</v>
      </c>
      <c r="F124" s="218" t="s">
        <v>964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SUM(P125:P142)</f>
        <v>0</v>
      </c>
      <c r="Q124" s="212"/>
      <c r="R124" s="213">
        <f>SUM(R125:R142)</f>
        <v>0.031960000000000002</v>
      </c>
      <c r="S124" s="212"/>
      <c r="T124" s="214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83</v>
      </c>
      <c r="AY124" s="215" t="s">
        <v>127</v>
      </c>
      <c r="BK124" s="217">
        <f>SUM(BK125:BK142)</f>
        <v>0</v>
      </c>
    </row>
    <row r="125" s="2" customFormat="1" ht="24.15" customHeight="1">
      <c r="A125" s="38"/>
      <c r="B125" s="39"/>
      <c r="C125" s="235" t="s">
        <v>83</v>
      </c>
      <c r="D125" s="235" t="s">
        <v>212</v>
      </c>
      <c r="E125" s="236" t="s">
        <v>965</v>
      </c>
      <c r="F125" s="237" t="s">
        <v>966</v>
      </c>
      <c r="G125" s="238" t="s">
        <v>163</v>
      </c>
      <c r="H125" s="239">
        <v>2</v>
      </c>
      <c r="I125" s="240"/>
      <c r="J125" s="241">
        <f>ROUND(I125*H125,2)</f>
        <v>0</v>
      </c>
      <c r="K125" s="242"/>
      <c r="L125" s="44"/>
      <c r="M125" s="243" t="s">
        <v>1</v>
      </c>
      <c r="N125" s="244" t="s">
        <v>40</v>
      </c>
      <c r="O125" s="91"/>
      <c r="P125" s="231">
        <f>O125*H125</f>
        <v>0</v>
      </c>
      <c r="Q125" s="231">
        <v>6.0000000000000002E-05</v>
      </c>
      <c r="R125" s="231">
        <f>Q125*H125</f>
        <v>0.00012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133</v>
      </c>
      <c r="AT125" s="233" t="s">
        <v>212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967</v>
      </c>
    </row>
    <row r="126" s="2" customFormat="1" ht="24.15" customHeight="1">
      <c r="A126" s="38"/>
      <c r="B126" s="39"/>
      <c r="C126" s="235" t="s">
        <v>85</v>
      </c>
      <c r="D126" s="235" t="s">
        <v>212</v>
      </c>
      <c r="E126" s="236" t="s">
        <v>968</v>
      </c>
      <c r="F126" s="237" t="s">
        <v>969</v>
      </c>
      <c r="G126" s="238" t="s">
        <v>163</v>
      </c>
      <c r="H126" s="239">
        <v>6</v>
      </c>
      <c r="I126" s="240"/>
      <c r="J126" s="241">
        <f>ROUND(I126*H126,2)</f>
        <v>0</v>
      </c>
      <c r="K126" s="242"/>
      <c r="L126" s="44"/>
      <c r="M126" s="243" t="s">
        <v>1</v>
      </c>
      <c r="N126" s="244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133</v>
      </c>
      <c r="AT126" s="233" t="s">
        <v>212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970</v>
      </c>
    </row>
    <row r="127" s="2" customFormat="1" ht="16.5" customHeight="1">
      <c r="A127" s="38"/>
      <c r="B127" s="39"/>
      <c r="C127" s="235" t="s">
        <v>137</v>
      </c>
      <c r="D127" s="235" t="s">
        <v>212</v>
      </c>
      <c r="E127" s="236" t="s">
        <v>971</v>
      </c>
      <c r="F127" s="237" t="s">
        <v>972</v>
      </c>
      <c r="G127" s="238" t="s">
        <v>163</v>
      </c>
      <c r="H127" s="239">
        <v>2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2.0000000000000002E-05</v>
      </c>
      <c r="R127" s="231">
        <f>Q127*H127</f>
        <v>4.0000000000000003E-05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212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973</v>
      </c>
    </row>
    <row r="128" s="2" customFormat="1" ht="24.15" customHeight="1">
      <c r="A128" s="38"/>
      <c r="B128" s="39"/>
      <c r="C128" s="235" t="s">
        <v>133</v>
      </c>
      <c r="D128" s="235" t="s">
        <v>212</v>
      </c>
      <c r="E128" s="236" t="s">
        <v>974</v>
      </c>
      <c r="F128" s="237" t="s">
        <v>975</v>
      </c>
      <c r="G128" s="238" t="s">
        <v>227</v>
      </c>
      <c r="H128" s="239">
        <v>1.0600000000000001</v>
      </c>
      <c r="I128" s="240"/>
      <c r="J128" s="241">
        <f>ROUND(I128*H128,2)</f>
        <v>0</v>
      </c>
      <c r="K128" s="242"/>
      <c r="L128" s="44"/>
      <c r="M128" s="243" t="s">
        <v>1</v>
      </c>
      <c r="N128" s="244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133</v>
      </c>
      <c r="AT128" s="233" t="s">
        <v>212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976</v>
      </c>
    </row>
    <row r="129" s="14" customFormat="1">
      <c r="A129" s="14"/>
      <c r="B129" s="256"/>
      <c r="C129" s="257"/>
      <c r="D129" s="247" t="s">
        <v>216</v>
      </c>
      <c r="E129" s="258" t="s">
        <v>1</v>
      </c>
      <c r="F129" s="259" t="s">
        <v>977</v>
      </c>
      <c r="G129" s="257"/>
      <c r="H129" s="260">
        <v>1.0600000000000001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216</v>
      </c>
      <c r="AU129" s="266" t="s">
        <v>85</v>
      </c>
      <c r="AV129" s="14" t="s">
        <v>85</v>
      </c>
      <c r="AW129" s="14" t="s">
        <v>32</v>
      </c>
      <c r="AX129" s="14" t="s">
        <v>83</v>
      </c>
      <c r="AY129" s="266" t="s">
        <v>127</v>
      </c>
    </row>
    <row r="130" s="2" customFormat="1" ht="16.5" customHeight="1">
      <c r="A130" s="38"/>
      <c r="B130" s="39"/>
      <c r="C130" s="220" t="s">
        <v>126</v>
      </c>
      <c r="D130" s="220" t="s">
        <v>129</v>
      </c>
      <c r="E130" s="221" t="s">
        <v>978</v>
      </c>
      <c r="F130" s="222" t="s">
        <v>979</v>
      </c>
      <c r="G130" s="223" t="s">
        <v>238</v>
      </c>
      <c r="H130" s="224">
        <v>0.159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0.20000000000000001</v>
      </c>
      <c r="R130" s="231">
        <f>Q130*H130</f>
        <v>0.031800000000000002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980</v>
      </c>
    </row>
    <row r="131" s="14" customFormat="1">
      <c r="A131" s="14"/>
      <c r="B131" s="256"/>
      <c r="C131" s="257"/>
      <c r="D131" s="247" t="s">
        <v>216</v>
      </c>
      <c r="E131" s="258" t="s">
        <v>1</v>
      </c>
      <c r="F131" s="259" t="s">
        <v>981</v>
      </c>
      <c r="G131" s="257"/>
      <c r="H131" s="260">
        <v>0.159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216</v>
      </c>
      <c r="AU131" s="266" t="s">
        <v>85</v>
      </c>
      <c r="AV131" s="14" t="s">
        <v>85</v>
      </c>
      <c r="AW131" s="14" t="s">
        <v>32</v>
      </c>
      <c r="AX131" s="14" t="s">
        <v>83</v>
      </c>
      <c r="AY131" s="266" t="s">
        <v>127</v>
      </c>
    </row>
    <row r="132" s="2" customFormat="1" ht="16.5" customHeight="1">
      <c r="A132" s="38"/>
      <c r="B132" s="39"/>
      <c r="C132" s="235" t="s">
        <v>145</v>
      </c>
      <c r="D132" s="235" t="s">
        <v>212</v>
      </c>
      <c r="E132" s="236" t="s">
        <v>401</v>
      </c>
      <c r="F132" s="237" t="s">
        <v>402</v>
      </c>
      <c r="G132" s="238" t="s">
        <v>238</v>
      </c>
      <c r="H132" s="239">
        <v>0.54000000000000004</v>
      </c>
      <c r="I132" s="240"/>
      <c r="J132" s="241">
        <f>ROUND(I132*H132,2)</f>
        <v>0</v>
      </c>
      <c r="K132" s="242"/>
      <c r="L132" s="44"/>
      <c r="M132" s="243" t="s">
        <v>1</v>
      </c>
      <c r="N132" s="244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212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982</v>
      </c>
    </row>
    <row r="133" s="14" customFormat="1">
      <c r="A133" s="14"/>
      <c r="B133" s="256"/>
      <c r="C133" s="257"/>
      <c r="D133" s="247" t="s">
        <v>216</v>
      </c>
      <c r="E133" s="258" t="s">
        <v>1</v>
      </c>
      <c r="F133" s="259" t="s">
        <v>983</v>
      </c>
      <c r="G133" s="257"/>
      <c r="H133" s="260">
        <v>0.54000000000000004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216</v>
      </c>
      <c r="AU133" s="266" t="s">
        <v>85</v>
      </c>
      <c r="AV133" s="14" t="s">
        <v>85</v>
      </c>
      <c r="AW133" s="14" t="s">
        <v>32</v>
      </c>
      <c r="AX133" s="14" t="s">
        <v>75</v>
      </c>
      <c r="AY133" s="266" t="s">
        <v>127</v>
      </c>
    </row>
    <row r="134" s="15" customFormat="1">
      <c r="A134" s="15"/>
      <c r="B134" s="272"/>
      <c r="C134" s="273"/>
      <c r="D134" s="247" t="s">
        <v>216</v>
      </c>
      <c r="E134" s="274" t="s">
        <v>1</v>
      </c>
      <c r="F134" s="275" t="s">
        <v>308</v>
      </c>
      <c r="G134" s="273"/>
      <c r="H134" s="276">
        <v>0.54000000000000004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216</v>
      </c>
      <c r="AU134" s="282" t="s">
        <v>85</v>
      </c>
      <c r="AV134" s="15" t="s">
        <v>133</v>
      </c>
      <c r="AW134" s="15" t="s">
        <v>32</v>
      </c>
      <c r="AX134" s="15" t="s">
        <v>83</v>
      </c>
      <c r="AY134" s="282" t="s">
        <v>127</v>
      </c>
    </row>
    <row r="135" s="2" customFormat="1" ht="21.75" customHeight="1">
      <c r="A135" s="38"/>
      <c r="B135" s="39"/>
      <c r="C135" s="235" t="s">
        <v>149</v>
      </c>
      <c r="D135" s="235" t="s">
        <v>212</v>
      </c>
      <c r="E135" s="236" t="s">
        <v>984</v>
      </c>
      <c r="F135" s="237" t="s">
        <v>985</v>
      </c>
      <c r="G135" s="238" t="s">
        <v>227</v>
      </c>
      <c r="H135" s="239">
        <v>10.603</v>
      </c>
      <c r="I135" s="240"/>
      <c r="J135" s="241">
        <f>ROUND(I135*H135,2)</f>
        <v>0</v>
      </c>
      <c r="K135" s="242"/>
      <c r="L135" s="44"/>
      <c r="M135" s="243" t="s">
        <v>1</v>
      </c>
      <c r="N135" s="244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133</v>
      </c>
      <c r="AT135" s="233" t="s">
        <v>212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986</v>
      </c>
    </row>
    <row r="136" s="14" customFormat="1">
      <c r="A136" s="14"/>
      <c r="B136" s="256"/>
      <c r="C136" s="257"/>
      <c r="D136" s="247" t="s">
        <v>216</v>
      </c>
      <c r="E136" s="258" t="s">
        <v>1</v>
      </c>
      <c r="F136" s="259" t="s">
        <v>987</v>
      </c>
      <c r="G136" s="257"/>
      <c r="H136" s="260">
        <v>10.603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216</v>
      </c>
      <c r="AU136" s="266" t="s">
        <v>85</v>
      </c>
      <c r="AV136" s="14" t="s">
        <v>85</v>
      </c>
      <c r="AW136" s="14" t="s">
        <v>32</v>
      </c>
      <c r="AX136" s="14" t="s">
        <v>83</v>
      </c>
      <c r="AY136" s="266" t="s">
        <v>127</v>
      </c>
    </row>
    <row r="137" s="2" customFormat="1" ht="21.75" customHeight="1">
      <c r="A137" s="38"/>
      <c r="B137" s="39"/>
      <c r="C137" s="235" t="s">
        <v>132</v>
      </c>
      <c r="D137" s="235" t="s">
        <v>212</v>
      </c>
      <c r="E137" s="236" t="s">
        <v>407</v>
      </c>
      <c r="F137" s="237" t="s">
        <v>408</v>
      </c>
      <c r="G137" s="238" t="s">
        <v>238</v>
      </c>
      <c r="H137" s="239">
        <v>0.54000000000000004</v>
      </c>
      <c r="I137" s="240"/>
      <c r="J137" s="241">
        <f>ROUND(I137*H137,2)</f>
        <v>0</v>
      </c>
      <c r="K137" s="242"/>
      <c r="L137" s="44"/>
      <c r="M137" s="243" t="s">
        <v>1</v>
      </c>
      <c r="N137" s="244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212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988</v>
      </c>
    </row>
    <row r="138" s="2" customFormat="1" ht="16.5" customHeight="1">
      <c r="A138" s="38"/>
      <c r="B138" s="39"/>
      <c r="C138" s="235" t="s">
        <v>156</v>
      </c>
      <c r="D138" s="235" t="s">
        <v>212</v>
      </c>
      <c r="E138" s="236" t="s">
        <v>989</v>
      </c>
      <c r="F138" s="237" t="s">
        <v>990</v>
      </c>
      <c r="G138" s="238" t="s">
        <v>163</v>
      </c>
      <c r="H138" s="239">
        <v>2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212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991</v>
      </c>
    </row>
    <row r="139" s="2" customFormat="1" ht="16.5" customHeight="1">
      <c r="A139" s="38"/>
      <c r="B139" s="39"/>
      <c r="C139" s="235" t="s">
        <v>160</v>
      </c>
      <c r="D139" s="235" t="s">
        <v>212</v>
      </c>
      <c r="E139" s="236" t="s">
        <v>992</v>
      </c>
      <c r="F139" s="237" t="s">
        <v>993</v>
      </c>
      <c r="G139" s="238" t="s">
        <v>163</v>
      </c>
      <c r="H139" s="239">
        <v>12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133</v>
      </c>
      <c r="AT139" s="233" t="s">
        <v>212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994</v>
      </c>
    </row>
    <row r="140" s="14" customFormat="1">
      <c r="A140" s="14"/>
      <c r="B140" s="256"/>
      <c r="C140" s="257"/>
      <c r="D140" s="247" t="s">
        <v>216</v>
      </c>
      <c r="E140" s="258" t="s">
        <v>1</v>
      </c>
      <c r="F140" s="259" t="s">
        <v>995</v>
      </c>
      <c r="G140" s="257"/>
      <c r="H140" s="260">
        <v>12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6" t="s">
        <v>216</v>
      </c>
      <c r="AU140" s="266" t="s">
        <v>85</v>
      </c>
      <c r="AV140" s="14" t="s">
        <v>85</v>
      </c>
      <c r="AW140" s="14" t="s">
        <v>32</v>
      </c>
      <c r="AX140" s="14" t="s">
        <v>83</v>
      </c>
      <c r="AY140" s="266" t="s">
        <v>127</v>
      </c>
    </row>
    <row r="141" s="2" customFormat="1" ht="16.5" customHeight="1">
      <c r="A141" s="38"/>
      <c r="B141" s="39"/>
      <c r="C141" s="235" t="s">
        <v>165</v>
      </c>
      <c r="D141" s="235" t="s">
        <v>212</v>
      </c>
      <c r="E141" s="236" t="s">
        <v>996</v>
      </c>
      <c r="F141" s="237" t="s">
        <v>997</v>
      </c>
      <c r="G141" s="238" t="s">
        <v>99</v>
      </c>
      <c r="H141" s="239">
        <v>56.548999999999999</v>
      </c>
      <c r="I141" s="240"/>
      <c r="J141" s="241">
        <f>ROUND(I141*H141,2)</f>
        <v>0</v>
      </c>
      <c r="K141" s="242"/>
      <c r="L141" s="44"/>
      <c r="M141" s="243" t="s">
        <v>1</v>
      </c>
      <c r="N141" s="244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133</v>
      </c>
      <c r="AT141" s="233" t="s">
        <v>212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998</v>
      </c>
    </row>
    <row r="142" s="14" customFormat="1">
      <c r="A142" s="14"/>
      <c r="B142" s="256"/>
      <c r="C142" s="257"/>
      <c r="D142" s="247" t="s">
        <v>216</v>
      </c>
      <c r="E142" s="258" t="s">
        <v>1</v>
      </c>
      <c r="F142" s="259" t="s">
        <v>999</v>
      </c>
      <c r="G142" s="257"/>
      <c r="H142" s="260">
        <v>56.548999999999999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6" t="s">
        <v>216</v>
      </c>
      <c r="AU142" s="266" t="s">
        <v>85</v>
      </c>
      <c r="AV142" s="14" t="s">
        <v>85</v>
      </c>
      <c r="AW142" s="14" t="s">
        <v>32</v>
      </c>
      <c r="AX142" s="14" t="s">
        <v>83</v>
      </c>
      <c r="AY142" s="266" t="s">
        <v>127</v>
      </c>
    </row>
    <row r="143" s="12" customFormat="1" ht="22.8" customHeight="1">
      <c r="A143" s="12"/>
      <c r="B143" s="204"/>
      <c r="C143" s="205"/>
      <c r="D143" s="206" t="s">
        <v>74</v>
      </c>
      <c r="E143" s="218" t="s">
        <v>1000</v>
      </c>
      <c r="F143" s="218" t="s">
        <v>1001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SUM(P144:P162)</f>
        <v>0</v>
      </c>
      <c r="Q143" s="212"/>
      <c r="R143" s="213">
        <f>SUM(R144:R162)</f>
        <v>0.031960000000000002</v>
      </c>
      <c r="S143" s="212"/>
      <c r="T143" s="214">
        <f>SUM(T144:T162)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83</v>
      </c>
      <c r="AT143" s="216" t="s">
        <v>74</v>
      </c>
      <c r="AU143" s="216" t="s">
        <v>83</v>
      </c>
      <c r="AY143" s="215" t="s">
        <v>127</v>
      </c>
      <c r="BK143" s="217">
        <f>SUM(BK144:BK162)</f>
        <v>0</v>
      </c>
    </row>
    <row r="144" s="2" customFormat="1" ht="24.15" customHeight="1">
      <c r="A144" s="38"/>
      <c r="B144" s="39"/>
      <c r="C144" s="235" t="s">
        <v>169</v>
      </c>
      <c r="D144" s="235" t="s">
        <v>212</v>
      </c>
      <c r="E144" s="236" t="s">
        <v>965</v>
      </c>
      <c r="F144" s="237" t="s">
        <v>966</v>
      </c>
      <c r="G144" s="238" t="s">
        <v>163</v>
      </c>
      <c r="H144" s="239">
        <v>2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40</v>
      </c>
      <c r="O144" s="91"/>
      <c r="P144" s="231">
        <f>O144*H144</f>
        <v>0</v>
      </c>
      <c r="Q144" s="231">
        <v>6.0000000000000002E-05</v>
      </c>
      <c r="R144" s="231">
        <f>Q144*H144</f>
        <v>0.00012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212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1002</v>
      </c>
    </row>
    <row r="145" s="2" customFormat="1" ht="24.15" customHeight="1">
      <c r="A145" s="38"/>
      <c r="B145" s="39"/>
      <c r="C145" s="235" t="s">
        <v>173</v>
      </c>
      <c r="D145" s="235" t="s">
        <v>212</v>
      </c>
      <c r="E145" s="236" t="s">
        <v>968</v>
      </c>
      <c r="F145" s="237" t="s">
        <v>969</v>
      </c>
      <c r="G145" s="238" t="s">
        <v>163</v>
      </c>
      <c r="H145" s="239">
        <v>6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40</v>
      </c>
      <c r="O145" s="91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133</v>
      </c>
      <c r="AT145" s="233" t="s">
        <v>212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133</v>
      </c>
      <c r="BM145" s="233" t="s">
        <v>1003</v>
      </c>
    </row>
    <row r="146" s="2" customFormat="1" ht="24.15" customHeight="1">
      <c r="A146" s="38"/>
      <c r="B146" s="39"/>
      <c r="C146" s="235" t="s">
        <v>177</v>
      </c>
      <c r="D146" s="235" t="s">
        <v>212</v>
      </c>
      <c r="E146" s="236" t="s">
        <v>1004</v>
      </c>
      <c r="F146" s="237" t="s">
        <v>1005</v>
      </c>
      <c r="G146" s="238" t="s">
        <v>163</v>
      </c>
      <c r="H146" s="239">
        <v>2</v>
      </c>
      <c r="I146" s="240"/>
      <c r="J146" s="241">
        <f>ROUND(I146*H146,2)</f>
        <v>0</v>
      </c>
      <c r="K146" s="242"/>
      <c r="L146" s="44"/>
      <c r="M146" s="243" t="s">
        <v>1</v>
      </c>
      <c r="N146" s="244" t="s">
        <v>40</v>
      </c>
      <c r="O146" s="91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133</v>
      </c>
      <c r="AT146" s="233" t="s">
        <v>212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133</v>
      </c>
      <c r="BM146" s="233" t="s">
        <v>1006</v>
      </c>
    </row>
    <row r="147" s="2" customFormat="1" ht="16.5" customHeight="1">
      <c r="A147" s="38"/>
      <c r="B147" s="39"/>
      <c r="C147" s="235" t="s">
        <v>8</v>
      </c>
      <c r="D147" s="235" t="s">
        <v>212</v>
      </c>
      <c r="E147" s="236" t="s">
        <v>971</v>
      </c>
      <c r="F147" s="237" t="s">
        <v>972</v>
      </c>
      <c r="G147" s="238" t="s">
        <v>163</v>
      </c>
      <c r="H147" s="239">
        <v>2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40</v>
      </c>
      <c r="O147" s="91"/>
      <c r="P147" s="231">
        <f>O147*H147</f>
        <v>0</v>
      </c>
      <c r="Q147" s="231">
        <v>2.0000000000000002E-05</v>
      </c>
      <c r="R147" s="231">
        <f>Q147*H147</f>
        <v>4.0000000000000003E-05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212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1007</v>
      </c>
    </row>
    <row r="148" s="2" customFormat="1" ht="24.15" customHeight="1">
      <c r="A148" s="38"/>
      <c r="B148" s="39"/>
      <c r="C148" s="235" t="s">
        <v>184</v>
      </c>
      <c r="D148" s="235" t="s">
        <v>212</v>
      </c>
      <c r="E148" s="236" t="s">
        <v>974</v>
      </c>
      <c r="F148" s="237" t="s">
        <v>975</v>
      </c>
      <c r="G148" s="238" t="s">
        <v>227</v>
      </c>
      <c r="H148" s="239">
        <v>1.0600000000000001</v>
      </c>
      <c r="I148" s="240"/>
      <c r="J148" s="241">
        <f>ROUND(I148*H148,2)</f>
        <v>0</v>
      </c>
      <c r="K148" s="242"/>
      <c r="L148" s="44"/>
      <c r="M148" s="243" t="s">
        <v>1</v>
      </c>
      <c r="N148" s="244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212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1008</v>
      </c>
    </row>
    <row r="149" s="14" customFormat="1">
      <c r="A149" s="14"/>
      <c r="B149" s="256"/>
      <c r="C149" s="257"/>
      <c r="D149" s="247" t="s">
        <v>216</v>
      </c>
      <c r="E149" s="258" t="s">
        <v>1</v>
      </c>
      <c r="F149" s="259" t="s">
        <v>977</v>
      </c>
      <c r="G149" s="257"/>
      <c r="H149" s="260">
        <v>1.0600000000000001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216</v>
      </c>
      <c r="AU149" s="266" t="s">
        <v>85</v>
      </c>
      <c r="AV149" s="14" t="s">
        <v>85</v>
      </c>
      <c r="AW149" s="14" t="s">
        <v>32</v>
      </c>
      <c r="AX149" s="14" t="s">
        <v>83</v>
      </c>
      <c r="AY149" s="266" t="s">
        <v>127</v>
      </c>
    </row>
    <row r="150" s="2" customFormat="1" ht="16.5" customHeight="1">
      <c r="A150" s="38"/>
      <c r="B150" s="39"/>
      <c r="C150" s="220" t="s">
        <v>188</v>
      </c>
      <c r="D150" s="220" t="s">
        <v>129</v>
      </c>
      <c r="E150" s="221" t="s">
        <v>978</v>
      </c>
      <c r="F150" s="222" t="s">
        <v>979</v>
      </c>
      <c r="G150" s="223" t="s">
        <v>238</v>
      </c>
      <c r="H150" s="224">
        <v>0.159</v>
      </c>
      <c r="I150" s="225"/>
      <c r="J150" s="226">
        <f>ROUND(I150*H150,2)</f>
        <v>0</v>
      </c>
      <c r="K150" s="227"/>
      <c r="L150" s="228"/>
      <c r="M150" s="229" t="s">
        <v>1</v>
      </c>
      <c r="N150" s="230" t="s">
        <v>40</v>
      </c>
      <c r="O150" s="91"/>
      <c r="P150" s="231">
        <f>O150*H150</f>
        <v>0</v>
      </c>
      <c r="Q150" s="231">
        <v>0.20000000000000001</v>
      </c>
      <c r="R150" s="231">
        <f>Q150*H150</f>
        <v>0.031800000000000002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132</v>
      </c>
      <c r="AT150" s="233" t="s">
        <v>129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1009</v>
      </c>
    </row>
    <row r="151" s="14" customFormat="1">
      <c r="A151" s="14"/>
      <c r="B151" s="256"/>
      <c r="C151" s="257"/>
      <c r="D151" s="247" t="s">
        <v>216</v>
      </c>
      <c r="E151" s="258" t="s">
        <v>1</v>
      </c>
      <c r="F151" s="259" t="s">
        <v>981</v>
      </c>
      <c r="G151" s="257"/>
      <c r="H151" s="260">
        <v>0.159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216</v>
      </c>
      <c r="AU151" s="266" t="s">
        <v>85</v>
      </c>
      <c r="AV151" s="14" t="s">
        <v>85</v>
      </c>
      <c r="AW151" s="14" t="s">
        <v>32</v>
      </c>
      <c r="AX151" s="14" t="s">
        <v>83</v>
      </c>
      <c r="AY151" s="266" t="s">
        <v>127</v>
      </c>
    </row>
    <row r="152" s="2" customFormat="1" ht="16.5" customHeight="1">
      <c r="A152" s="38"/>
      <c r="B152" s="39"/>
      <c r="C152" s="235" t="s">
        <v>192</v>
      </c>
      <c r="D152" s="235" t="s">
        <v>212</v>
      </c>
      <c r="E152" s="236" t="s">
        <v>401</v>
      </c>
      <c r="F152" s="237" t="s">
        <v>402</v>
      </c>
      <c r="G152" s="238" t="s">
        <v>238</v>
      </c>
      <c r="H152" s="239">
        <v>0.54000000000000004</v>
      </c>
      <c r="I152" s="240"/>
      <c r="J152" s="241">
        <f>ROUND(I152*H152,2)</f>
        <v>0</v>
      </c>
      <c r="K152" s="242"/>
      <c r="L152" s="44"/>
      <c r="M152" s="243" t="s">
        <v>1</v>
      </c>
      <c r="N152" s="244" t="s">
        <v>40</v>
      </c>
      <c r="O152" s="91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3" t="s">
        <v>133</v>
      </c>
      <c r="AT152" s="233" t="s">
        <v>212</v>
      </c>
      <c r="AU152" s="233" t="s">
        <v>85</v>
      </c>
      <c r="AY152" s="17" t="s">
        <v>127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7" t="s">
        <v>83</v>
      </c>
      <c r="BK152" s="234">
        <f>ROUND(I152*H152,2)</f>
        <v>0</v>
      </c>
      <c r="BL152" s="17" t="s">
        <v>133</v>
      </c>
      <c r="BM152" s="233" t="s">
        <v>1010</v>
      </c>
    </row>
    <row r="153" s="14" customFormat="1">
      <c r="A153" s="14"/>
      <c r="B153" s="256"/>
      <c r="C153" s="257"/>
      <c r="D153" s="247" t="s">
        <v>216</v>
      </c>
      <c r="E153" s="258" t="s">
        <v>1</v>
      </c>
      <c r="F153" s="259" t="s">
        <v>983</v>
      </c>
      <c r="G153" s="257"/>
      <c r="H153" s="260">
        <v>0.54000000000000004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216</v>
      </c>
      <c r="AU153" s="266" t="s">
        <v>85</v>
      </c>
      <c r="AV153" s="14" t="s">
        <v>85</v>
      </c>
      <c r="AW153" s="14" t="s">
        <v>32</v>
      </c>
      <c r="AX153" s="14" t="s">
        <v>75</v>
      </c>
      <c r="AY153" s="266" t="s">
        <v>127</v>
      </c>
    </row>
    <row r="154" s="15" customFormat="1">
      <c r="A154" s="15"/>
      <c r="B154" s="272"/>
      <c r="C154" s="273"/>
      <c r="D154" s="247" t="s">
        <v>216</v>
      </c>
      <c r="E154" s="274" t="s">
        <v>1</v>
      </c>
      <c r="F154" s="275" t="s">
        <v>308</v>
      </c>
      <c r="G154" s="273"/>
      <c r="H154" s="276">
        <v>0.54000000000000004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216</v>
      </c>
      <c r="AU154" s="282" t="s">
        <v>85</v>
      </c>
      <c r="AV154" s="15" t="s">
        <v>133</v>
      </c>
      <c r="AW154" s="15" t="s">
        <v>32</v>
      </c>
      <c r="AX154" s="15" t="s">
        <v>83</v>
      </c>
      <c r="AY154" s="282" t="s">
        <v>127</v>
      </c>
    </row>
    <row r="155" s="2" customFormat="1" ht="21.75" customHeight="1">
      <c r="A155" s="38"/>
      <c r="B155" s="39"/>
      <c r="C155" s="235" t="s">
        <v>196</v>
      </c>
      <c r="D155" s="235" t="s">
        <v>212</v>
      </c>
      <c r="E155" s="236" t="s">
        <v>984</v>
      </c>
      <c r="F155" s="237" t="s">
        <v>985</v>
      </c>
      <c r="G155" s="238" t="s">
        <v>227</v>
      </c>
      <c r="H155" s="239">
        <v>10.603</v>
      </c>
      <c r="I155" s="240"/>
      <c r="J155" s="241">
        <f>ROUND(I155*H155,2)</f>
        <v>0</v>
      </c>
      <c r="K155" s="242"/>
      <c r="L155" s="44"/>
      <c r="M155" s="243" t="s">
        <v>1</v>
      </c>
      <c r="N155" s="244" t="s">
        <v>40</v>
      </c>
      <c r="O155" s="91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3" t="s">
        <v>133</v>
      </c>
      <c r="AT155" s="233" t="s">
        <v>212</v>
      </c>
      <c r="AU155" s="233" t="s">
        <v>85</v>
      </c>
      <c r="AY155" s="17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7" t="s">
        <v>83</v>
      </c>
      <c r="BK155" s="234">
        <f>ROUND(I155*H155,2)</f>
        <v>0</v>
      </c>
      <c r="BL155" s="17" t="s">
        <v>133</v>
      </c>
      <c r="BM155" s="233" t="s">
        <v>1011</v>
      </c>
    </row>
    <row r="156" s="14" customFormat="1">
      <c r="A156" s="14"/>
      <c r="B156" s="256"/>
      <c r="C156" s="257"/>
      <c r="D156" s="247" t="s">
        <v>216</v>
      </c>
      <c r="E156" s="258" t="s">
        <v>1</v>
      </c>
      <c r="F156" s="259" t="s">
        <v>987</v>
      </c>
      <c r="G156" s="257"/>
      <c r="H156" s="260">
        <v>10.603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216</v>
      </c>
      <c r="AU156" s="266" t="s">
        <v>85</v>
      </c>
      <c r="AV156" s="14" t="s">
        <v>85</v>
      </c>
      <c r="AW156" s="14" t="s">
        <v>32</v>
      </c>
      <c r="AX156" s="14" t="s">
        <v>83</v>
      </c>
      <c r="AY156" s="266" t="s">
        <v>127</v>
      </c>
    </row>
    <row r="157" s="2" customFormat="1" ht="21.75" customHeight="1">
      <c r="A157" s="38"/>
      <c r="B157" s="39"/>
      <c r="C157" s="235" t="s">
        <v>200</v>
      </c>
      <c r="D157" s="235" t="s">
        <v>212</v>
      </c>
      <c r="E157" s="236" t="s">
        <v>407</v>
      </c>
      <c r="F157" s="237" t="s">
        <v>408</v>
      </c>
      <c r="G157" s="238" t="s">
        <v>238</v>
      </c>
      <c r="H157" s="239">
        <v>0.54000000000000004</v>
      </c>
      <c r="I157" s="240"/>
      <c r="J157" s="241">
        <f>ROUND(I157*H157,2)</f>
        <v>0</v>
      </c>
      <c r="K157" s="242"/>
      <c r="L157" s="44"/>
      <c r="M157" s="243" t="s">
        <v>1</v>
      </c>
      <c r="N157" s="244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133</v>
      </c>
      <c r="AT157" s="233" t="s">
        <v>212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133</v>
      </c>
      <c r="BM157" s="233" t="s">
        <v>1012</v>
      </c>
    </row>
    <row r="158" s="2" customFormat="1" ht="16.5" customHeight="1">
      <c r="A158" s="38"/>
      <c r="B158" s="39"/>
      <c r="C158" s="235" t="s">
        <v>7</v>
      </c>
      <c r="D158" s="235" t="s">
        <v>212</v>
      </c>
      <c r="E158" s="236" t="s">
        <v>989</v>
      </c>
      <c r="F158" s="237" t="s">
        <v>990</v>
      </c>
      <c r="G158" s="238" t="s">
        <v>163</v>
      </c>
      <c r="H158" s="239">
        <v>2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212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1013</v>
      </c>
    </row>
    <row r="159" s="2" customFormat="1" ht="16.5" customHeight="1">
      <c r="A159" s="38"/>
      <c r="B159" s="39"/>
      <c r="C159" s="235" t="s">
        <v>207</v>
      </c>
      <c r="D159" s="235" t="s">
        <v>212</v>
      </c>
      <c r="E159" s="236" t="s">
        <v>992</v>
      </c>
      <c r="F159" s="237" t="s">
        <v>993</v>
      </c>
      <c r="G159" s="238" t="s">
        <v>163</v>
      </c>
      <c r="H159" s="239">
        <v>12</v>
      </c>
      <c r="I159" s="240"/>
      <c r="J159" s="241">
        <f>ROUND(I159*H159,2)</f>
        <v>0</v>
      </c>
      <c r="K159" s="242"/>
      <c r="L159" s="44"/>
      <c r="M159" s="243" t="s">
        <v>1</v>
      </c>
      <c r="N159" s="244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133</v>
      </c>
      <c r="AT159" s="233" t="s">
        <v>212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133</v>
      </c>
      <c r="BM159" s="233" t="s">
        <v>1014</v>
      </c>
    </row>
    <row r="160" s="14" customFormat="1">
      <c r="A160" s="14"/>
      <c r="B160" s="256"/>
      <c r="C160" s="257"/>
      <c r="D160" s="247" t="s">
        <v>216</v>
      </c>
      <c r="E160" s="258" t="s">
        <v>1</v>
      </c>
      <c r="F160" s="259" t="s">
        <v>995</v>
      </c>
      <c r="G160" s="257"/>
      <c r="H160" s="260">
        <v>12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216</v>
      </c>
      <c r="AU160" s="266" t="s">
        <v>85</v>
      </c>
      <c r="AV160" s="14" t="s">
        <v>85</v>
      </c>
      <c r="AW160" s="14" t="s">
        <v>32</v>
      </c>
      <c r="AX160" s="14" t="s">
        <v>83</v>
      </c>
      <c r="AY160" s="266" t="s">
        <v>127</v>
      </c>
    </row>
    <row r="161" s="2" customFormat="1" ht="16.5" customHeight="1">
      <c r="A161" s="38"/>
      <c r="B161" s="39"/>
      <c r="C161" s="235" t="s">
        <v>211</v>
      </c>
      <c r="D161" s="235" t="s">
        <v>212</v>
      </c>
      <c r="E161" s="236" t="s">
        <v>996</v>
      </c>
      <c r="F161" s="237" t="s">
        <v>997</v>
      </c>
      <c r="G161" s="238" t="s">
        <v>99</v>
      </c>
      <c r="H161" s="239">
        <v>56.548999999999999</v>
      </c>
      <c r="I161" s="240"/>
      <c r="J161" s="241">
        <f>ROUND(I161*H161,2)</f>
        <v>0</v>
      </c>
      <c r="K161" s="242"/>
      <c r="L161" s="44"/>
      <c r="M161" s="243" t="s">
        <v>1</v>
      </c>
      <c r="N161" s="244" t="s">
        <v>40</v>
      </c>
      <c r="O161" s="91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133</v>
      </c>
      <c r="AT161" s="233" t="s">
        <v>212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133</v>
      </c>
      <c r="BM161" s="233" t="s">
        <v>1015</v>
      </c>
    </row>
    <row r="162" s="14" customFormat="1">
      <c r="A162" s="14"/>
      <c r="B162" s="256"/>
      <c r="C162" s="257"/>
      <c r="D162" s="247" t="s">
        <v>216</v>
      </c>
      <c r="E162" s="258" t="s">
        <v>1</v>
      </c>
      <c r="F162" s="259" t="s">
        <v>999</v>
      </c>
      <c r="G162" s="257"/>
      <c r="H162" s="260">
        <v>56.548999999999999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216</v>
      </c>
      <c r="AU162" s="266" t="s">
        <v>85</v>
      </c>
      <c r="AV162" s="14" t="s">
        <v>85</v>
      </c>
      <c r="AW162" s="14" t="s">
        <v>32</v>
      </c>
      <c r="AX162" s="14" t="s">
        <v>83</v>
      </c>
      <c r="AY162" s="266" t="s">
        <v>127</v>
      </c>
    </row>
    <row r="163" s="12" customFormat="1" ht="22.8" customHeight="1">
      <c r="A163" s="12"/>
      <c r="B163" s="204"/>
      <c r="C163" s="205"/>
      <c r="D163" s="206" t="s">
        <v>74</v>
      </c>
      <c r="E163" s="218" t="s">
        <v>1016</v>
      </c>
      <c r="F163" s="218" t="s">
        <v>1017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SUM(P164:P182)</f>
        <v>0</v>
      </c>
      <c r="Q163" s="212"/>
      <c r="R163" s="213">
        <f>SUM(R164:R182)</f>
        <v>0.031960000000000002</v>
      </c>
      <c r="S163" s="212"/>
      <c r="T163" s="214">
        <f>SUM(T164:T182)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83</v>
      </c>
      <c r="AT163" s="216" t="s">
        <v>74</v>
      </c>
      <c r="AU163" s="216" t="s">
        <v>83</v>
      </c>
      <c r="AY163" s="215" t="s">
        <v>127</v>
      </c>
      <c r="BK163" s="217">
        <f>SUM(BK164:BK182)</f>
        <v>0</v>
      </c>
    </row>
    <row r="164" s="2" customFormat="1" ht="24.15" customHeight="1">
      <c r="A164" s="38"/>
      <c r="B164" s="39"/>
      <c r="C164" s="235" t="s">
        <v>218</v>
      </c>
      <c r="D164" s="235" t="s">
        <v>212</v>
      </c>
      <c r="E164" s="236" t="s">
        <v>965</v>
      </c>
      <c r="F164" s="237" t="s">
        <v>966</v>
      </c>
      <c r="G164" s="238" t="s">
        <v>163</v>
      </c>
      <c r="H164" s="239">
        <v>2</v>
      </c>
      <c r="I164" s="240"/>
      <c r="J164" s="241">
        <f>ROUND(I164*H164,2)</f>
        <v>0</v>
      </c>
      <c r="K164" s="242"/>
      <c r="L164" s="44"/>
      <c r="M164" s="243" t="s">
        <v>1</v>
      </c>
      <c r="N164" s="244" t="s">
        <v>40</v>
      </c>
      <c r="O164" s="91"/>
      <c r="P164" s="231">
        <f>O164*H164</f>
        <v>0</v>
      </c>
      <c r="Q164" s="231">
        <v>6.0000000000000002E-05</v>
      </c>
      <c r="R164" s="231">
        <f>Q164*H164</f>
        <v>0.00012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133</v>
      </c>
      <c r="AT164" s="233" t="s">
        <v>212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133</v>
      </c>
      <c r="BM164" s="233" t="s">
        <v>1018</v>
      </c>
    </row>
    <row r="165" s="2" customFormat="1" ht="24.15" customHeight="1">
      <c r="A165" s="38"/>
      <c r="B165" s="39"/>
      <c r="C165" s="235" t="s">
        <v>222</v>
      </c>
      <c r="D165" s="235" t="s">
        <v>212</v>
      </c>
      <c r="E165" s="236" t="s">
        <v>968</v>
      </c>
      <c r="F165" s="237" t="s">
        <v>969</v>
      </c>
      <c r="G165" s="238" t="s">
        <v>163</v>
      </c>
      <c r="H165" s="239">
        <v>6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40</v>
      </c>
      <c r="O165" s="91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3" t="s">
        <v>133</v>
      </c>
      <c r="AT165" s="233" t="s">
        <v>212</v>
      </c>
      <c r="AU165" s="233" t="s">
        <v>85</v>
      </c>
      <c r="AY165" s="17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7" t="s">
        <v>83</v>
      </c>
      <c r="BK165" s="234">
        <f>ROUND(I165*H165,2)</f>
        <v>0</v>
      </c>
      <c r="BL165" s="17" t="s">
        <v>133</v>
      </c>
      <c r="BM165" s="233" t="s">
        <v>1019</v>
      </c>
    </row>
    <row r="166" s="2" customFormat="1" ht="16.5" customHeight="1">
      <c r="A166" s="38"/>
      <c r="B166" s="39"/>
      <c r="C166" s="235" t="s">
        <v>367</v>
      </c>
      <c r="D166" s="235" t="s">
        <v>212</v>
      </c>
      <c r="E166" s="236" t="s">
        <v>971</v>
      </c>
      <c r="F166" s="237" t="s">
        <v>972</v>
      </c>
      <c r="G166" s="238" t="s">
        <v>163</v>
      </c>
      <c r="H166" s="239">
        <v>2</v>
      </c>
      <c r="I166" s="240"/>
      <c r="J166" s="241">
        <f>ROUND(I166*H166,2)</f>
        <v>0</v>
      </c>
      <c r="K166" s="242"/>
      <c r="L166" s="44"/>
      <c r="M166" s="243" t="s">
        <v>1</v>
      </c>
      <c r="N166" s="244" t="s">
        <v>40</v>
      </c>
      <c r="O166" s="91"/>
      <c r="P166" s="231">
        <f>O166*H166</f>
        <v>0</v>
      </c>
      <c r="Q166" s="231">
        <v>2.0000000000000002E-05</v>
      </c>
      <c r="R166" s="231">
        <f>Q166*H166</f>
        <v>4.0000000000000003E-05</v>
      </c>
      <c r="S166" s="231">
        <v>0</v>
      </c>
      <c r="T166" s="23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3" t="s">
        <v>133</v>
      </c>
      <c r="AT166" s="233" t="s">
        <v>212</v>
      </c>
      <c r="AU166" s="233" t="s">
        <v>85</v>
      </c>
      <c r="AY166" s="17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7" t="s">
        <v>83</v>
      </c>
      <c r="BK166" s="234">
        <f>ROUND(I166*H166,2)</f>
        <v>0</v>
      </c>
      <c r="BL166" s="17" t="s">
        <v>133</v>
      </c>
      <c r="BM166" s="233" t="s">
        <v>1020</v>
      </c>
    </row>
    <row r="167" s="2" customFormat="1" ht="24.15" customHeight="1">
      <c r="A167" s="38"/>
      <c r="B167" s="39"/>
      <c r="C167" s="235" t="s">
        <v>374</v>
      </c>
      <c r="D167" s="235" t="s">
        <v>212</v>
      </c>
      <c r="E167" s="236" t="s">
        <v>974</v>
      </c>
      <c r="F167" s="237" t="s">
        <v>975</v>
      </c>
      <c r="G167" s="238" t="s">
        <v>227</v>
      </c>
      <c r="H167" s="239">
        <v>1.0600000000000001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40</v>
      </c>
      <c r="O167" s="91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3" t="s">
        <v>133</v>
      </c>
      <c r="AT167" s="233" t="s">
        <v>212</v>
      </c>
      <c r="AU167" s="233" t="s">
        <v>85</v>
      </c>
      <c r="AY167" s="17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7" t="s">
        <v>83</v>
      </c>
      <c r="BK167" s="234">
        <f>ROUND(I167*H167,2)</f>
        <v>0</v>
      </c>
      <c r="BL167" s="17" t="s">
        <v>133</v>
      </c>
      <c r="BM167" s="233" t="s">
        <v>1021</v>
      </c>
    </row>
    <row r="168" s="14" customFormat="1">
      <c r="A168" s="14"/>
      <c r="B168" s="256"/>
      <c r="C168" s="257"/>
      <c r="D168" s="247" t="s">
        <v>216</v>
      </c>
      <c r="E168" s="258" t="s">
        <v>1</v>
      </c>
      <c r="F168" s="259" t="s">
        <v>977</v>
      </c>
      <c r="G168" s="257"/>
      <c r="H168" s="260">
        <v>1.0600000000000001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216</v>
      </c>
      <c r="AU168" s="266" t="s">
        <v>85</v>
      </c>
      <c r="AV168" s="14" t="s">
        <v>85</v>
      </c>
      <c r="AW168" s="14" t="s">
        <v>32</v>
      </c>
      <c r="AX168" s="14" t="s">
        <v>83</v>
      </c>
      <c r="AY168" s="266" t="s">
        <v>127</v>
      </c>
    </row>
    <row r="169" s="2" customFormat="1" ht="16.5" customHeight="1">
      <c r="A169" s="38"/>
      <c r="B169" s="39"/>
      <c r="C169" s="220" t="s">
        <v>379</v>
      </c>
      <c r="D169" s="220" t="s">
        <v>129</v>
      </c>
      <c r="E169" s="221" t="s">
        <v>978</v>
      </c>
      <c r="F169" s="222" t="s">
        <v>979</v>
      </c>
      <c r="G169" s="223" t="s">
        <v>238</v>
      </c>
      <c r="H169" s="224">
        <v>0.159</v>
      </c>
      <c r="I169" s="225"/>
      <c r="J169" s="226">
        <f>ROUND(I169*H169,2)</f>
        <v>0</v>
      </c>
      <c r="K169" s="227"/>
      <c r="L169" s="228"/>
      <c r="M169" s="229" t="s">
        <v>1</v>
      </c>
      <c r="N169" s="230" t="s">
        <v>40</v>
      </c>
      <c r="O169" s="91"/>
      <c r="P169" s="231">
        <f>O169*H169</f>
        <v>0</v>
      </c>
      <c r="Q169" s="231">
        <v>0.20000000000000001</v>
      </c>
      <c r="R169" s="231">
        <f>Q169*H169</f>
        <v>0.031800000000000002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132</v>
      </c>
      <c r="AT169" s="233" t="s">
        <v>129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133</v>
      </c>
      <c r="BM169" s="233" t="s">
        <v>1022</v>
      </c>
    </row>
    <row r="170" s="14" customFormat="1">
      <c r="A170" s="14"/>
      <c r="B170" s="256"/>
      <c r="C170" s="257"/>
      <c r="D170" s="247" t="s">
        <v>216</v>
      </c>
      <c r="E170" s="258" t="s">
        <v>1</v>
      </c>
      <c r="F170" s="259" t="s">
        <v>981</v>
      </c>
      <c r="G170" s="257"/>
      <c r="H170" s="260">
        <v>0.159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216</v>
      </c>
      <c r="AU170" s="266" t="s">
        <v>85</v>
      </c>
      <c r="AV170" s="14" t="s">
        <v>85</v>
      </c>
      <c r="AW170" s="14" t="s">
        <v>32</v>
      </c>
      <c r="AX170" s="14" t="s">
        <v>83</v>
      </c>
      <c r="AY170" s="266" t="s">
        <v>127</v>
      </c>
    </row>
    <row r="171" s="2" customFormat="1" ht="16.5" customHeight="1">
      <c r="A171" s="38"/>
      <c r="B171" s="39"/>
      <c r="C171" s="235" t="s">
        <v>383</v>
      </c>
      <c r="D171" s="235" t="s">
        <v>212</v>
      </c>
      <c r="E171" s="236" t="s">
        <v>401</v>
      </c>
      <c r="F171" s="237" t="s">
        <v>402</v>
      </c>
      <c r="G171" s="238" t="s">
        <v>238</v>
      </c>
      <c r="H171" s="239">
        <v>0.41999999999999998</v>
      </c>
      <c r="I171" s="240"/>
      <c r="J171" s="241">
        <f>ROUND(I171*H171,2)</f>
        <v>0</v>
      </c>
      <c r="K171" s="242"/>
      <c r="L171" s="44"/>
      <c r="M171" s="243" t="s">
        <v>1</v>
      </c>
      <c r="N171" s="244" t="s">
        <v>40</v>
      </c>
      <c r="O171" s="91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133</v>
      </c>
      <c r="AT171" s="233" t="s">
        <v>212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133</v>
      </c>
      <c r="BM171" s="233" t="s">
        <v>1023</v>
      </c>
    </row>
    <row r="172" s="14" customFormat="1">
      <c r="A172" s="14"/>
      <c r="B172" s="256"/>
      <c r="C172" s="257"/>
      <c r="D172" s="247" t="s">
        <v>216</v>
      </c>
      <c r="E172" s="258" t="s">
        <v>1</v>
      </c>
      <c r="F172" s="259" t="s">
        <v>1024</v>
      </c>
      <c r="G172" s="257"/>
      <c r="H172" s="260">
        <v>0.41999999999999998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216</v>
      </c>
      <c r="AU172" s="266" t="s">
        <v>85</v>
      </c>
      <c r="AV172" s="14" t="s">
        <v>85</v>
      </c>
      <c r="AW172" s="14" t="s">
        <v>32</v>
      </c>
      <c r="AX172" s="14" t="s">
        <v>75</v>
      </c>
      <c r="AY172" s="266" t="s">
        <v>127</v>
      </c>
    </row>
    <row r="173" s="15" customFormat="1">
      <c r="A173" s="15"/>
      <c r="B173" s="272"/>
      <c r="C173" s="273"/>
      <c r="D173" s="247" t="s">
        <v>216</v>
      </c>
      <c r="E173" s="274" t="s">
        <v>1</v>
      </c>
      <c r="F173" s="275" t="s">
        <v>308</v>
      </c>
      <c r="G173" s="273"/>
      <c r="H173" s="276">
        <v>0.41999999999999998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216</v>
      </c>
      <c r="AU173" s="282" t="s">
        <v>85</v>
      </c>
      <c r="AV173" s="15" t="s">
        <v>133</v>
      </c>
      <c r="AW173" s="15" t="s">
        <v>32</v>
      </c>
      <c r="AX173" s="15" t="s">
        <v>83</v>
      </c>
      <c r="AY173" s="282" t="s">
        <v>127</v>
      </c>
    </row>
    <row r="174" s="2" customFormat="1" ht="21.75" customHeight="1">
      <c r="A174" s="38"/>
      <c r="B174" s="39"/>
      <c r="C174" s="235" t="s">
        <v>387</v>
      </c>
      <c r="D174" s="235" t="s">
        <v>212</v>
      </c>
      <c r="E174" s="236" t="s">
        <v>984</v>
      </c>
      <c r="F174" s="237" t="s">
        <v>985</v>
      </c>
      <c r="G174" s="238" t="s">
        <v>227</v>
      </c>
      <c r="H174" s="239">
        <v>10.603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212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1025</v>
      </c>
    </row>
    <row r="175" s="14" customFormat="1">
      <c r="A175" s="14"/>
      <c r="B175" s="256"/>
      <c r="C175" s="257"/>
      <c r="D175" s="247" t="s">
        <v>216</v>
      </c>
      <c r="E175" s="258" t="s">
        <v>1</v>
      </c>
      <c r="F175" s="259" t="s">
        <v>987</v>
      </c>
      <c r="G175" s="257"/>
      <c r="H175" s="260">
        <v>10.603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216</v>
      </c>
      <c r="AU175" s="266" t="s">
        <v>85</v>
      </c>
      <c r="AV175" s="14" t="s">
        <v>85</v>
      </c>
      <c r="AW175" s="14" t="s">
        <v>32</v>
      </c>
      <c r="AX175" s="14" t="s">
        <v>83</v>
      </c>
      <c r="AY175" s="266" t="s">
        <v>127</v>
      </c>
    </row>
    <row r="176" s="2" customFormat="1" ht="21.75" customHeight="1">
      <c r="A176" s="38"/>
      <c r="B176" s="39"/>
      <c r="C176" s="235" t="s">
        <v>391</v>
      </c>
      <c r="D176" s="235" t="s">
        <v>212</v>
      </c>
      <c r="E176" s="236" t="s">
        <v>407</v>
      </c>
      <c r="F176" s="237" t="s">
        <v>408</v>
      </c>
      <c r="G176" s="238" t="s">
        <v>238</v>
      </c>
      <c r="H176" s="239">
        <v>0.41999999999999998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40</v>
      </c>
      <c r="O176" s="91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133</v>
      </c>
      <c r="AT176" s="233" t="s">
        <v>212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133</v>
      </c>
      <c r="BM176" s="233" t="s">
        <v>1026</v>
      </c>
    </row>
    <row r="177" s="2" customFormat="1" ht="16.5" customHeight="1">
      <c r="A177" s="38"/>
      <c r="B177" s="39"/>
      <c r="C177" s="235" t="s">
        <v>396</v>
      </c>
      <c r="D177" s="235" t="s">
        <v>212</v>
      </c>
      <c r="E177" s="236" t="s">
        <v>989</v>
      </c>
      <c r="F177" s="237" t="s">
        <v>990</v>
      </c>
      <c r="G177" s="238" t="s">
        <v>163</v>
      </c>
      <c r="H177" s="239">
        <v>2</v>
      </c>
      <c r="I177" s="240"/>
      <c r="J177" s="241">
        <f>ROUND(I177*H177,2)</f>
        <v>0</v>
      </c>
      <c r="K177" s="242"/>
      <c r="L177" s="44"/>
      <c r="M177" s="243" t="s">
        <v>1</v>
      </c>
      <c r="N177" s="244" t="s">
        <v>40</v>
      </c>
      <c r="O177" s="91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3" t="s">
        <v>133</v>
      </c>
      <c r="AT177" s="233" t="s">
        <v>212</v>
      </c>
      <c r="AU177" s="233" t="s">
        <v>85</v>
      </c>
      <c r="AY177" s="17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7" t="s">
        <v>83</v>
      </c>
      <c r="BK177" s="234">
        <f>ROUND(I177*H177,2)</f>
        <v>0</v>
      </c>
      <c r="BL177" s="17" t="s">
        <v>133</v>
      </c>
      <c r="BM177" s="233" t="s">
        <v>1027</v>
      </c>
    </row>
    <row r="178" s="2" customFormat="1" ht="16.5" customHeight="1">
      <c r="A178" s="38"/>
      <c r="B178" s="39"/>
      <c r="C178" s="235" t="s">
        <v>400</v>
      </c>
      <c r="D178" s="235" t="s">
        <v>212</v>
      </c>
      <c r="E178" s="236" t="s">
        <v>1028</v>
      </c>
      <c r="F178" s="237" t="s">
        <v>1029</v>
      </c>
      <c r="G178" s="238" t="s">
        <v>163</v>
      </c>
      <c r="H178" s="239">
        <v>2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40</v>
      </c>
      <c r="O178" s="91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133</v>
      </c>
      <c r="AT178" s="233" t="s">
        <v>212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133</v>
      </c>
      <c r="BM178" s="233" t="s">
        <v>1030</v>
      </c>
    </row>
    <row r="179" s="2" customFormat="1" ht="16.5" customHeight="1">
      <c r="A179" s="38"/>
      <c r="B179" s="39"/>
      <c r="C179" s="235" t="s">
        <v>406</v>
      </c>
      <c r="D179" s="235" t="s">
        <v>212</v>
      </c>
      <c r="E179" s="236" t="s">
        <v>992</v>
      </c>
      <c r="F179" s="237" t="s">
        <v>993</v>
      </c>
      <c r="G179" s="238" t="s">
        <v>163</v>
      </c>
      <c r="H179" s="239">
        <v>12</v>
      </c>
      <c r="I179" s="240"/>
      <c r="J179" s="241">
        <f>ROUND(I179*H179,2)</f>
        <v>0</v>
      </c>
      <c r="K179" s="242"/>
      <c r="L179" s="44"/>
      <c r="M179" s="243" t="s">
        <v>1</v>
      </c>
      <c r="N179" s="244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133</v>
      </c>
      <c r="AT179" s="233" t="s">
        <v>212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133</v>
      </c>
      <c r="BM179" s="233" t="s">
        <v>1031</v>
      </c>
    </row>
    <row r="180" s="14" customFormat="1">
      <c r="A180" s="14"/>
      <c r="B180" s="256"/>
      <c r="C180" s="257"/>
      <c r="D180" s="247" t="s">
        <v>216</v>
      </c>
      <c r="E180" s="258" t="s">
        <v>1</v>
      </c>
      <c r="F180" s="259" t="s">
        <v>995</v>
      </c>
      <c r="G180" s="257"/>
      <c r="H180" s="260">
        <v>12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216</v>
      </c>
      <c r="AU180" s="266" t="s">
        <v>85</v>
      </c>
      <c r="AV180" s="14" t="s">
        <v>85</v>
      </c>
      <c r="AW180" s="14" t="s">
        <v>32</v>
      </c>
      <c r="AX180" s="14" t="s">
        <v>83</v>
      </c>
      <c r="AY180" s="266" t="s">
        <v>127</v>
      </c>
    </row>
    <row r="181" s="2" customFormat="1" ht="16.5" customHeight="1">
      <c r="A181" s="38"/>
      <c r="B181" s="39"/>
      <c r="C181" s="235" t="s">
        <v>410</v>
      </c>
      <c r="D181" s="235" t="s">
        <v>212</v>
      </c>
      <c r="E181" s="236" t="s">
        <v>996</v>
      </c>
      <c r="F181" s="237" t="s">
        <v>997</v>
      </c>
      <c r="G181" s="238" t="s">
        <v>99</v>
      </c>
      <c r="H181" s="239">
        <v>56.548999999999999</v>
      </c>
      <c r="I181" s="240"/>
      <c r="J181" s="241">
        <f>ROUND(I181*H181,2)</f>
        <v>0</v>
      </c>
      <c r="K181" s="242"/>
      <c r="L181" s="44"/>
      <c r="M181" s="243" t="s">
        <v>1</v>
      </c>
      <c r="N181" s="244" t="s">
        <v>40</v>
      </c>
      <c r="O181" s="91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133</v>
      </c>
      <c r="AT181" s="233" t="s">
        <v>212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133</v>
      </c>
      <c r="BM181" s="233" t="s">
        <v>1032</v>
      </c>
    </row>
    <row r="182" s="14" customFormat="1">
      <c r="A182" s="14"/>
      <c r="B182" s="256"/>
      <c r="C182" s="257"/>
      <c r="D182" s="247" t="s">
        <v>216</v>
      </c>
      <c r="E182" s="258" t="s">
        <v>1</v>
      </c>
      <c r="F182" s="259" t="s">
        <v>999</v>
      </c>
      <c r="G182" s="257"/>
      <c r="H182" s="260">
        <v>56.548999999999999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216</v>
      </c>
      <c r="AU182" s="266" t="s">
        <v>85</v>
      </c>
      <c r="AV182" s="14" t="s">
        <v>85</v>
      </c>
      <c r="AW182" s="14" t="s">
        <v>32</v>
      </c>
      <c r="AX182" s="14" t="s">
        <v>83</v>
      </c>
      <c r="AY182" s="266" t="s">
        <v>127</v>
      </c>
    </row>
    <row r="183" s="12" customFormat="1" ht="22.8" customHeight="1">
      <c r="A183" s="12"/>
      <c r="B183" s="204"/>
      <c r="C183" s="205"/>
      <c r="D183" s="206" t="s">
        <v>74</v>
      </c>
      <c r="E183" s="218" t="s">
        <v>1033</v>
      </c>
      <c r="F183" s="218" t="s">
        <v>1034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SUM(P184:P202)</f>
        <v>0</v>
      </c>
      <c r="Q183" s="212"/>
      <c r="R183" s="213">
        <f>SUM(R184:R202)</f>
        <v>0.031960000000000002</v>
      </c>
      <c r="S183" s="212"/>
      <c r="T183" s="214">
        <f>SUM(T184:T202)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83</v>
      </c>
      <c r="AT183" s="216" t="s">
        <v>74</v>
      </c>
      <c r="AU183" s="216" t="s">
        <v>83</v>
      </c>
      <c r="AY183" s="215" t="s">
        <v>127</v>
      </c>
      <c r="BK183" s="217">
        <f>SUM(BK184:BK202)</f>
        <v>0</v>
      </c>
    </row>
    <row r="184" s="2" customFormat="1" ht="24.15" customHeight="1">
      <c r="A184" s="38"/>
      <c r="B184" s="39"/>
      <c r="C184" s="235" t="s">
        <v>415</v>
      </c>
      <c r="D184" s="235" t="s">
        <v>212</v>
      </c>
      <c r="E184" s="236" t="s">
        <v>965</v>
      </c>
      <c r="F184" s="237" t="s">
        <v>966</v>
      </c>
      <c r="G184" s="238" t="s">
        <v>163</v>
      </c>
      <c r="H184" s="239">
        <v>2</v>
      </c>
      <c r="I184" s="240"/>
      <c r="J184" s="241">
        <f>ROUND(I184*H184,2)</f>
        <v>0</v>
      </c>
      <c r="K184" s="242"/>
      <c r="L184" s="44"/>
      <c r="M184" s="243" t="s">
        <v>1</v>
      </c>
      <c r="N184" s="244" t="s">
        <v>40</v>
      </c>
      <c r="O184" s="91"/>
      <c r="P184" s="231">
        <f>O184*H184</f>
        <v>0</v>
      </c>
      <c r="Q184" s="231">
        <v>6.0000000000000002E-05</v>
      </c>
      <c r="R184" s="231">
        <f>Q184*H184</f>
        <v>0.00012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133</v>
      </c>
      <c r="AT184" s="233" t="s">
        <v>212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133</v>
      </c>
      <c r="BM184" s="233" t="s">
        <v>1035</v>
      </c>
    </row>
    <row r="185" s="2" customFormat="1" ht="24.15" customHeight="1">
      <c r="A185" s="38"/>
      <c r="B185" s="39"/>
      <c r="C185" s="235" t="s">
        <v>420</v>
      </c>
      <c r="D185" s="235" t="s">
        <v>212</v>
      </c>
      <c r="E185" s="236" t="s">
        <v>968</v>
      </c>
      <c r="F185" s="237" t="s">
        <v>969</v>
      </c>
      <c r="G185" s="238" t="s">
        <v>163</v>
      </c>
      <c r="H185" s="239">
        <v>6</v>
      </c>
      <c r="I185" s="240"/>
      <c r="J185" s="241">
        <f>ROUND(I185*H185,2)</f>
        <v>0</v>
      </c>
      <c r="K185" s="242"/>
      <c r="L185" s="44"/>
      <c r="M185" s="243" t="s">
        <v>1</v>
      </c>
      <c r="N185" s="244" t="s">
        <v>40</v>
      </c>
      <c r="O185" s="91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133</v>
      </c>
      <c r="AT185" s="233" t="s">
        <v>212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133</v>
      </c>
      <c r="BM185" s="233" t="s">
        <v>1036</v>
      </c>
    </row>
    <row r="186" s="2" customFormat="1" ht="24.15" customHeight="1">
      <c r="A186" s="38"/>
      <c r="B186" s="39"/>
      <c r="C186" s="235" t="s">
        <v>425</v>
      </c>
      <c r="D186" s="235" t="s">
        <v>212</v>
      </c>
      <c r="E186" s="236" t="s">
        <v>1004</v>
      </c>
      <c r="F186" s="237" t="s">
        <v>1005</v>
      </c>
      <c r="G186" s="238" t="s">
        <v>163</v>
      </c>
      <c r="H186" s="239">
        <v>2</v>
      </c>
      <c r="I186" s="240"/>
      <c r="J186" s="241">
        <f>ROUND(I186*H186,2)</f>
        <v>0</v>
      </c>
      <c r="K186" s="242"/>
      <c r="L186" s="44"/>
      <c r="M186" s="243" t="s">
        <v>1</v>
      </c>
      <c r="N186" s="244" t="s">
        <v>40</v>
      </c>
      <c r="O186" s="91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3" t="s">
        <v>133</v>
      </c>
      <c r="AT186" s="233" t="s">
        <v>212</v>
      </c>
      <c r="AU186" s="233" t="s">
        <v>85</v>
      </c>
      <c r="AY186" s="17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7" t="s">
        <v>83</v>
      </c>
      <c r="BK186" s="234">
        <f>ROUND(I186*H186,2)</f>
        <v>0</v>
      </c>
      <c r="BL186" s="17" t="s">
        <v>133</v>
      </c>
      <c r="BM186" s="233" t="s">
        <v>1037</v>
      </c>
    </row>
    <row r="187" s="2" customFormat="1" ht="16.5" customHeight="1">
      <c r="A187" s="38"/>
      <c r="B187" s="39"/>
      <c r="C187" s="235" t="s">
        <v>429</v>
      </c>
      <c r="D187" s="235" t="s">
        <v>212</v>
      </c>
      <c r="E187" s="236" t="s">
        <v>971</v>
      </c>
      <c r="F187" s="237" t="s">
        <v>972</v>
      </c>
      <c r="G187" s="238" t="s">
        <v>163</v>
      </c>
      <c r="H187" s="239">
        <v>2</v>
      </c>
      <c r="I187" s="240"/>
      <c r="J187" s="241">
        <f>ROUND(I187*H187,2)</f>
        <v>0</v>
      </c>
      <c r="K187" s="242"/>
      <c r="L187" s="44"/>
      <c r="M187" s="243" t="s">
        <v>1</v>
      </c>
      <c r="N187" s="244" t="s">
        <v>40</v>
      </c>
      <c r="O187" s="91"/>
      <c r="P187" s="231">
        <f>O187*H187</f>
        <v>0</v>
      </c>
      <c r="Q187" s="231">
        <v>2.0000000000000002E-05</v>
      </c>
      <c r="R187" s="231">
        <f>Q187*H187</f>
        <v>4.0000000000000003E-05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133</v>
      </c>
      <c r="AT187" s="233" t="s">
        <v>212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133</v>
      </c>
      <c r="BM187" s="233" t="s">
        <v>1038</v>
      </c>
    </row>
    <row r="188" s="2" customFormat="1" ht="24.15" customHeight="1">
      <c r="A188" s="38"/>
      <c r="B188" s="39"/>
      <c r="C188" s="235" t="s">
        <v>433</v>
      </c>
      <c r="D188" s="235" t="s">
        <v>212</v>
      </c>
      <c r="E188" s="236" t="s">
        <v>974</v>
      </c>
      <c r="F188" s="237" t="s">
        <v>975</v>
      </c>
      <c r="G188" s="238" t="s">
        <v>227</v>
      </c>
      <c r="H188" s="239">
        <v>1.0600000000000001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40</v>
      </c>
      <c r="O188" s="91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3" t="s">
        <v>133</v>
      </c>
      <c r="AT188" s="233" t="s">
        <v>212</v>
      </c>
      <c r="AU188" s="233" t="s">
        <v>85</v>
      </c>
      <c r="AY188" s="17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7" t="s">
        <v>83</v>
      </c>
      <c r="BK188" s="234">
        <f>ROUND(I188*H188,2)</f>
        <v>0</v>
      </c>
      <c r="BL188" s="17" t="s">
        <v>133</v>
      </c>
      <c r="BM188" s="233" t="s">
        <v>1039</v>
      </c>
    </row>
    <row r="189" s="14" customFormat="1">
      <c r="A189" s="14"/>
      <c r="B189" s="256"/>
      <c r="C189" s="257"/>
      <c r="D189" s="247" t="s">
        <v>216</v>
      </c>
      <c r="E189" s="258" t="s">
        <v>1</v>
      </c>
      <c r="F189" s="259" t="s">
        <v>977</v>
      </c>
      <c r="G189" s="257"/>
      <c r="H189" s="260">
        <v>1.0600000000000001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216</v>
      </c>
      <c r="AU189" s="266" t="s">
        <v>85</v>
      </c>
      <c r="AV189" s="14" t="s">
        <v>85</v>
      </c>
      <c r="AW189" s="14" t="s">
        <v>32</v>
      </c>
      <c r="AX189" s="14" t="s">
        <v>83</v>
      </c>
      <c r="AY189" s="266" t="s">
        <v>127</v>
      </c>
    </row>
    <row r="190" s="2" customFormat="1" ht="16.5" customHeight="1">
      <c r="A190" s="38"/>
      <c r="B190" s="39"/>
      <c r="C190" s="220" t="s">
        <v>437</v>
      </c>
      <c r="D190" s="220" t="s">
        <v>129</v>
      </c>
      <c r="E190" s="221" t="s">
        <v>978</v>
      </c>
      <c r="F190" s="222" t="s">
        <v>979</v>
      </c>
      <c r="G190" s="223" t="s">
        <v>238</v>
      </c>
      <c r="H190" s="224">
        <v>0.159</v>
      </c>
      <c r="I190" s="225"/>
      <c r="J190" s="226">
        <f>ROUND(I190*H190,2)</f>
        <v>0</v>
      </c>
      <c r="K190" s="227"/>
      <c r="L190" s="228"/>
      <c r="M190" s="229" t="s">
        <v>1</v>
      </c>
      <c r="N190" s="230" t="s">
        <v>40</v>
      </c>
      <c r="O190" s="91"/>
      <c r="P190" s="231">
        <f>O190*H190</f>
        <v>0</v>
      </c>
      <c r="Q190" s="231">
        <v>0.20000000000000001</v>
      </c>
      <c r="R190" s="231">
        <f>Q190*H190</f>
        <v>0.031800000000000002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132</v>
      </c>
      <c r="AT190" s="233" t="s">
        <v>129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1040</v>
      </c>
    </row>
    <row r="191" s="14" customFormat="1">
      <c r="A191" s="14"/>
      <c r="B191" s="256"/>
      <c r="C191" s="257"/>
      <c r="D191" s="247" t="s">
        <v>216</v>
      </c>
      <c r="E191" s="258" t="s">
        <v>1</v>
      </c>
      <c r="F191" s="259" t="s">
        <v>981</v>
      </c>
      <c r="G191" s="257"/>
      <c r="H191" s="260">
        <v>0.159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216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16.5" customHeight="1">
      <c r="A192" s="38"/>
      <c r="B192" s="39"/>
      <c r="C192" s="235" t="s">
        <v>441</v>
      </c>
      <c r="D192" s="235" t="s">
        <v>212</v>
      </c>
      <c r="E192" s="236" t="s">
        <v>401</v>
      </c>
      <c r="F192" s="237" t="s">
        <v>402</v>
      </c>
      <c r="G192" s="238" t="s">
        <v>238</v>
      </c>
      <c r="H192" s="239">
        <v>0.41999999999999998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212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1041</v>
      </c>
    </row>
    <row r="193" s="14" customFormat="1">
      <c r="A193" s="14"/>
      <c r="B193" s="256"/>
      <c r="C193" s="257"/>
      <c r="D193" s="247" t="s">
        <v>216</v>
      </c>
      <c r="E193" s="258" t="s">
        <v>1</v>
      </c>
      <c r="F193" s="259" t="s">
        <v>1024</v>
      </c>
      <c r="G193" s="257"/>
      <c r="H193" s="260">
        <v>0.41999999999999998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216</v>
      </c>
      <c r="AU193" s="266" t="s">
        <v>85</v>
      </c>
      <c r="AV193" s="14" t="s">
        <v>85</v>
      </c>
      <c r="AW193" s="14" t="s">
        <v>32</v>
      </c>
      <c r="AX193" s="14" t="s">
        <v>75</v>
      </c>
      <c r="AY193" s="266" t="s">
        <v>127</v>
      </c>
    </row>
    <row r="194" s="15" customFormat="1">
      <c r="A194" s="15"/>
      <c r="B194" s="272"/>
      <c r="C194" s="273"/>
      <c r="D194" s="247" t="s">
        <v>216</v>
      </c>
      <c r="E194" s="274" t="s">
        <v>1</v>
      </c>
      <c r="F194" s="275" t="s">
        <v>308</v>
      </c>
      <c r="G194" s="273"/>
      <c r="H194" s="276">
        <v>0.41999999999999998</v>
      </c>
      <c r="I194" s="277"/>
      <c r="J194" s="273"/>
      <c r="K194" s="273"/>
      <c r="L194" s="278"/>
      <c r="M194" s="279"/>
      <c r="N194" s="280"/>
      <c r="O194" s="280"/>
      <c r="P194" s="280"/>
      <c r="Q194" s="280"/>
      <c r="R194" s="280"/>
      <c r="S194" s="280"/>
      <c r="T194" s="28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2" t="s">
        <v>216</v>
      </c>
      <c r="AU194" s="282" t="s">
        <v>85</v>
      </c>
      <c r="AV194" s="15" t="s">
        <v>133</v>
      </c>
      <c r="AW194" s="15" t="s">
        <v>32</v>
      </c>
      <c r="AX194" s="15" t="s">
        <v>83</v>
      </c>
      <c r="AY194" s="282" t="s">
        <v>127</v>
      </c>
    </row>
    <row r="195" s="2" customFormat="1" ht="21.75" customHeight="1">
      <c r="A195" s="38"/>
      <c r="B195" s="39"/>
      <c r="C195" s="235" t="s">
        <v>446</v>
      </c>
      <c r="D195" s="235" t="s">
        <v>212</v>
      </c>
      <c r="E195" s="236" t="s">
        <v>984</v>
      </c>
      <c r="F195" s="237" t="s">
        <v>985</v>
      </c>
      <c r="G195" s="238" t="s">
        <v>227</v>
      </c>
      <c r="H195" s="239">
        <v>10.603</v>
      </c>
      <c r="I195" s="240"/>
      <c r="J195" s="241">
        <f>ROUND(I195*H195,2)</f>
        <v>0</v>
      </c>
      <c r="K195" s="242"/>
      <c r="L195" s="44"/>
      <c r="M195" s="243" t="s">
        <v>1</v>
      </c>
      <c r="N195" s="244" t="s">
        <v>40</v>
      </c>
      <c r="O195" s="91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3" t="s">
        <v>133</v>
      </c>
      <c r="AT195" s="233" t="s">
        <v>212</v>
      </c>
      <c r="AU195" s="233" t="s">
        <v>85</v>
      </c>
      <c r="AY195" s="17" t="s">
        <v>127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7" t="s">
        <v>83</v>
      </c>
      <c r="BK195" s="234">
        <f>ROUND(I195*H195,2)</f>
        <v>0</v>
      </c>
      <c r="BL195" s="17" t="s">
        <v>133</v>
      </c>
      <c r="BM195" s="233" t="s">
        <v>1042</v>
      </c>
    </row>
    <row r="196" s="14" customFormat="1">
      <c r="A196" s="14"/>
      <c r="B196" s="256"/>
      <c r="C196" s="257"/>
      <c r="D196" s="247" t="s">
        <v>216</v>
      </c>
      <c r="E196" s="258" t="s">
        <v>1</v>
      </c>
      <c r="F196" s="259" t="s">
        <v>987</v>
      </c>
      <c r="G196" s="257"/>
      <c r="H196" s="260">
        <v>10.603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216</v>
      </c>
      <c r="AU196" s="266" t="s">
        <v>85</v>
      </c>
      <c r="AV196" s="14" t="s">
        <v>85</v>
      </c>
      <c r="AW196" s="14" t="s">
        <v>32</v>
      </c>
      <c r="AX196" s="14" t="s">
        <v>83</v>
      </c>
      <c r="AY196" s="266" t="s">
        <v>127</v>
      </c>
    </row>
    <row r="197" s="2" customFormat="1" ht="21.75" customHeight="1">
      <c r="A197" s="38"/>
      <c r="B197" s="39"/>
      <c r="C197" s="235" t="s">
        <v>451</v>
      </c>
      <c r="D197" s="235" t="s">
        <v>212</v>
      </c>
      <c r="E197" s="236" t="s">
        <v>407</v>
      </c>
      <c r="F197" s="237" t="s">
        <v>408</v>
      </c>
      <c r="G197" s="238" t="s">
        <v>238</v>
      </c>
      <c r="H197" s="239">
        <v>0.41999999999999998</v>
      </c>
      <c r="I197" s="240"/>
      <c r="J197" s="241">
        <f>ROUND(I197*H197,2)</f>
        <v>0</v>
      </c>
      <c r="K197" s="242"/>
      <c r="L197" s="44"/>
      <c r="M197" s="243" t="s">
        <v>1</v>
      </c>
      <c r="N197" s="244" t="s">
        <v>40</v>
      </c>
      <c r="O197" s="91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3" t="s">
        <v>133</v>
      </c>
      <c r="AT197" s="233" t="s">
        <v>212</v>
      </c>
      <c r="AU197" s="233" t="s">
        <v>85</v>
      </c>
      <c r="AY197" s="17" t="s">
        <v>127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7" t="s">
        <v>83</v>
      </c>
      <c r="BK197" s="234">
        <f>ROUND(I197*H197,2)</f>
        <v>0</v>
      </c>
      <c r="BL197" s="17" t="s">
        <v>133</v>
      </c>
      <c r="BM197" s="233" t="s">
        <v>1043</v>
      </c>
    </row>
    <row r="198" s="2" customFormat="1" ht="16.5" customHeight="1">
      <c r="A198" s="38"/>
      <c r="B198" s="39"/>
      <c r="C198" s="235" t="s">
        <v>456</v>
      </c>
      <c r="D198" s="235" t="s">
        <v>212</v>
      </c>
      <c r="E198" s="236" t="s">
        <v>989</v>
      </c>
      <c r="F198" s="237" t="s">
        <v>990</v>
      </c>
      <c r="G198" s="238" t="s">
        <v>163</v>
      </c>
      <c r="H198" s="239">
        <v>2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212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1044</v>
      </c>
    </row>
    <row r="199" s="2" customFormat="1" ht="16.5" customHeight="1">
      <c r="A199" s="38"/>
      <c r="B199" s="39"/>
      <c r="C199" s="235" t="s">
        <v>461</v>
      </c>
      <c r="D199" s="235" t="s">
        <v>212</v>
      </c>
      <c r="E199" s="236" t="s">
        <v>992</v>
      </c>
      <c r="F199" s="237" t="s">
        <v>993</v>
      </c>
      <c r="G199" s="238" t="s">
        <v>163</v>
      </c>
      <c r="H199" s="239">
        <v>12</v>
      </c>
      <c r="I199" s="240"/>
      <c r="J199" s="241">
        <f>ROUND(I199*H199,2)</f>
        <v>0</v>
      </c>
      <c r="K199" s="242"/>
      <c r="L199" s="44"/>
      <c r="M199" s="243" t="s">
        <v>1</v>
      </c>
      <c r="N199" s="244" t="s">
        <v>40</v>
      </c>
      <c r="O199" s="91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3" t="s">
        <v>133</v>
      </c>
      <c r="AT199" s="233" t="s">
        <v>212</v>
      </c>
      <c r="AU199" s="233" t="s">
        <v>85</v>
      </c>
      <c r="AY199" s="17" t="s">
        <v>127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7" t="s">
        <v>83</v>
      </c>
      <c r="BK199" s="234">
        <f>ROUND(I199*H199,2)</f>
        <v>0</v>
      </c>
      <c r="BL199" s="17" t="s">
        <v>133</v>
      </c>
      <c r="BM199" s="233" t="s">
        <v>1045</v>
      </c>
    </row>
    <row r="200" s="14" customFormat="1">
      <c r="A200" s="14"/>
      <c r="B200" s="256"/>
      <c r="C200" s="257"/>
      <c r="D200" s="247" t="s">
        <v>216</v>
      </c>
      <c r="E200" s="258" t="s">
        <v>1</v>
      </c>
      <c r="F200" s="259" t="s">
        <v>995</v>
      </c>
      <c r="G200" s="257"/>
      <c r="H200" s="260">
        <v>12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216</v>
      </c>
      <c r="AU200" s="266" t="s">
        <v>85</v>
      </c>
      <c r="AV200" s="14" t="s">
        <v>85</v>
      </c>
      <c r="AW200" s="14" t="s">
        <v>32</v>
      </c>
      <c r="AX200" s="14" t="s">
        <v>83</v>
      </c>
      <c r="AY200" s="266" t="s">
        <v>127</v>
      </c>
    </row>
    <row r="201" s="2" customFormat="1" ht="16.5" customHeight="1">
      <c r="A201" s="38"/>
      <c r="B201" s="39"/>
      <c r="C201" s="235" t="s">
        <v>467</v>
      </c>
      <c r="D201" s="235" t="s">
        <v>212</v>
      </c>
      <c r="E201" s="236" t="s">
        <v>996</v>
      </c>
      <c r="F201" s="237" t="s">
        <v>997</v>
      </c>
      <c r="G201" s="238" t="s">
        <v>99</v>
      </c>
      <c r="H201" s="239">
        <v>56.548999999999999</v>
      </c>
      <c r="I201" s="240"/>
      <c r="J201" s="241">
        <f>ROUND(I201*H201,2)</f>
        <v>0</v>
      </c>
      <c r="K201" s="242"/>
      <c r="L201" s="44"/>
      <c r="M201" s="243" t="s">
        <v>1</v>
      </c>
      <c r="N201" s="244" t="s">
        <v>40</v>
      </c>
      <c r="O201" s="91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133</v>
      </c>
      <c r="AT201" s="233" t="s">
        <v>212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133</v>
      </c>
      <c r="BM201" s="233" t="s">
        <v>1046</v>
      </c>
    </row>
    <row r="202" s="14" customFormat="1">
      <c r="A202" s="14"/>
      <c r="B202" s="256"/>
      <c r="C202" s="257"/>
      <c r="D202" s="247" t="s">
        <v>216</v>
      </c>
      <c r="E202" s="258" t="s">
        <v>1</v>
      </c>
      <c r="F202" s="259" t="s">
        <v>999</v>
      </c>
      <c r="G202" s="257"/>
      <c r="H202" s="260">
        <v>56.548999999999999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216</v>
      </c>
      <c r="AU202" s="266" t="s">
        <v>85</v>
      </c>
      <c r="AV202" s="14" t="s">
        <v>85</v>
      </c>
      <c r="AW202" s="14" t="s">
        <v>32</v>
      </c>
      <c r="AX202" s="14" t="s">
        <v>83</v>
      </c>
      <c r="AY202" s="266" t="s">
        <v>127</v>
      </c>
    </row>
    <row r="203" s="12" customFormat="1" ht="22.8" customHeight="1">
      <c r="A203" s="12"/>
      <c r="B203" s="204"/>
      <c r="C203" s="205"/>
      <c r="D203" s="206" t="s">
        <v>74</v>
      </c>
      <c r="E203" s="218" t="s">
        <v>1047</v>
      </c>
      <c r="F203" s="218" t="s">
        <v>1048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SUM(P204:P222)</f>
        <v>0</v>
      </c>
      <c r="Q203" s="212"/>
      <c r="R203" s="213">
        <f>SUM(R204:R222)</f>
        <v>0.031960000000000002</v>
      </c>
      <c r="S203" s="212"/>
      <c r="T203" s="214">
        <f>SUM(T204:T222)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5" t="s">
        <v>83</v>
      </c>
      <c r="AT203" s="216" t="s">
        <v>74</v>
      </c>
      <c r="AU203" s="216" t="s">
        <v>83</v>
      </c>
      <c r="AY203" s="215" t="s">
        <v>127</v>
      </c>
      <c r="BK203" s="217">
        <f>SUM(BK204:BK222)</f>
        <v>0</v>
      </c>
    </row>
    <row r="204" s="2" customFormat="1" ht="24.15" customHeight="1">
      <c r="A204" s="38"/>
      <c r="B204" s="39"/>
      <c r="C204" s="235" t="s">
        <v>472</v>
      </c>
      <c r="D204" s="235" t="s">
        <v>212</v>
      </c>
      <c r="E204" s="236" t="s">
        <v>965</v>
      </c>
      <c r="F204" s="237" t="s">
        <v>966</v>
      </c>
      <c r="G204" s="238" t="s">
        <v>163</v>
      </c>
      <c r="H204" s="239">
        <v>2</v>
      </c>
      <c r="I204" s="240"/>
      <c r="J204" s="241">
        <f>ROUND(I204*H204,2)</f>
        <v>0</v>
      </c>
      <c r="K204" s="242"/>
      <c r="L204" s="44"/>
      <c r="M204" s="243" t="s">
        <v>1</v>
      </c>
      <c r="N204" s="244" t="s">
        <v>40</v>
      </c>
      <c r="O204" s="91"/>
      <c r="P204" s="231">
        <f>O204*H204</f>
        <v>0</v>
      </c>
      <c r="Q204" s="231">
        <v>6.0000000000000002E-05</v>
      </c>
      <c r="R204" s="231">
        <f>Q204*H204</f>
        <v>0.00012</v>
      </c>
      <c r="S204" s="231">
        <v>0</v>
      </c>
      <c r="T204" s="23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3" t="s">
        <v>133</v>
      </c>
      <c r="AT204" s="233" t="s">
        <v>212</v>
      </c>
      <c r="AU204" s="233" t="s">
        <v>85</v>
      </c>
      <c r="AY204" s="17" t="s">
        <v>127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7" t="s">
        <v>83</v>
      </c>
      <c r="BK204" s="234">
        <f>ROUND(I204*H204,2)</f>
        <v>0</v>
      </c>
      <c r="BL204" s="17" t="s">
        <v>133</v>
      </c>
      <c r="BM204" s="233" t="s">
        <v>1049</v>
      </c>
    </row>
    <row r="205" s="2" customFormat="1" ht="24.15" customHeight="1">
      <c r="A205" s="38"/>
      <c r="B205" s="39"/>
      <c r="C205" s="235" t="s">
        <v>476</v>
      </c>
      <c r="D205" s="235" t="s">
        <v>212</v>
      </c>
      <c r="E205" s="236" t="s">
        <v>968</v>
      </c>
      <c r="F205" s="237" t="s">
        <v>969</v>
      </c>
      <c r="G205" s="238" t="s">
        <v>163</v>
      </c>
      <c r="H205" s="239">
        <v>6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40</v>
      </c>
      <c r="O205" s="91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3" t="s">
        <v>133</v>
      </c>
      <c r="AT205" s="233" t="s">
        <v>212</v>
      </c>
      <c r="AU205" s="233" t="s">
        <v>85</v>
      </c>
      <c r="AY205" s="17" t="s">
        <v>127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7" t="s">
        <v>83</v>
      </c>
      <c r="BK205" s="234">
        <f>ROUND(I205*H205,2)</f>
        <v>0</v>
      </c>
      <c r="BL205" s="17" t="s">
        <v>133</v>
      </c>
      <c r="BM205" s="233" t="s">
        <v>1050</v>
      </c>
    </row>
    <row r="206" s="2" customFormat="1" ht="16.5" customHeight="1">
      <c r="A206" s="38"/>
      <c r="B206" s="39"/>
      <c r="C206" s="235" t="s">
        <v>248</v>
      </c>
      <c r="D206" s="235" t="s">
        <v>212</v>
      </c>
      <c r="E206" s="236" t="s">
        <v>971</v>
      </c>
      <c r="F206" s="237" t="s">
        <v>972</v>
      </c>
      <c r="G206" s="238" t="s">
        <v>163</v>
      </c>
      <c r="H206" s="239">
        <v>2</v>
      </c>
      <c r="I206" s="240"/>
      <c r="J206" s="241">
        <f>ROUND(I206*H206,2)</f>
        <v>0</v>
      </c>
      <c r="K206" s="242"/>
      <c r="L206" s="44"/>
      <c r="M206" s="243" t="s">
        <v>1</v>
      </c>
      <c r="N206" s="244" t="s">
        <v>40</v>
      </c>
      <c r="O206" s="91"/>
      <c r="P206" s="231">
        <f>O206*H206</f>
        <v>0</v>
      </c>
      <c r="Q206" s="231">
        <v>2.0000000000000002E-05</v>
      </c>
      <c r="R206" s="231">
        <f>Q206*H206</f>
        <v>4.0000000000000003E-05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133</v>
      </c>
      <c r="AT206" s="233" t="s">
        <v>212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133</v>
      </c>
      <c r="BM206" s="233" t="s">
        <v>1051</v>
      </c>
    </row>
    <row r="207" s="2" customFormat="1" ht="24.15" customHeight="1">
      <c r="A207" s="38"/>
      <c r="B207" s="39"/>
      <c r="C207" s="235" t="s">
        <v>485</v>
      </c>
      <c r="D207" s="235" t="s">
        <v>212</v>
      </c>
      <c r="E207" s="236" t="s">
        <v>974</v>
      </c>
      <c r="F207" s="237" t="s">
        <v>975</v>
      </c>
      <c r="G207" s="238" t="s">
        <v>227</v>
      </c>
      <c r="H207" s="239">
        <v>1.0600000000000001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40</v>
      </c>
      <c r="O207" s="91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3" t="s">
        <v>133</v>
      </c>
      <c r="AT207" s="233" t="s">
        <v>212</v>
      </c>
      <c r="AU207" s="233" t="s">
        <v>85</v>
      </c>
      <c r="AY207" s="17" t="s">
        <v>127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7" t="s">
        <v>83</v>
      </c>
      <c r="BK207" s="234">
        <f>ROUND(I207*H207,2)</f>
        <v>0</v>
      </c>
      <c r="BL207" s="17" t="s">
        <v>133</v>
      </c>
      <c r="BM207" s="233" t="s">
        <v>1052</v>
      </c>
    </row>
    <row r="208" s="14" customFormat="1">
      <c r="A208" s="14"/>
      <c r="B208" s="256"/>
      <c r="C208" s="257"/>
      <c r="D208" s="247" t="s">
        <v>216</v>
      </c>
      <c r="E208" s="258" t="s">
        <v>1</v>
      </c>
      <c r="F208" s="259" t="s">
        <v>977</v>
      </c>
      <c r="G208" s="257"/>
      <c r="H208" s="260">
        <v>1.0600000000000001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216</v>
      </c>
      <c r="AU208" s="266" t="s">
        <v>85</v>
      </c>
      <c r="AV208" s="14" t="s">
        <v>85</v>
      </c>
      <c r="AW208" s="14" t="s">
        <v>32</v>
      </c>
      <c r="AX208" s="14" t="s">
        <v>83</v>
      </c>
      <c r="AY208" s="266" t="s">
        <v>127</v>
      </c>
    </row>
    <row r="209" s="2" customFormat="1" ht="16.5" customHeight="1">
      <c r="A209" s="38"/>
      <c r="B209" s="39"/>
      <c r="C209" s="220" t="s">
        <v>232</v>
      </c>
      <c r="D209" s="220" t="s">
        <v>129</v>
      </c>
      <c r="E209" s="221" t="s">
        <v>978</v>
      </c>
      <c r="F209" s="222" t="s">
        <v>979</v>
      </c>
      <c r="G209" s="223" t="s">
        <v>238</v>
      </c>
      <c r="H209" s="224">
        <v>0.159</v>
      </c>
      <c r="I209" s="225"/>
      <c r="J209" s="226">
        <f>ROUND(I209*H209,2)</f>
        <v>0</v>
      </c>
      <c r="K209" s="227"/>
      <c r="L209" s="228"/>
      <c r="M209" s="229" t="s">
        <v>1</v>
      </c>
      <c r="N209" s="230" t="s">
        <v>40</v>
      </c>
      <c r="O209" s="91"/>
      <c r="P209" s="231">
        <f>O209*H209</f>
        <v>0</v>
      </c>
      <c r="Q209" s="231">
        <v>0.20000000000000001</v>
      </c>
      <c r="R209" s="231">
        <f>Q209*H209</f>
        <v>0.031800000000000002</v>
      </c>
      <c r="S209" s="231">
        <v>0</v>
      </c>
      <c r="T209" s="23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3" t="s">
        <v>132</v>
      </c>
      <c r="AT209" s="233" t="s">
        <v>129</v>
      </c>
      <c r="AU209" s="233" t="s">
        <v>85</v>
      </c>
      <c r="AY209" s="17" t="s">
        <v>127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7" t="s">
        <v>83</v>
      </c>
      <c r="BK209" s="234">
        <f>ROUND(I209*H209,2)</f>
        <v>0</v>
      </c>
      <c r="BL209" s="17" t="s">
        <v>133</v>
      </c>
      <c r="BM209" s="233" t="s">
        <v>1053</v>
      </c>
    </row>
    <row r="210" s="14" customFormat="1">
      <c r="A210" s="14"/>
      <c r="B210" s="256"/>
      <c r="C210" s="257"/>
      <c r="D210" s="247" t="s">
        <v>216</v>
      </c>
      <c r="E210" s="258" t="s">
        <v>1</v>
      </c>
      <c r="F210" s="259" t="s">
        <v>981</v>
      </c>
      <c r="G210" s="257"/>
      <c r="H210" s="260">
        <v>0.159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216</v>
      </c>
      <c r="AU210" s="266" t="s">
        <v>85</v>
      </c>
      <c r="AV210" s="14" t="s">
        <v>85</v>
      </c>
      <c r="AW210" s="14" t="s">
        <v>32</v>
      </c>
      <c r="AX210" s="14" t="s">
        <v>83</v>
      </c>
      <c r="AY210" s="266" t="s">
        <v>127</v>
      </c>
    </row>
    <row r="211" s="2" customFormat="1" ht="16.5" customHeight="1">
      <c r="A211" s="38"/>
      <c r="B211" s="39"/>
      <c r="C211" s="235" t="s">
        <v>492</v>
      </c>
      <c r="D211" s="235" t="s">
        <v>212</v>
      </c>
      <c r="E211" s="236" t="s">
        <v>401</v>
      </c>
      <c r="F211" s="237" t="s">
        <v>402</v>
      </c>
      <c r="G211" s="238" t="s">
        <v>238</v>
      </c>
      <c r="H211" s="239">
        <v>0.41999999999999998</v>
      </c>
      <c r="I211" s="240"/>
      <c r="J211" s="241">
        <f>ROUND(I211*H211,2)</f>
        <v>0</v>
      </c>
      <c r="K211" s="242"/>
      <c r="L211" s="44"/>
      <c r="M211" s="243" t="s">
        <v>1</v>
      </c>
      <c r="N211" s="244" t="s">
        <v>40</v>
      </c>
      <c r="O211" s="91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3" t="s">
        <v>133</v>
      </c>
      <c r="AT211" s="233" t="s">
        <v>212</v>
      </c>
      <c r="AU211" s="233" t="s">
        <v>85</v>
      </c>
      <c r="AY211" s="17" t="s">
        <v>127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7" t="s">
        <v>83</v>
      </c>
      <c r="BK211" s="234">
        <f>ROUND(I211*H211,2)</f>
        <v>0</v>
      </c>
      <c r="BL211" s="17" t="s">
        <v>133</v>
      </c>
      <c r="BM211" s="233" t="s">
        <v>1054</v>
      </c>
    </row>
    <row r="212" s="14" customFormat="1">
      <c r="A212" s="14"/>
      <c r="B212" s="256"/>
      <c r="C212" s="257"/>
      <c r="D212" s="247" t="s">
        <v>216</v>
      </c>
      <c r="E212" s="258" t="s">
        <v>1</v>
      </c>
      <c r="F212" s="259" t="s">
        <v>1024</v>
      </c>
      <c r="G212" s="257"/>
      <c r="H212" s="260">
        <v>0.41999999999999998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216</v>
      </c>
      <c r="AU212" s="266" t="s">
        <v>85</v>
      </c>
      <c r="AV212" s="14" t="s">
        <v>85</v>
      </c>
      <c r="AW212" s="14" t="s">
        <v>32</v>
      </c>
      <c r="AX212" s="14" t="s">
        <v>75</v>
      </c>
      <c r="AY212" s="266" t="s">
        <v>127</v>
      </c>
    </row>
    <row r="213" s="15" customFormat="1">
      <c r="A213" s="15"/>
      <c r="B213" s="272"/>
      <c r="C213" s="273"/>
      <c r="D213" s="247" t="s">
        <v>216</v>
      </c>
      <c r="E213" s="274" t="s">
        <v>1</v>
      </c>
      <c r="F213" s="275" t="s">
        <v>308</v>
      </c>
      <c r="G213" s="273"/>
      <c r="H213" s="276">
        <v>0.41999999999999998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2" t="s">
        <v>216</v>
      </c>
      <c r="AU213" s="282" t="s">
        <v>85</v>
      </c>
      <c r="AV213" s="15" t="s">
        <v>133</v>
      </c>
      <c r="AW213" s="15" t="s">
        <v>32</v>
      </c>
      <c r="AX213" s="15" t="s">
        <v>83</v>
      </c>
      <c r="AY213" s="282" t="s">
        <v>127</v>
      </c>
    </row>
    <row r="214" s="2" customFormat="1" ht="21.75" customHeight="1">
      <c r="A214" s="38"/>
      <c r="B214" s="39"/>
      <c r="C214" s="235" t="s">
        <v>496</v>
      </c>
      <c r="D214" s="235" t="s">
        <v>212</v>
      </c>
      <c r="E214" s="236" t="s">
        <v>984</v>
      </c>
      <c r="F214" s="237" t="s">
        <v>985</v>
      </c>
      <c r="G214" s="238" t="s">
        <v>227</v>
      </c>
      <c r="H214" s="239">
        <v>10.603</v>
      </c>
      <c r="I214" s="240"/>
      <c r="J214" s="241">
        <f>ROUND(I214*H214,2)</f>
        <v>0</v>
      </c>
      <c r="K214" s="242"/>
      <c r="L214" s="44"/>
      <c r="M214" s="243" t="s">
        <v>1</v>
      </c>
      <c r="N214" s="244" t="s">
        <v>40</v>
      </c>
      <c r="O214" s="91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3" t="s">
        <v>133</v>
      </c>
      <c r="AT214" s="233" t="s">
        <v>212</v>
      </c>
      <c r="AU214" s="233" t="s">
        <v>85</v>
      </c>
      <c r="AY214" s="17" t="s">
        <v>127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7" t="s">
        <v>83</v>
      </c>
      <c r="BK214" s="234">
        <f>ROUND(I214*H214,2)</f>
        <v>0</v>
      </c>
      <c r="BL214" s="17" t="s">
        <v>133</v>
      </c>
      <c r="BM214" s="233" t="s">
        <v>1055</v>
      </c>
    </row>
    <row r="215" s="14" customFormat="1">
      <c r="A215" s="14"/>
      <c r="B215" s="256"/>
      <c r="C215" s="257"/>
      <c r="D215" s="247" t="s">
        <v>216</v>
      </c>
      <c r="E215" s="258" t="s">
        <v>1</v>
      </c>
      <c r="F215" s="259" t="s">
        <v>987</v>
      </c>
      <c r="G215" s="257"/>
      <c r="H215" s="260">
        <v>10.603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216</v>
      </c>
      <c r="AU215" s="266" t="s">
        <v>85</v>
      </c>
      <c r="AV215" s="14" t="s">
        <v>85</v>
      </c>
      <c r="AW215" s="14" t="s">
        <v>32</v>
      </c>
      <c r="AX215" s="14" t="s">
        <v>83</v>
      </c>
      <c r="AY215" s="266" t="s">
        <v>127</v>
      </c>
    </row>
    <row r="216" s="2" customFormat="1" ht="21.75" customHeight="1">
      <c r="A216" s="38"/>
      <c r="B216" s="39"/>
      <c r="C216" s="235" t="s">
        <v>500</v>
      </c>
      <c r="D216" s="235" t="s">
        <v>212</v>
      </c>
      <c r="E216" s="236" t="s">
        <v>407</v>
      </c>
      <c r="F216" s="237" t="s">
        <v>408</v>
      </c>
      <c r="G216" s="238" t="s">
        <v>238</v>
      </c>
      <c r="H216" s="239">
        <v>0.41999999999999998</v>
      </c>
      <c r="I216" s="240"/>
      <c r="J216" s="241">
        <f>ROUND(I216*H216,2)</f>
        <v>0</v>
      </c>
      <c r="K216" s="242"/>
      <c r="L216" s="44"/>
      <c r="M216" s="243" t="s">
        <v>1</v>
      </c>
      <c r="N216" s="244" t="s">
        <v>40</v>
      </c>
      <c r="O216" s="91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3" t="s">
        <v>133</v>
      </c>
      <c r="AT216" s="233" t="s">
        <v>212</v>
      </c>
      <c r="AU216" s="233" t="s">
        <v>85</v>
      </c>
      <c r="AY216" s="17" t="s">
        <v>127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7" t="s">
        <v>83</v>
      </c>
      <c r="BK216" s="234">
        <f>ROUND(I216*H216,2)</f>
        <v>0</v>
      </c>
      <c r="BL216" s="17" t="s">
        <v>133</v>
      </c>
      <c r="BM216" s="233" t="s">
        <v>1056</v>
      </c>
    </row>
    <row r="217" s="2" customFormat="1" ht="16.5" customHeight="1">
      <c r="A217" s="38"/>
      <c r="B217" s="39"/>
      <c r="C217" s="235" t="s">
        <v>506</v>
      </c>
      <c r="D217" s="235" t="s">
        <v>212</v>
      </c>
      <c r="E217" s="236" t="s">
        <v>989</v>
      </c>
      <c r="F217" s="237" t="s">
        <v>990</v>
      </c>
      <c r="G217" s="238" t="s">
        <v>163</v>
      </c>
      <c r="H217" s="239">
        <v>2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40</v>
      </c>
      <c r="O217" s="91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133</v>
      </c>
      <c r="AT217" s="233" t="s">
        <v>212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133</v>
      </c>
      <c r="BM217" s="233" t="s">
        <v>1057</v>
      </c>
    </row>
    <row r="218" s="2" customFormat="1" ht="16.5" customHeight="1">
      <c r="A218" s="38"/>
      <c r="B218" s="39"/>
      <c r="C218" s="235" t="s">
        <v>510</v>
      </c>
      <c r="D218" s="235" t="s">
        <v>212</v>
      </c>
      <c r="E218" s="236" t="s">
        <v>1058</v>
      </c>
      <c r="F218" s="237" t="s">
        <v>1059</v>
      </c>
      <c r="G218" s="238" t="s">
        <v>163</v>
      </c>
      <c r="H218" s="239">
        <v>2</v>
      </c>
      <c r="I218" s="240"/>
      <c r="J218" s="241">
        <f>ROUND(I218*H218,2)</f>
        <v>0</v>
      </c>
      <c r="K218" s="242"/>
      <c r="L218" s="44"/>
      <c r="M218" s="243" t="s">
        <v>1</v>
      </c>
      <c r="N218" s="244" t="s">
        <v>40</v>
      </c>
      <c r="O218" s="91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3" t="s">
        <v>133</v>
      </c>
      <c r="AT218" s="233" t="s">
        <v>212</v>
      </c>
      <c r="AU218" s="233" t="s">
        <v>85</v>
      </c>
      <c r="AY218" s="17" t="s">
        <v>127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7" t="s">
        <v>83</v>
      </c>
      <c r="BK218" s="234">
        <f>ROUND(I218*H218,2)</f>
        <v>0</v>
      </c>
      <c r="BL218" s="17" t="s">
        <v>133</v>
      </c>
      <c r="BM218" s="233" t="s">
        <v>1060</v>
      </c>
    </row>
    <row r="219" s="2" customFormat="1" ht="16.5" customHeight="1">
      <c r="A219" s="38"/>
      <c r="B219" s="39"/>
      <c r="C219" s="235" t="s">
        <v>516</v>
      </c>
      <c r="D219" s="235" t="s">
        <v>212</v>
      </c>
      <c r="E219" s="236" t="s">
        <v>992</v>
      </c>
      <c r="F219" s="237" t="s">
        <v>993</v>
      </c>
      <c r="G219" s="238" t="s">
        <v>163</v>
      </c>
      <c r="H219" s="239">
        <v>12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40</v>
      </c>
      <c r="O219" s="91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133</v>
      </c>
      <c r="AT219" s="233" t="s">
        <v>212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1061</v>
      </c>
    </row>
    <row r="220" s="14" customFormat="1">
      <c r="A220" s="14"/>
      <c r="B220" s="256"/>
      <c r="C220" s="257"/>
      <c r="D220" s="247" t="s">
        <v>216</v>
      </c>
      <c r="E220" s="258" t="s">
        <v>1</v>
      </c>
      <c r="F220" s="259" t="s">
        <v>995</v>
      </c>
      <c r="G220" s="257"/>
      <c r="H220" s="260">
        <v>12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216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127</v>
      </c>
    </row>
    <row r="221" s="2" customFormat="1" ht="16.5" customHeight="1">
      <c r="A221" s="38"/>
      <c r="B221" s="39"/>
      <c r="C221" s="235" t="s">
        <v>520</v>
      </c>
      <c r="D221" s="235" t="s">
        <v>212</v>
      </c>
      <c r="E221" s="236" t="s">
        <v>996</v>
      </c>
      <c r="F221" s="237" t="s">
        <v>997</v>
      </c>
      <c r="G221" s="238" t="s">
        <v>99</v>
      </c>
      <c r="H221" s="239">
        <v>56.548999999999999</v>
      </c>
      <c r="I221" s="240"/>
      <c r="J221" s="241">
        <f>ROUND(I221*H221,2)</f>
        <v>0</v>
      </c>
      <c r="K221" s="242"/>
      <c r="L221" s="44"/>
      <c r="M221" s="243" t="s">
        <v>1</v>
      </c>
      <c r="N221" s="244" t="s">
        <v>40</v>
      </c>
      <c r="O221" s="91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133</v>
      </c>
      <c r="AT221" s="233" t="s">
        <v>212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133</v>
      </c>
      <c r="BM221" s="233" t="s">
        <v>1062</v>
      </c>
    </row>
    <row r="222" s="14" customFormat="1">
      <c r="A222" s="14"/>
      <c r="B222" s="256"/>
      <c r="C222" s="257"/>
      <c r="D222" s="247" t="s">
        <v>216</v>
      </c>
      <c r="E222" s="258" t="s">
        <v>1</v>
      </c>
      <c r="F222" s="259" t="s">
        <v>999</v>
      </c>
      <c r="G222" s="257"/>
      <c r="H222" s="260">
        <v>56.548999999999999</v>
      </c>
      <c r="I222" s="261"/>
      <c r="J222" s="257"/>
      <c r="K222" s="257"/>
      <c r="L222" s="262"/>
      <c r="M222" s="285"/>
      <c r="N222" s="286"/>
      <c r="O222" s="286"/>
      <c r="P222" s="286"/>
      <c r="Q222" s="286"/>
      <c r="R222" s="286"/>
      <c r="S222" s="286"/>
      <c r="T222" s="28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216</v>
      </c>
      <c r="AU222" s="266" t="s">
        <v>85</v>
      </c>
      <c r="AV222" s="14" t="s">
        <v>85</v>
      </c>
      <c r="AW222" s="14" t="s">
        <v>32</v>
      </c>
      <c r="AX222" s="14" t="s">
        <v>83</v>
      </c>
      <c r="AY222" s="266" t="s">
        <v>127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/ZK4iXp9pV3Z7sRa0pne51mW+zw72zXDWGNBClWz3AMWnlTYNh8WiuBE3tICnZHnfcWL//Hr6y2RSD1i+ld5vg==" hashValue="MKdsE7+FvghBVmWRLIHsdGXQEnq+zcz24hHW14+/adGzVYQ4aF9aPoCdPROzcv0WRqn/zj1UDlITRjDnbOaNyA==" algorithmName="SHA-512" password="CC35"/>
  <autoFilter ref="C121:K22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1063</v>
      </c>
      <c r="H4" s="20"/>
    </row>
    <row r="5" s="1" customFormat="1" ht="12" customHeight="1">
      <c r="B5" s="20"/>
      <c r="C5" s="288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9" t="s">
        <v>16</v>
      </c>
      <c r="D6" s="290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18. 4. 2018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1"/>
      <c r="C9" s="292" t="s">
        <v>56</v>
      </c>
      <c r="D9" s="293" t="s">
        <v>57</v>
      </c>
      <c r="E9" s="293" t="s">
        <v>113</v>
      </c>
      <c r="F9" s="294" t="s">
        <v>1064</v>
      </c>
      <c r="G9" s="192"/>
      <c r="H9" s="291"/>
    </row>
    <row r="10" s="2" customFormat="1" ht="26.4" customHeight="1">
      <c r="A10" s="38"/>
      <c r="B10" s="44"/>
      <c r="C10" s="295" t="s">
        <v>1065</v>
      </c>
      <c r="D10" s="295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96" t="s">
        <v>98</v>
      </c>
      <c r="D11" s="297" t="s">
        <v>98</v>
      </c>
      <c r="E11" s="298" t="s">
        <v>99</v>
      </c>
      <c r="F11" s="299">
        <v>113</v>
      </c>
      <c r="G11" s="38"/>
      <c r="H11" s="44"/>
    </row>
    <row r="12" s="2" customFormat="1" ht="16.8" customHeight="1">
      <c r="A12" s="38"/>
      <c r="B12" s="44"/>
      <c r="C12" s="300" t="s">
        <v>1</v>
      </c>
      <c r="D12" s="300" t="s">
        <v>217</v>
      </c>
      <c r="E12" s="17" t="s">
        <v>1</v>
      </c>
      <c r="F12" s="301">
        <v>0</v>
      </c>
      <c r="G12" s="38"/>
      <c r="H12" s="44"/>
    </row>
    <row r="13" s="2" customFormat="1" ht="16.8" customHeight="1">
      <c r="A13" s="38"/>
      <c r="B13" s="44"/>
      <c r="C13" s="300" t="s">
        <v>98</v>
      </c>
      <c r="D13" s="300" t="s">
        <v>100</v>
      </c>
      <c r="E13" s="17" t="s">
        <v>1</v>
      </c>
      <c r="F13" s="301">
        <v>113</v>
      </c>
      <c r="G13" s="38"/>
      <c r="H13" s="44"/>
    </row>
    <row r="14" s="2" customFormat="1" ht="16.8" customHeight="1">
      <c r="A14" s="38"/>
      <c r="B14" s="44"/>
      <c r="C14" s="302" t="s">
        <v>1066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300" t="s">
        <v>213</v>
      </c>
      <c r="D15" s="300" t="s">
        <v>214</v>
      </c>
      <c r="E15" s="17" t="s">
        <v>99</v>
      </c>
      <c r="F15" s="301">
        <v>113</v>
      </c>
      <c r="G15" s="38"/>
      <c r="H15" s="44"/>
    </row>
    <row r="16" s="2" customFormat="1" ht="16.8" customHeight="1">
      <c r="A16" s="38"/>
      <c r="B16" s="44"/>
      <c r="C16" s="300" t="s">
        <v>219</v>
      </c>
      <c r="D16" s="300" t="s">
        <v>220</v>
      </c>
      <c r="E16" s="17" t="s">
        <v>99</v>
      </c>
      <c r="F16" s="301">
        <v>113</v>
      </c>
      <c r="G16" s="38"/>
      <c r="H16" s="44"/>
    </row>
    <row r="17" s="2" customFormat="1" ht="26.4" customHeight="1">
      <c r="A17" s="38"/>
      <c r="B17" s="44"/>
      <c r="C17" s="295" t="s">
        <v>1067</v>
      </c>
      <c r="D17" s="295" t="s">
        <v>87</v>
      </c>
      <c r="E17" s="38"/>
      <c r="F17" s="38"/>
      <c r="G17" s="38"/>
      <c r="H17" s="44"/>
    </row>
    <row r="18" s="2" customFormat="1" ht="16.8" customHeight="1">
      <c r="A18" s="38"/>
      <c r="B18" s="44"/>
      <c r="C18" s="296" t="s">
        <v>226</v>
      </c>
      <c r="D18" s="297" t="s">
        <v>226</v>
      </c>
      <c r="E18" s="298" t="s">
        <v>227</v>
      </c>
      <c r="F18" s="299">
        <v>503</v>
      </c>
      <c r="G18" s="38"/>
      <c r="H18" s="44"/>
    </row>
    <row r="19" s="2" customFormat="1" ht="16.8" customHeight="1">
      <c r="A19" s="38"/>
      <c r="B19" s="44"/>
      <c r="C19" s="300" t="s">
        <v>1</v>
      </c>
      <c r="D19" s="300" t="s">
        <v>271</v>
      </c>
      <c r="E19" s="17" t="s">
        <v>1</v>
      </c>
      <c r="F19" s="301">
        <v>0</v>
      </c>
      <c r="G19" s="38"/>
      <c r="H19" s="44"/>
    </row>
    <row r="20" s="2" customFormat="1" ht="16.8" customHeight="1">
      <c r="A20" s="38"/>
      <c r="B20" s="44"/>
      <c r="C20" s="300" t="s">
        <v>226</v>
      </c>
      <c r="D20" s="300" t="s">
        <v>228</v>
      </c>
      <c r="E20" s="17" t="s">
        <v>1</v>
      </c>
      <c r="F20" s="301">
        <v>503</v>
      </c>
      <c r="G20" s="38"/>
      <c r="H20" s="44"/>
    </row>
    <row r="21" s="2" customFormat="1" ht="16.8" customHeight="1">
      <c r="A21" s="38"/>
      <c r="B21" s="44"/>
      <c r="C21" s="302" t="s">
        <v>1066</v>
      </c>
      <c r="D21" s="38"/>
      <c r="E21" s="38"/>
      <c r="F21" s="38"/>
      <c r="G21" s="38"/>
      <c r="H21" s="44"/>
    </row>
    <row r="22" s="2" customFormat="1">
      <c r="A22" s="38"/>
      <c r="B22" s="44"/>
      <c r="C22" s="300" t="s">
        <v>493</v>
      </c>
      <c r="D22" s="300" t="s">
        <v>494</v>
      </c>
      <c r="E22" s="17" t="s">
        <v>227</v>
      </c>
      <c r="F22" s="301">
        <v>503</v>
      </c>
      <c r="G22" s="38"/>
      <c r="H22" s="44"/>
    </row>
    <row r="23" s="2" customFormat="1" ht="16.8" customHeight="1">
      <c r="A23" s="38"/>
      <c r="B23" s="44"/>
      <c r="C23" s="300" t="s">
        <v>301</v>
      </c>
      <c r="D23" s="300" t="s">
        <v>302</v>
      </c>
      <c r="E23" s="17" t="s">
        <v>238</v>
      </c>
      <c r="F23" s="301">
        <v>364.24000000000001</v>
      </c>
      <c r="G23" s="38"/>
      <c r="H23" s="44"/>
    </row>
    <row r="24" s="2" customFormat="1" ht="16.8" customHeight="1">
      <c r="A24" s="38"/>
      <c r="B24" s="44"/>
      <c r="C24" s="300" t="s">
        <v>375</v>
      </c>
      <c r="D24" s="300" t="s">
        <v>376</v>
      </c>
      <c r="E24" s="17" t="s">
        <v>227</v>
      </c>
      <c r="F24" s="301">
        <v>514</v>
      </c>
      <c r="G24" s="38"/>
      <c r="H24" s="44"/>
    </row>
    <row r="25" s="2" customFormat="1" ht="16.8" customHeight="1">
      <c r="A25" s="38"/>
      <c r="B25" s="44"/>
      <c r="C25" s="300" t="s">
        <v>468</v>
      </c>
      <c r="D25" s="300" t="s">
        <v>469</v>
      </c>
      <c r="E25" s="17" t="s">
        <v>227</v>
      </c>
      <c r="F25" s="301">
        <v>1008</v>
      </c>
      <c r="G25" s="38"/>
      <c r="H25" s="44"/>
    </row>
    <row r="26" s="2" customFormat="1" ht="16.8" customHeight="1">
      <c r="A26" s="38"/>
      <c r="B26" s="44"/>
      <c r="C26" s="300" t="s">
        <v>477</v>
      </c>
      <c r="D26" s="300" t="s">
        <v>478</v>
      </c>
      <c r="E26" s="17" t="s">
        <v>227</v>
      </c>
      <c r="F26" s="301">
        <v>558.255</v>
      </c>
      <c r="G26" s="38"/>
      <c r="H26" s="44"/>
    </row>
    <row r="27" s="2" customFormat="1" ht="16.8" customHeight="1">
      <c r="A27" s="38"/>
      <c r="B27" s="44"/>
      <c r="C27" s="300" t="s">
        <v>482</v>
      </c>
      <c r="D27" s="300" t="s">
        <v>483</v>
      </c>
      <c r="E27" s="17" t="s">
        <v>227</v>
      </c>
      <c r="F27" s="301">
        <v>503</v>
      </c>
      <c r="G27" s="38"/>
      <c r="H27" s="44"/>
    </row>
    <row r="28" s="2" customFormat="1" ht="16.8" customHeight="1">
      <c r="A28" s="38"/>
      <c r="B28" s="44"/>
      <c r="C28" s="300" t="s">
        <v>486</v>
      </c>
      <c r="D28" s="300" t="s">
        <v>487</v>
      </c>
      <c r="E28" s="17" t="s">
        <v>227</v>
      </c>
      <c r="F28" s="301">
        <v>503</v>
      </c>
      <c r="G28" s="38"/>
      <c r="H28" s="44"/>
    </row>
    <row r="29" s="2" customFormat="1" ht="16.8" customHeight="1">
      <c r="A29" s="38"/>
      <c r="B29" s="44"/>
      <c r="C29" s="300" t="s">
        <v>489</v>
      </c>
      <c r="D29" s="300" t="s">
        <v>490</v>
      </c>
      <c r="E29" s="17" t="s">
        <v>227</v>
      </c>
      <c r="F29" s="301">
        <v>503</v>
      </c>
      <c r="G29" s="38"/>
      <c r="H29" s="44"/>
    </row>
    <row r="30" s="2" customFormat="1" ht="16.8" customHeight="1">
      <c r="A30" s="38"/>
      <c r="B30" s="44"/>
      <c r="C30" s="300" t="s">
        <v>584</v>
      </c>
      <c r="D30" s="300" t="s">
        <v>585</v>
      </c>
      <c r="E30" s="17" t="s">
        <v>227</v>
      </c>
      <c r="F30" s="301">
        <v>514</v>
      </c>
      <c r="G30" s="38"/>
      <c r="H30" s="44"/>
    </row>
    <row r="31" s="2" customFormat="1" ht="16.8" customHeight="1">
      <c r="A31" s="38"/>
      <c r="B31" s="44"/>
      <c r="C31" s="296" t="s">
        <v>229</v>
      </c>
      <c r="D31" s="297" t="s">
        <v>229</v>
      </c>
      <c r="E31" s="298" t="s">
        <v>99</v>
      </c>
      <c r="F31" s="299">
        <v>110.51000000000001</v>
      </c>
      <c r="G31" s="38"/>
      <c r="H31" s="44"/>
    </row>
    <row r="32" s="2" customFormat="1" ht="16.8" customHeight="1">
      <c r="A32" s="38"/>
      <c r="B32" s="44"/>
      <c r="C32" s="300" t="s">
        <v>1</v>
      </c>
      <c r="D32" s="300" t="s">
        <v>304</v>
      </c>
      <c r="E32" s="17" t="s">
        <v>1</v>
      </c>
      <c r="F32" s="301">
        <v>0</v>
      </c>
      <c r="G32" s="38"/>
      <c r="H32" s="44"/>
    </row>
    <row r="33" s="2" customFormat="1" ht="16.8" customHeight="1">
      <c r="A33" s="38"/>
      <c r="B33" s="44"/>
      <c r="C33" s="300" t="s">
        <v>229</v>
      </c>
      <c r="D33" s="300" t="s">
        <v>564</v>
      </c>
      <c r="E33" s="17" t="s">
        <v>1</v>
      </c>
      <c r="F33" s="301">
        <v>110.51000000000001</v>
      </c>
      <c r="G33" s="38"/>
      <c r="H33" s="44"/>
    </row>
    <row r="34" s="2" customFormat="1" ht="16.8" customHeight="1">
      <c r="A34" s="38"/>
      <c r="B34" s="44"/>
      <c r="C34" s="302" t="s">
        <v>1066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300" t="s">
        <v>561</v>
      </c>
      <c r="D35" s="300" t="s">
        <v>562</v>
      </c>
      <c r="E35" s="17" t="s">
        <v>99</v>
      </c>
      <c r="F35" s="301">
        <v>110.51000000000001</v>
      </c>
      <c r="G35" s="38"/>
      <c r="H35" s="44"/>
    </row>
    <row r="36" s="2" customFormat="1" ht="16.8" customHeight="1">
      <c r="A36" s="38"/>
      <c r="B36" s="44"/>
      <c r="C36" s="300" t="s">
        <v>477</v>
      </c>
      <c r="D36" s="300" t="s">
        <v>478</v>
      </c>
      <c r="E36" s="17" t="s">
        <v>227</v>
      </c>
      <c r="F36" s="301">
        <v>558.255</v>
      </c>
      <c r="G36" s="38"/>
      <c r="H36" s="44"/>
    </row>
    <row r="37" s="2" customFormat="1" ht="16.8" customHeight="1">
      <c r="A37" s="38"/>
      <c r="B37" s="44"/>
      <c r="C37" s="300" t="s">
        <v>551</v>
      </c>
      <c r="D37" s="300" t="s">
        <v>552</v>
      </c>
      <c r="E37" s="17" t="s">
        <v>99</v>
      </c>
      <c r="F37" s="301">
        <v>110.51000000000001</v>
      </c>
      <c r="G37" s="38"/>
      <c r="H37" s="44"/>
    </row>
    <row r="38" s="2" customFormat="1" ht="16.8" customHeight="1">
      <c r="A38" s="38"/>
      <c r="B38" s="44"/>
      <c r="C38" s="300" t="s">
        <v>571</v>
      </c>
      <c r="D38" s="300" t="s">
        <v>572</v>
      </c>
      <c r="E38" s="17" t="s">
        <v>238</v>
      </c>
      <c r="F38" s="301">
        <v>6.6310000000000002</v>
      </c>
      <c r="G38" s="38"/>
      <c r="H38" s="44"/>
    </row>
    <row r="39" s="2" customFormat="1" ht="16.8" customHeight="1">
      <c r="A39" s="38"/>
      <c r="B39" s="44"/>
      <c r="C39" s="300" t="s">
        <v>566</v>
      </c>
      <c r="D39" s="300" t="s">
        <v>567</v>
      </c>
      <c r="E39" s="17" t="s">
        <v>163</v>
      </c>
      <c r="F39" s="301">
        <v>116.036</v>
      </c>
      <c r="G39" s="38"/>
      <c r="H39" s="44"/>
    </row>
    <row r="40" s="2" customFormat="1" ht="16.8" customHeight="1">
      <c r="A40" s="38"/>
      <c r="B40" s="44"/>
      <c r="C40" s="296" t="s">
        <v>231</v>
      </c>
      <c r="D40" s="297" t="s">
        <v>231</v>
      </c>
      <c r="E40" s="298" t="s">
        <v>99</v>
      </c>
      <c r="F40" s="299">
        <v>52</v>
      </c>
      <c r="G40" s="38"/>
      <c r="H40" s="44"/>
    </row>
    <row r="41" s="2" customFormat="1" ht="16.8" customHeight="1">
      <c r="A41" s="38"/>
      <c r="B41" s="44"/>
      <c r="C41" s="300" t="s">
        <v>1</v>
      </c>
      <c r="D41" s="300" t="s">
        <v>271</v>
      </c>
      <c r="E41" s="17" t="s">
        <v>1</v>
      </c>
      <c r="F41" s="301">
        <v>0</v>
      </c>
      <c r="G41" s="38"/>
      <c r="H41" s="44"/>
    </row>
    <row r="42" s="2" customFormat="1" ht="16.8" customHeight="1">
      <c r="A42" s="38"/>
      <c r="B42" s="44"/>
      <c r="C42" s="300" t="s">
        <v>231</v>
      </c>
      <c r="D42" s="300" t="s">
        <v>450</v>
      </c>
      <c r="E42" s="17" t="s">
        <v>1</v>
      </c>
      <c r="F42" s="301">
        <v>52</v>
      </c>
      <c r="G42" s="38"/>
      <c r="H42" s="44"/>
    </row>
    <row r="43" s="2" customFormat="1" ht="16.8" customHeight="1">
      <c r="A43" s="38"/>
      <c r="B43" s="44"/>
      <c r="C43" s="302" t="s">
        <v>1066</v>
      </c>
      <c r="D43" s="38"/>
      <c r="E43" s="38"/>
      <c r="F43" s="38"/>
      <c r="G43" s="38"/>
      <c r="H43" s="44"/>
    </row>
    <row r="44" s="2" customFormat="1" ht="16.8" customHeight="1">
      <c r="A44" s="38"/>
      <c r="B44" s="44"/>
      <c r="C44" s="300" t="s">
        <v>447</v>
      </c>
      <c r="D44" s="300" t="s">
        <v>448</v>
      </c>
      <c r="E44" s="17" t="s">
        <v>99</v>
      </c>
      <c r="F44" s="301">
        <v>52</v>
      </c>
      <c r="G44" s="38"/>
      <c r="H44" s="44"/>
    </row>
    <row r="45" s="2" customFormat="1" ht="16.8" customHeight="1">
      <c r="A45" s="38"/>
      <c r="B45" s="44"/>
      <c r="C45" s="300" t="s">
        <v>312</v>
      </c>
      <c r="D45" s="300" t="s">
        <v>313</v>
      </c>
      <c r="E45" s="17" t="s">
        <v>238</v>
      </c>
      <c r="F45" s="301">
        <v>15.6</v>
      </c>
      <c r="G45" s="38"/>
      <c r="H45" s="44"/>
    </row>
    <row r="46" s="2" customFormat="1" ht="16.8" customHeight="1">
      <c r="A46" s="38"/>
      <c r="B46" s="44"/>
      <c r="C46" s="300" t="s">
        <v>452</v>
      </c>
      <c r="D46" s="300" t="s">
        <v>453</v>
      </c>
      <c r="E46" s="17" t="s">
        <v>227</v>
      </c>
      <c r="F46" s="301">
        <v>180.49199999999999</v>
      </c>
      <c r="G46" s="38"/>
      <c r="H46" s="44"/>
    </row>
    <row r="47" s="2" customFormat="1" ht="16.8" customHeight="1">
      <c r="A47" s="38"/>
      <c r="B47" s="44"/>
      <c r="C47" s="300" t="s">
        <v>462</v>
      </c>
      <c r="D47" s="300" t="s">
        <v>463</v>
      </c>
      <c r="E47" s="17" t="s">
        <v>238</v>
      </c>
      <c r="F47" s="301">
        <v>1.5600000000000001</v>
      </c>
      <c r="G47" s="38"/>
      <c r="H47" s="44"/>
    </row>
    <row r="48" s="2" customFormat="1" ht="16.8" customHeight="1">
      <c r="A48" s="38"/>
      <c r="B48" s="44"/>
      <c r="C48" s="296" t="s">
        <v>233</v>
      </c>
      <c r="D48" s="297" t="s">
        <v>233</v>
      </c>
      <c r="E48" s="298" t="s">
        <v>227</v>
      </c>
      <c r="F48" s="299">
        <v>9</v>
      </c>
      <c r="G48" s="38"/>
      <c r="H48" s="44"/>
    </row>
    <row r="49" s="2" customFormat="1" ht="16.8" customHeight="1">
      <c r="A49" s="38"/>
      <c r="B49" s="44"/>
      <c r="C49" s="300" t="s">
        <v>1</v>
      </c>
      <c r="D49" s="300" t="s">
        <v>271</v>
      </c>
      <c r="E49" s="17" t="s">
        <v>1</v>
      </c>
      <c r="F49" s="301">
        <v>0</v>
      </c>
      <c r="G49" s="38"/>
      <c r="H49" s="44"/>
    </row>
    <row r="50" s="2" customFormat="1" ht="16.8" customHeight="1">
      <c r="A50" s="38"/>
      <c r="B50" s="44"/>
      <c r="C50" s="300" t="s">
        <v>1</v>
      </c>
      <c r="D50" s="300" t="s">
        <v>504</v>
      </c>
      <c r="E50" s="17" t="s">
        <v>1</v>
      </c>
      <c r="F50" s="301">
        <v>0</v>
      </c>
      <c r="G50" s="38"/>
      <c r="H50" s="44"/>
    </row>
    <row r="51" s="2" customFormat="1" ht="16.8" customHeight="1">
      <c r="A51" s="38"/>
      <c r="B51" s="44"/>
      <c r="C51" s="300" t="s">
        <v>233</v>
      </c>
      <c r="D51" s="300" t="s">
        <v>156</v>
      </c>
      <c r="E51" s="17" t="s">
        <v>1</v>
      </c>
      <c r="F51" s="301">
        <v>9</v>
      </c>
      <c r="G51" s="38"/>
      <c r="H51" s="44"/>
    </row>
    <row r="52" s="2" customFormat="1" ht="16.8" customHeight="1">
      <c r="A52" s="38"/>
      <c r="B52" s="44"/>
      <c r="C52" s="302" t="s">
        <v>1066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300" t="s">
        <v>511</v>
      </c>
      <c r="D53" s="300" t="s">
        <v>512</v>
      </c>
      <c r="E53" s="17" t="s">
        <v>227</v>
      </c>
      <c r="F53" s="301">
        <v>9</v>
      </c>
      <c r="G53" s="38"/>
      <c r="H53" s="44"/>
    </row>
    <row r="54" s="2" customFormat="1" ht="16.8" customHeight="1">
      <c r="A54" s="38"/>
      <c r="B54" s="44"/>
      <c r="C54" s="300" t="s">
        <v>301</v>
      </c>
      <c r="D54" s="300" t="s">
        <v>302</v>
      </c>
      <c r="E54" s="17" t="s">
        <v>238</v>
      </c>
      <c r="F54" s="301">
        <v>364.24000000000001</v>
      </c>
      <c r="G54" s="38"/>
      <c r="H54" s="44"/>
    </row>
    <row r="55" s="2" customFormat="1" ht="16.8" customHeight="1">
      <c r="A55" s="38"/>
      <c r="B55" s="44"/>
      <c r="C55" s="300" t="s">
        <v>375</v>
      </c>
      <c r="D55" s="300" t="s">
        <v>376</v>
      </c>
      <c r="E55" s="17" t="s">
        <v>227</v>
      </c>
      <c r="F55" s="301">
        <v>514</v>
      </c>
      <c r="G55" s="38"/>
      <c r="H55" s="44"/>
    </row>
    <row r="56" s="2" customFormat="1" ht="16.8" customHeight="1">
      <c r="A56" s="38"/>
      <c r="B56" s="44"/>
      <c r="C56" s="300" t="s">
        <v>473</v>
      </c>
      <c r="D56" s="300" t="s">
        <v>474</v>
      </c>
      <c r="E56" s="17" t="s">
        <v>227</v>
      </c>
      <c r="F56" s="301">
        <v>9</v>
      </c>
      <c r="G56" s="38"/>
      <c r="H56" s="44"/>
    </row>
    <row r="57" s="2" customFormat="1" ht="16.8" customHeight="1">
      <c r="A57" s="38"/>
      <c r="B57" s="44"/>
      <c r="C57" s="300" t="s">
        <v>507</v>
      </c>
      <c r="D57" s="300" t="s">
        <v>508</v>
      </c>
      <c r="E57" s="17" t="s">
        <v>227</v>
      </c>
      <c r="F57" s="301">
        <v>9</v>
      </c>
      <c r="G57" s="38"/>
      <c r="H57" s="44"/>
    </row>
    <row r="58" s="2" customFormat="1" ht="16.8" customHeight="1">
      <c r="A58" s="38"/>
      <c r="B58" s="44"/>
      <c r="C58" s="300" t="s">
        <v>584</v>
      </c>
      <c r="D58" s="300" t="s">
        <v>585</v>
      </c>
      <c r="E58" s="17" t="s">
        <v>227</v>
      </c>
      <c r="F58" s="301">
        <v>514</v>
      </c>
      <c r="G58" s="38"/>
      <c r="H58" s="44"/>
    </row>
    <row r="59" s="2" customFormat="1" ht="16.8" customHeight="1">
      <c r="A59" s="38"/>
      <c r="B59" s="44"/>
      <c r="C59" s="296" t="s">
        <v>234</v>
      </c>
      <c r="D59" s="297" t="s">
        <v>234</v>
      </c>
      <c r="E59" s="298" t="s">
        <v>99</v>
      </c>
      <c r="F59" s="299">
        <v>110.51000000000001</v>
      </c>
      <c r="G59" s="38"/>
      <c r="H59" s="44"/>
    </row>
    <row r="60" s="2" customFormat="1" ht="16.8" customHeight="1">
      <c r="A60" s="38"/>
      <c r="B60" s="44"/>
      <c r="C60" s="300" t="s">
        <v>1</v>
      </c>
      <c r="D60" s="300" t="s">
        <v>554</v>
      </c>
      <c r="E60" s="17" t="s">
        <v>1</v>
      </c>
      <c r="F60" s="301">
        <v>0</v>
      </c>
      <c r="G60" s="38"/>
      <c r="H60" s="44"/>
    </row>
    <row r="61" s="2" customFormat="1" ht="16.8" customHeight="1">
      <c r="A61" s="38"/>
      <c r="B61" s="44"/>
      <c r="C61" s="300" t="s">
        <v>234</v>
      </c>
      <c r="D61" s="300" t="s">
        <v>229</v>
      </c>
      <c r="E61" s="17" t="s">
        <v>1</v>
      </c>
      <c r="F61" s="301">
        <v>110.51000000000001</v>
      </c>
      <c r="G61" s="38"/>
      <c r="H61" s="44"/>
    </row>
    <row r="62" s="2" customFormat="1" ht="16.8" customHeight="1">
      <c r="A62" s="38"/>
      <c r="B62" s="44"/>
      <c r="C62" s="302" t="s">
        <v>1066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300" t="s">
        <v>551</v>
      </c>
      <c r="D63" s="300" t="s">
        <v>552</v>
      </c>
      <c r="E63" s="17" t="s">
        <v>99</v>
      </c>
      <c r="F63" s="301">
        <v>110.51000000000001</v>
      </c>
      <c r="G63" s="38"/>
      <c r="H63" s="44"/>
    </row>
    <row r="64" s="2" customFormat="1" ht="16.8" customHeight="1">
      <c r="A64" s="38"/>
      <c r="B64" s="44"/>
      <c r="C64" s="300" t="s">
        <v>571</v>
      </c>
      <c r="D64" s="300" t="s">
        <v>572</v>
      </c>
      <c r="E64" s="17" t="s">
        <v>238</v>
      </c>
      <c r="F64" s="301">
        <v>6.6310000000000002</v>
      </c>
      <c r="G64" s="38"/>
      <c r="H64" s="44"/>
    </row>
    <row r="65" s="2" customFormat="1" ht="16.8" customHeight="1">
      <c r="A65" s="38"/>
      <c r="B65" s="44"/>
      <c r="C65" s="300" t="s">
        <v>556</v>
      </c>
      <c r="D65" s="300" t="s">
        <v>557</v>
      </c>
      <c r="E65" s="17" t="s">
        <v>346</v>
      </c>
      <c r="F65" s="301">
        <v>4.4199999999999999</v>
      </c>
      <c r="G65" s="38"/>
      <c r="H65" s="44"/>
    </row>
    <row r="66" s="2" customFormat="1" ht="16.8" customHeight="1">
      <c r="A66" s="38"/>
      <c r="B66" s="44"/>
      <c r="C66" s="296" t="s">
        <v>235</v>
      </c>
      <c r="D66" s="297" t="s">
        <v>235</v>
      </c>
      <c r="E66" s="298" t="s">
        <v>99</v>
      </c>
      <c r="F66" s="299">
        <v>31.5</v>
      </c>
      <c r="G66" s="38"/>
      <c r="H66" s="44"/>
    </row>
    <row r="67" s="2" customFormat="1" ht="16.8" customHeight="1">
      <c r="A67" s="38"/>
      <c r="B67" s="44"/>
      <c r="C67" s="300" t="s">
        <v>1</v>
      </c>
      <c r="D67" s="300" t="s">
        <v>290</v>
      </c>
      <c r="E67" s="17" t="s">
        <v>1</v>
      </c>
      <c r="F67" s="301">
        <v>0</v>
      </c>
      <c r="G67" s="38"/>
      <c r="H67" s="44"/>
    </row>
    <row r="68" s="2" customFormat="1" ht="16.8" customHeight="1">
      <c r="A68" s="38"/>
      <c r="B68" s="44"/>
      <c r="C68" s="300" t="s">
        <v>235</v>
      </c>
      <c r="D68" s="300" t="s">
        <v>291</v>
      </c>
      <c r="E68" s="17" t="s">
        <v>1</v>
      </c>
      <c r="F68" s="301">
        <v>31.5</v>
      </c>
      <c r="G68" s="38"/>
      <c r="H68" s="44"/>
    </row>
    <row r="69" s="2" customFormat="1" ht="16.8" customHeight="1">
      <c r="A69" s="38"/>
      <c r="B69" s="44"/>
      <c r="C69" s="302" t="s">
        <v>1066</v>
      </c>
      <c r="D69" s="38"/>
      <c r="E69" s="38"/>
      <c r="F69" s="38"/>
      <c r="G69" s="38"/>
      <c r="H69" s="44"/>
    </row>
    <row r="70" s="2" customFormat="1" ht="16.8" customHeight="1">
      <c r="A70" s="38"/>
      <c r="B70" s="44"/>
      <c r="C70" s="300" t="s">
        <v>287</v>
      </c>
      <c r="D70" s="300" t="s">
        <v>288</v>
      </c>
      <c r="E70" s="17" t="s">
        <v>99</v>
      </c>
      <c r="F70" s="301">
        <v>31.5</v>
      </c>
      <c r="G70" s="38"/>
      <c r="H70" s="44"/>
    </row>
    <row r="71" s="2" customFormat="1" ht="16.8" customHeight="1">
      <c r="A71" s="38"/>
      <c r="B71" s="44"/>
      <c r="C71" s="300" t="s">
        <v>576</v>
      </c>
      <c r="D71" s="300" t="s">
        <v>577</v>
      </c>
      <c r="E71" s="17" t="s">
        <v>99</v>
      </c>
      <c r="F71" s="301">
        <v>31.5</v>
      </c>
      <c r="G71" s="38"/>
      <c r="H71" s="44"/>
    </row>
    <row r="72" s="2" customFormat="1" ht="16.8" customHeight="1">
      <c r="A72" s="38"/>
      <c r="B72" s="44"/>
      <c r="C72" s="300" t="s">
        <v>580</v>
      </c>
      <c r="D72" s="300" t="s">
        <v>581</v>
      </c>
      <c r="E72" s="17" t="s">
        <v>99</v>
      </c>
      <c r="F72" s="301">
        <v>31.5</v>
      </c>
      <c r="G72" s="38"/>
      <c r="H72" s="44"/>
    </row>
    <row r="73" s="2" customFormat="1" ht="16.8" customHeight="1">
      <c r="A73" s="38"/>
      <c r="B73" s="44"/>
      <c r="C73" s="296" t="s">
        <v>237</v>
      </c>
      <c r="D73" s="297" t="s">
        <v>237</v>
      </c>
      <c r="E73" s="298" t="s">
        <v>238</v>
      </c>
      <c r="F73" s="299">
        <v>364.24000000000001</v>
      </c>
      <c r="G73" s="38"/>
      <c r="H73" s="44"/>
    </row>
    <row r="74" s="2" customFormat="1" ht="16.8" customHeight="1">
      <c r="A74" s="38"/>
      <c r="B74" s="44"/>
      <c r="C74" s="300" t="s">
        <v>1</v>
      </c>
      <c r="D74" s="300" t="s">
        <v>304</v>
      </c>
      <c r="E74" s="17" t="s">
        <v>1</v>
      </c>
      <c r="F74" s="301">
        <v>0</v>
      </c>
      <c r="G74" s="38"/>
      <c r="H74" s="44"/>
    </row>
    <row r="75" s="2" customFormat="1" ht="16.8" customHeight="1">
      <c r="A75" s="38"/>
      <c r="B75" s="44"/>
      <c r="C75" s="300" t="s">
        <v>1</v>
      </c>
      <c r="D75" s="300" t="s">
        <v>305</v>
      </c>
      <c r="E75" s="17" t="s">
        <v>1</v>
      </c>
      <c r="F75" s="301">
        <v>1.0800000000000001</v>
      </c>
      <c r="G75" s="38"/>
      <c r="H75" s="44"/>
    </row>
    <row r="76" s="2" customFormat="1" ht="16.8" customHeight="1">
      <c r="A76" s="38"/>
      <c r="B76" s="44"/>
      <c r="C76" s="300" t="s">
        <v>1</v>
      </c>
      <c r="D76" s="300" t="s">
        <v>306</v>
      </c>
      <c r="E76" s="17" t="s">
        <v>1</v>
      </c>
      <c r="F76" s="301">
        <v>6.0300000000000002</v>
      </c>
      <c r="G76" s="38"/>
      <c r="H76" s="44"/>
    </row>
    <row r="77" s="2" customFormat="1" ht="16.8" customHeight="1">
      <c r="A77" s="38"/>
      <c r="B77" s="44"/>
      <c r="C77" s="300" t="s">
        <v>1</v>
      </c>
      <c r="D77" s="300" t="s">
        <v>307</v>
      </c>
      <c r="E77" s="17" t="s">
        <v>1</v>
      </c>
      <c r="F77" s="301">
        <v>357.13</v>
      </c>
      <c r="G77" s="38"/>
      <c r="H77" s="44"/>
    </row>
    <row r="78" s="2" customFormat="1" ht="16.8" customHeight="1">
      <c r="A78" s="38"/>
      <c r="B78" s="44"/>
      <c r="C78" s="300" t="s">
        <v>237</v>
      </c>
      <c r="D78" s="300" t="s">
        <v>308</v>
      </c>
      <c r="E78" s="17" t="s">
        <v>1</v>
      </c>
      <c r="F78" s="301">
        <v>364.24000000000001</v>
      </c>
      <c r="G78" s="38"/>
      <c r="H78" s="44"/>
    </row>
    <row r="79" s="2" customFormat="1" ht="16.8" customHeight="1">
      <c r="A79" s="38"/>
      <c r="B79" s="44"/>
      <c r="C79" s="302" t="s">
        <v>1066</v>
      </c>
      <c r="D79" s="38"/>
      <c r="E79" s="38"/>
      <c r="F79" s="38"/>
      <c r="G79" s="38"/>
      <c r="H79" s="44"/>
    </row>
    <row r="80" s="2" customFormat="1" ht="16.8" customHeight="1">
      <c r="A80" s="38"/>
      <c r="B80" s="44"/>
      <c r="C80" s="300" t="s">
        <v>301</v>
      </c>
      <c r="D80" s="300" t="s">
        <v>302</v>
      </c>
      <c r="E80" s="17" t="s">
        <v>238</v>
      </c>
      <c r="F80" s="301">
        <v>364.24000000000001</v>
      </c>
      <c r="G80" s="38"/>
      <c r="H80" s="44"/>
    </row>
    <row r="81" s="2" customFormat="1" ht="16.8" customHeight="1">
      <c r="A81" s="38"/>
      <c r="B81" s="44"/>
      <c r="C81" s="300" t="s">
        <v>309</v>
      </c>
      <c r="D81" s="300" t="s">
        <v>310</v>
      </c>
      <c r="E81" s="17" t="s">
        <v>238</v>
      </c>
      <c r="F81" s="301">
        <v>364.24000000000001</v>
      </c>
      <c r="G81" s="38"/>
      <c r="H81" s="44"/>
    </row>
    <row r="82" s="2" customFormat="1" ht="16.8" customHeight="1">
      <c r="A82" s="38"/>
      <c r="B82" s="44"/>
      <c r="C82" s="300" t="s">
        <v>330</v>
      </c>
      <c r="D82" s="300" t="s">
        <v>331</v>
      </c>
      <c r="E82" s="17" t="s">
        <v>238</v>
      </c>
      <c r="F82" s="301">
        <v>484.94</v>
      </c>
      <c r="G82" s="38"/>
      <c r="H82" s="44"/>
    </row>
    <row r="83" s="2" customFormat="1" ht="16.8" customHeight="1">
      <c r="A83" s="38"/>
      <c r="B83" s="44"/>
      <c r="C83" s="296" t="s">
        <v>241</v>
      </c>
      <c r="D83" s="297" t="s">
        <v>241</v>
      </c>
      <c r="E83" s="298" t="s">
        <v>238</v>
      </c>
      <c r="F83" s="299">
        <v>484.94</v>
      </c>
      <c r="G83" s="38"/>
      <c r="H83" s="44"/>
    </row>
    <row r="84" s="2" customFormat="1" ht="16.8" customHeight="1">
      <c r="A84" s="38"/>
      <c r="B84" s="44"/>
      <c r="C84" s="300" t="s">
        <v>241</v>
      </c>
      <c r="D84" s="300" t="s">
        <v>333</v>
      </c>
      <c r="E84" s="17" t="s">
        <v>1</v>
      </c>
      <c r="F84" s="301">
        <v>484.94</v>
      </c>
      <c r="G84" s="38"/>
      <c r="H84" s="44"/>
    </row>
    <row r="85" s="2" customFormat="1" ht="16.8" customHeight="1">
      <c r="A85" s="38"/>
      <c r="B85" s="44"/>
      <c r="C85" s="302" t="s">
        <v>1066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300" t="s">
        <v>330</v>
      </c>
      <c r="D86" s="300" t="s">
        <v>331</v>
      </c>
      <c r="E86" s="17" t="s">
        <v>238</v>
      </c>
      <c r="F86" s="301">
        <v>484.94</v>
      </c>
      <c r="G86" s="38"/>
      <c r="H86" s="44"/>
    </row>
    <row r="87" s="2" customFormat="1">
      <c r="A87" s="38"/>
      <c r="B87" s="44"/>
      <c r="C87" s="300" t="s">
        <v>334</v>
      </c>
      <c r="D87" s="300" t="s">
        <v>335</v>
      </c>
      <c r="E87" s="17" t="s">
        <v>238</v>
      </c>
      <c r="F87" s="301">
        <v>7274.1000000000004</v>
      </c>
      <c r="G87" s="38"/>
      <c r="H87" s="44"/>
    </row>
    <row r="88" s="2" customFormat="1" ht="16.8" customHeight="1">
      <c r="A88" s="38"/>
      <c r="B88" s="44"/>
      <c r="C88" s="300" t="s">
        <v>338</v>
      </c>
      <c r="D88" s="300" t="s">
        <v>339</v>
      </c>
      <c r="E88" s="17" t="s">
        <v>238</v>
      </c>
      <c r="F88" s="301">
        <v>484.94</v>
      </c>
      <c r="G88" s="38"/>
      <c r="H88" s="44"/>
    </row>
    <row r="89" s="2" customFormat="1" ht="16.8" customHeight="1">
      <c r="A89" s="38"/>
      <c r="B89" s="44"/>
      <c r="C89" s="300" t="s">
        <v>341</v>
      </c>
      <c r="D89" s="300" t="s">
        <v>342</v>
      </c>
      <c r="E89" s="17" t="s">
        <v>238</v>
      </c>
      <c r="F89" s="301">
        <v>484.94</v>
      </c>
      <c r="G89" s="38"/>
      <c r="H89" s="44"/>
    </row>
    <row r="90" s="2" customFormat="1" ht="16.8" customHeight="1">
      <c r="A90" s="38"/>
      <c r="B90" s="44"/>
      <c r="C90" s="300" t="s">
        <v>344</v>
      </c>
      <c r="D90" s="300" t="s">
        <v>345</v>
      </c>
      <c r="E90" s="17" t="s">
        <v>346</v>
      </c>
      <c r="F90" s="301">
        <v>824.39800000000002</v>
      </c>
      <c r="G90" s="38"/>
      <c r="H90" s="44"/>
    </row>
    <row r="91" s="2" customFormat="1" ht="16.8" customHeight="1">
      <c r="A91" s="38"/>
      <c r="B91" s="44"/>
      <c r="C91" s="296" t="s">
        <v>243</v>
      </c>
      <c r="D91" s="297" t="s">
        <v>243</v>
      </c>
      <c r="E91" s="298" t="s">
        <v>238</v>
      </c>
      <c r="F91" s="299">
        <v>112.59999999999999</v>
      </c>
      <c r="G91" s="38"/>
      <c r="H91" s="44"/>
    </row>
    <row r="92" s="2" customFormat="1" ht="16.8" customHeight="1">
      <c r="A92" s="38"/>
      <c r="B92" s="44"/>
      <c r="C92" s="300" t="s">
        <v>1</v>
      </c>
      <c r="D92" s="300" t="s">
        <v>300</v>
      </c>
      <c r="E92" s="17" t="s">
        <v>1</v>
      </c>
      <c r="F92" s="301">
        <v>0</v>
      </c>
      <c r="G92" s="38"/>
      <c r="H92" s="44"/>
    </row>
    <row r="93" s="2" customFormat="1" ht="16.8" customHeight="1">
      <c r="A93" s="38"/>
      <c r="B93" s="44"/>
      <c r="C93" s="300" t="s">
        <v>243</v>
      </c>
      <c r="D93" s="300" t="s">
        <v>244</v>
      </c>
      <c r="E93" s="17" t="s">
        <v>1</v>
      </c>
      <c r="F93" s="301">
        <v>112.59999999999999</v>
      </c>
      <c r="G93" s="38"/>
      <c r="H93" s="44"/>
    </row>
    <row r="94" s="2" customFormat="1" ht="16.8" customHeight="1">
      <c r="A94" s="38"/>
      <c r="B94" s="44"/>
      <c r="C94" s="302" t="s">
        <v>1066</v>
      </c>
      <c r="D94" s="38"/>
      <c r="E94" s="38"/>
      <c r="F94" s="38"/>
      <c r="G94" s="38"/>
      <c r="H94" s="44"/>
    </row>
    <row r="95" s="2" customFormat="1" ht="16.8" customHeight="1">
      <c r="A95" s="38"/>
      <c r="B95" s="44"/>
      <c r="C95" s="300" t="s">
        <v>297</v>
      </c>
      <c r="D95" s="300" t="s">
        <v>298</v>
      </c>
      <c r="E95" s="17" t="s">
        <v>238</v>
      </c>
      <c r="F95" s="301">
        <v>112.59999999999999</v>
      </c>
      <c r="G95" s="38"/>
      <c r="H95" s="44"/>
    </row>
    <row r="96" s="2" customFormat="1" ht="16.8" customHeight="1">
      <c r="A96" s="38"/>
      <c r="B96" s="44"/>
      <c r="C96" s="300" t="s">
        <v>330</v>
      </c>
      <c r="D96" s="300" t="s">
        <v>331</v>
      </c>
      <c r="E96" s="17" t="s">
        <v>238</v>
      </c>
      <c r="F96" s="301">
        <v>484.94</v>
      </c>
      <c r="G96" s="38"/>
      <c r="H96" s="44"/>
    </row>
    <row r="97" s="2" customFormat="1" ht="16.8" customHeight="1">
      <c r="A97" s="38"/>
      <c r="B97" s="44"/>
      <c r="C97" s="296" t="s">
        <v>245</v>
      </c>
      <c r="D97" s="297" t="s">
        <v>245</v>
      </c>
      <c r="E97" s="298" t="s">
        <v>238</v>
      </c>
      <c r="F97" s="299">
        <v>15.6</v>
      </c>
      <c r="G97" s="38"/>
      <c r="H97" s="44"/>
    </row>
    <row r="98" s="2" customFormat="1" ht="16.8" customHeight="1">
      <c r="A98" s="38"/>
      <c r="B98" s="44"/>
      <c r="C98" s="300" t="s">
        <v>1</v>
      </c>
      <c r="D98" s="300" t="s">
        <v>315</v>
      </c>
      <c r="E98" s="17" t="s">
        <v>1</v>
      </c>
      <c r="F98" s="301">
        <v>0</v>
      </c>
      <c r="G98" s="38"/>
      <c r="H98" s="44"/>
    </row>
    <row r="99" s="2" customFormat="1" ht="16.8" customHeight="1">
      <c r="A99" s="38"/>
      <c r="B99" s="44"/>
      <c r="C99" s="300" t="s">
        <v>1</v>
      </c>
      <c r="D99" s="300" t="s">
        <v>316</v>
      </c>
      <c r="E99" s="17" t="s">
        <v>1</v>
      </c>
      <c r="F99" s="301">
        <v>0</v>
      </c>
      <c r="G99" s="38"/>
      <c r="H99" s="44"/>
    </row>
    <row r="100" s="2" customFormat="1" ht="16.8" customHeight="1">
      <c r="A100" s="38"/>
      <c r="B100" s="44"/>
      <c r="C100" s="300" t="s">
        <v>245</v>
      </c>
      <c r="D100" s="300" t="s">
        <v>317</v>
      </c>
      <c r="E100" s="17" t="s">
        <v>1</v>
      </c>
      <c r="F100" s="301">
        <v>15.6</v>
      </c>
      <c r="G100" s="38"/>
      <c r="H100" s="44"/>
    </row>
    <row r="101" s="2" customFormat="1" ht="16.8" customHeight="1">
      <c r="A101" s="38"/>
      <c r="B101" s="44"/>
      <c r="C101" s="302" t="s">
        <v>1066</v>
      </c>
      <c r="D101" s="38"/>
      <c r="E101" s="38"/>
      <c r="F101" s="38"/>
      <c r="G101" s="38"/>
      <c r="H101" s="44"/>
    </row>
    <row r="102" s="2" customFormat="1" ht="16.8" customHeight="1">
      <c r="A102" s="38"/>
      <c r="B102" s="44"/>
      <c r="C102" s="300" t="s">
        <v>312</v>
      </c>
      <c r="D102" s="300" t="s">
        <v>313</v>
      </c>
      <c r="E102" s="17" t="s">
        <v>238</v>
      </c>
      <c r="F102" s="301">
        <v>15.6</v>
      </c>
      <c r="G102" s="38"/>
      <c r="H102" s="44"/>
    </row>
    <row r="103" s="2" customFormat="1" ht="16.8" customHeight="1">
      <c r="A103" s="38"/>
      <c r="B103" s="44"/>
      <c r="C103" s="300" t="s">
        <v>318</v>
      </c>
      <c r="D103" s="300" t="s">
        <v>319</v>
      </c>
      <c r="E103" s="17" t="s">
        <v>238</v>
      </c>
      <c r="F103" s="301">
        <v>15.6</v>
      </c>
      <c r="G103" s="38"/>
      <c r="H103" s="44"/>
    </row>
    <row r="104" s="2" customFormat="1" ht="16.8" customHeight="1">
      <c r="A104" s="38"/>
      <c r="B104" s="44"/>
      <c r="C104" s="300" t="s">
        <v>330</v>
      </c>
      <c r="D104" s="300" t="s">
        <v>331</v>
      </c>
      <c r="E104" s="17" t="s">
        <v>238</v>
      </c>
      <c r="F104" s="301">
        <v>484.94</v>
      </c>
      <c r="G104" s="38"/>
      <c r="H104" s="44"/>
    </row>
    <row r="105" s="2" customFormat="1" ht="16.8" customHeight="1">
      <c r="A105" s="38"/>
      <c r="B105" s="44"/>
      <c r="C105" s="300" t="s">
        <v>349</v>
      </c>
      <c r="D105" s="300" t="s">
        <v>350</v>
      </c>
      <c r="E105" s="17" t="s">
        <v>238</v>
      </c>
      <c r="F105" s="301">
        <v>15.6</v>
      </c>
      <c r="G105" s="38"/>
      <c r="H105" s="44"/>
    </row>
    <row r="106" s="2" customFormat="1" ht="16.8" customHeight="1">
      <c r="A106" s="38"/>
      <c r="B106" s="44"/>
      <c r="C106" s="300" t="s">
        <v>352</v>
      </c>
      <c r="D106" s="300" t="s">
        <v>353</v>
      </c>
      <c r="E106" s="17" t="s">
        <v>346</v>
      </c>
      <c r="F106" s="301">
        <v>29.640000000000001</v>
      </c>
      <c r="G106" s="38"/>
      <c r="H106" s="44"/>
    </row>
    <row r="107" s="2" customFormat="1" ht="16.8" customHeight="1">
      <c r="A107" s="38"/>
      <c r="B107" s="44"/>
      <c r="C107" s="296" t="s">
        <v>247</v>
      </c>
      <c r="D107" s="297" t="s">
        <v>247</v>
      </c>
      <c r="E107" s="298" t="s">
        <v>227</v>
      </c>
      <c r="F107" s="299">
        <v>50</v>
      </c>
      <c r="G107" s="38"/>
      <c r="H107" s="44"/>
    </row>
    <row r="108" s="2" customFormat="1" ht="16.8" customHeight="1">
      <c r="A108" s="38"/>
      <c r="B108" s="44"/>
      <c r="C108" s="300" t="s">
        <v>1</v>
      </c>
      <c r="D108" s="300" t="s">
        <v>271</v>
      </c>
      <c r="E108" s="17" t="s">
        <v>1</v>
      </c>
      <c r="F108" s="301">
        <v>0</v>
      </c>
      <c r="G108" s="38"/>
      <c r="H108" s="44"/>
    </row>
    <row r="109" s="2" customFormat="1" ht="16.8" customHeight="1">
      <c r="A109" s="38"/>
      <c r="B109" s="44"/>
      <c r="C109" s="300" t="s">
        <v>247</v>
      </c>
      <c r="D109" s="300" t="s">
        <v>252</v>
      </c>
      <c r="E109" s="17" t="s">
        <v>1</v>
      </c>
      <c r="F109" s="301">
        <v>50</v>
      </c>
      <c r="G109" s="38"/>
      <c r="H109" s="44"/>
    </row>
    <row r="110" s="2" customFormat="1" ht="16.8" customHeight="1">
      <c r="A110" s="38"/>
      <c r="B110" s="44"/>
      <c r="C110" s="302" t="s">
        <v>1066</v>
      </c>
      <c r="D110" s="38"/>
      <c r="E110" s="38"/>
      <c r="F110" s="38"/>
      <c r="G110" s="38"/>
      <c r="H110" s="44"/>
    </row>
    <row r="111" s="2" customFormat="1" ht="16.8" customHeight="1">
      <c r="A111" s="38"/>
      <c r="B111" s="44"/>
      <c r="C111" s="300" t="s">
        <v>356</v>
      </c>
      <c r="D111" s="300" t="s">
        <v>357</v>
      </c>
      <c r="E111" s="17" t="s">
        <v>227</v>
      </c>
      <c r="F111" s="301">
        <v>50</v>
      </c>
      <c r="G111" s="38"/>
      <c r="H111" s="44"/>
    </row>
    <row r="112" s="2" customFormat="1" ht="16.8" customHeight="1">
      <c r="A112" s="38"/>
      <c r="B112" s="44"/>
      <c r="C112" s="300" t="s">
        <v>330</v>
      </c>
      <c r="D112" s="300" t="s">
        <v>331</v>
      </c>
      <c r="E112" s="17" t="s">
        <v>238</v>
      </c>
      <c r="F112" s="301">
        <v>484.94</v>
      </c>
      <c r="G112" s="38"/>
      <c r="H112" s="44"/>
    </row>
    <row r="113" s="2" customFormat="1" ht="16.8" customHeight="1">
      <c r="A113" s="38"/>
      <c r="B113" s="44"/>
      <c r="C113" s="300" t="s">
        <v>380</v>
      </c>
      <c r="D113" s="300" t="s">
        <v>381</v>
      </c>
      <c r="E113" s="17" t="s">
        <v>227</v>
      </c>
      <c r="F113" s="301">
        <v>50</v>
      </c>
      <c r="G113" s="38"/>
      <c r="H113" s="44"/>
    </row>
    <row r="114" s="2" customFormat="1" ht="16.8" customHeight="1">
      <c r="A114" s="38"/>
      <c r="B114" s="44"/>
      <c r="C114" s="300" t="s">
        <v>384</v>
      </c>
      <c r="D114" s="300" t="s">
        <v>385</v>
      </c>
      <c r="E114" s="17" t="s">
        <v>227</v>
      </c>
      <c r="F114" s="301">
        <v>50</v>
      </c>
      <c r="G114" s="38"/>
      <c r="H114" s="44"/>
    </row>
    <row r="115" s="2" customFormat="1" ht="16.8" customHeight="1">
      <c r="A115" s="38"/>
      <c r="B115" s="44"/>
      <c r="C115" s="300" t="s">
        <v>388</v>
      </c>
      <c r="D115" s="300" t="s">
        <v>389</v>
      </c>
      <c r="E115" s="17" t="s">
        <v>227</v>
      </c>
      <c r="F115" s="301">
        <v>50</v>
      </c>
      <c r="G115" s="38"/>
      <c r="H115" s="44"/>
    </row>
    <row r="116" s="2" customFormat="1">
      <c r="A116" s="38"/>
      <c r="B116" s="44"/>
      <c r="C116" s="300" t="s">
        <v>392</v>
      </c>
      <c r="D116" s="300" t="s">
        <v>393</v>
      </c>
      <c r="E116" s="17" t="s">
        <v>269</v>
      </c>
      <c r="F116" s="301">
        <v>0.0050000000000000001</v>
      </c>
      <c r="G116" s="38"/>
      <c r="H116" s="44"/>
    </row>
    <row r="117" s="2" customFormat="1">
      <c r="A117" s="38"/>
      <c r="B117" s="44"/>
      <c r="C117" s="300" t="s">
        <v>397</v>
      </c>
      <c r="D117" s="300" t="s">
        <v>398</v>
      </c>
      <c r="E117" s="17" t="s">
        <v>227</v>
      </c>
      <c r="F117" s="301">
        <v>50</v>
      </c>
      <c r="G117" s="38"/>
      <c r="H117" s="44"/>
    </row>
    <row r="118" s="2" customFormat="1" ht="16.8" customHeight="1">
      <c r="A118" s="38"/>
      <c r="B118" s="44"/>
      <c r="C118" s="296" t="s">
        <v>249</v>
      </c>
      <c r="D118" s="297" t="s">
        <v>249</v>
      </c>
      <c r="E118" s="298" t="s">
        <v>227</v>
      </c>
      <c r="F118" s="299">
        <v>2</v>
      </c>
      <c r="G118" s="38"/>
      <c r="H118" s="44"/>
    </row>
    <row r="119" s="2" customFormat="1" ht="16.8" customHeight="1">
      <c r="A119" s="38"/>
      <c r="B119" s="44"/>
      <c r="C119" s="300" t="s">
        <v>1</v>
      </c>
      <c r="D119" s="300" t="s">
        <v>271</v>
      </c>
      <c r="E119" s="17" t="s">
        <v>1</v>
      </c>
      <c r="F119" s="301">
        <v>0</v>
      </c>
      <c r="G119" s="38"/>
      <c r="H119" s="44"/>
    </row>
    <row r="120" s="2" customFormat="1" ht="16.8" customHeight="1">
      <c r="A120" s="38"/>
      <c r="B120" s="44"/>
      <c r="C120" s="300" t="s">
        <v>1</v>
      </c>
      <c r="D120" s="300" t="s">
        <v>504</v>
      </c>
      <c r="E120" s="17" t="s">
        <v>1</v>
      </c>
      <c r="F120" s="301">
        <v>0</v>
      </c>
      <c r="G120" s="38"/>
      <c r="H120" s="44"/>
    </row>
    <row r="121" s="2" customFormat="1" ht="16.8" customHeight="1">
      <c r="A121" s="38"/>
      <c r="B121" s="44"/>
      <c r="C121" s="300" t="s">
        <v>249</v>
      </c>
      <c r="D121" s="300" t="s">
        <v>85</v>
      </c>
      <c r="E121" s="17" t="s">
        <v>1</v>
      </c>
      <c r="F121" s="301">
        <v>2</v>
      </c>
      <c r="G121" s="38"/>
      <c r="H121" s="44"/>
    </row>
    <row r="122" s="2" customFormat="1" ht="16.8" customHeight="1">
      <c r="A122" s="38"/>
      <c r="B122" s="44"/>
      <c r="C122" s="302" t="s">
        <v>1066</v>
      </c>
      <c r="D122" s="38"/>
      <c r="E122" s="38"/>
      <c r="F122" s="38"/>
      <c r="G122" s="38"/>
      <c r="H122" s="44"/>
    </row>
    <row r="123" s="2" customFormat="1" ht="16.8" customHeight="1">
      <c r="A123" s="38"/>
      <c r="B123" s="44"/>
      <c r="C123" s="300" t="s">
        <v>501</v>
      </c>
      <c r="D123" s="300" t="s">
        <v>502</v>
      </c>
      <c r="E123" s="17" t="s">
        <v>227</v>
      </c>
      <c r="F123" s="301">
        <v>2</v>
      </c>
      <c r="G123" s="38"/>
      <c r="H123" s="44"/>
    </row>
    <row r="124" s="2" customFormat="1" ht="16.8" customHeight="1">
      <c r="A124" s="38"/>
      <c r="B124" s="44"/>
      <c r="C124" s="300" t="s">
        <v>301</v>
      </c>
      <c r="D124" s="300" t="s">
        <v>302</v>
      </c>
      <c r="E124" s="17" t="s">
        <v>238</v>
      </c>
      <c r="F124" s="301">
        <v>364.24000000000001</v>
      </c>
      <c r="G124" s="38"/>
      <c r="H124" s="44"/>
    </row>
    <row r="125" s="2" customFormat="1" ht="16.8" customHeight="1">
      <c r="A125" s="38"/>
      <c r="B125" s="44"/>
      <c r="C125" s="300" t="s">
        <v>375</v>
      </c>
      <c r="D125" s="300" t="s">
        <v>376</v>
      </c>
      <c r="E125" s="17" t="s">
        <v>227</v>
      </c>
      <c r="F125" s="301">
        <v>514</v>
      </c>
      <c r="G125" s="38"/>
      <c r="H125" s="44"/>
    </row>
    <row r="126" s="2" customFormat="1" ht="16.8" customHeight="1">
      <c r="A126" s="38"/>
      <c r="B126" s="44"/>
      <c r="C126" s="300" t="s">
        <v>468</v>
      </c>
      <c r="D126" s="300" t="s">
        <v>469</v>
      </c>
      <c r="E126" s="17" t="s">
        <v>227</v>
      </c>
      <c r="F126" s="301">
        <v>1008</v>
      </c>
      <c r="G126" s="38"/>
      <c r="H126" s="44"/>
    </row>
    <row r="127" s="2" customFormat="1" ht="16.8" customHeight="1">
      <c r="A127" s="38"/>
      <c r="B127" s="44"/>
      <c r="C127" s="300" t="s">
        <v>497</v>
      </c>
      <c r="D127" s="300" t="s">
        <v>498</v>
      </c>
      <c r="E127" s="17" t="s">
        <v>227</v>
      </c>
      <c r="F127" s="301">
        <v>2</v>
      </c>
      <c r="G127" s="38"/>
      <c r="H127" s="44"/>
    </row>
    <row r="128" s="2" customFormat="1" ht="16.8" customHeight="1">
      <c r="A128" s="38"/>
      <c r="B128" s="44"/>
      <c r="C128" s="300" t="s">
        <v>584</v>
      </c>
      <c r="D128" s="300" t="s">
        <v>585</v>
      </c>
      <c r="E128" s="17" t="s">
        <v>227</v>
      </c>
      <c r="F128" s="301">
        <v>514</v>
      </c>
      <c r="G128" s="38"/>
      <c r="H128" s="44"/>
    </row>
    <row r="129" s="2" customFormat="1" ht="16.8" customHeight="1">
      <c r="A129" s="38"/>
      <c r="B129" s="44"/>
      <c r="C129" s="296" t="s">
        <v>250</v>
      </c>
      <c r="D129" s="297" t="s">
        <v>250</v>
      </c>
      <c r="E129" s="298" t="s">
        <v>227</v>
      </c>
      <c r="F129" s="299">
        <v>180.49199999999999</v>
      </c>
      <c r="G129" s="38"/>
      <c r="H129" s="44"/>
    </row>
    <row r="130" s="2" customFormat="1" ht="16.8" customHeight="1">
      <c r="A130" s="38"/>
      <c r="B130" s="44"/>
      <c r="C130" s="300" t="s">
        <v>250</v>
      </c>
      <c r="D130" s="300" t="s">
        <v>455</v>
      </c>
      <c r="E130" s="17" t="s">
        <v>1</v>
      </c>
      <c r="F130" s="301">
        <v>180.49199999999999</v>
      </c>
      <c r="G130" s="38"/>
      <c r="H130" s="44"/>
    </row>
    <row r="131" s="2" customFormat="1" ht="16.8" customHeight="1">
      <c r="A131" s="38"/>
      <c r="B131" s="44"/>
      <c r="C131" s="302" t="s">
        <v>1066</v>
      </c>
      <c r="D131" s="38"/>
      <c r="E131" s="38"/>
      <c r="F131" s="38"/>
      <c r="G131" s="38"/>
      <c r="H131" s="44"/>
    </row>
    <row r="132" s="2" customFormat="1" ht="16.8" customHeight="1">
      <c r="A132" s="38"/>
      <c r="B132" s="44"/>
      <c r="C132" s="300" t="s">
        <v>452</v>
      </c>
      <c r="D132" s="300" t="s">
        <v>453</v>
      </c>
      <c r="E132" s="17" t="s">
        <v>227</v>
      </c>
      <c r="F132" s="301">
        <v>180.49199999999999</v>
      </c>
      <c r="G132" s="38"/>
      <c r="H132" s="44"/>
    </row>
    <row r="133" s="2" customFormat="1" ht="16.8" customHeight="1">
      <c r="A133" s="38"/>
      <c r="B133" s="44"/>
      <c r="C133" s="300" t="s">
        <v>457</v>
      </c>
      <c r="D133" s="300" t="s">
        <v>458</v>
      </c>
      <c r="E133" s="17" t="s">
        <v>227</v>
      </c>
      <c r="F133" s="301">
        <v>180.49199999999999</v>
      </c>
      <c r="G133" s="38"/>
      <c r="H133" s="44"/>
    </row>
    <row r="134" s="2" customFormat="1" ht="16.8" customHeight="1">
      <c r="A134" s="38"/>
      <c r="B134" s="44"/>
      <c r="C134" s="296" t="s">
        <v>252</v>
      </c>
      <c r="D134" s="297" t="s">
        <v>252</v>
      </c>
      <c r="E134" s="298" t="s">
        <v>227</v>
      </c>
      <c r="F134" s="299">
        <v>50</v>
      </c>
      <c r="G134" s="38"/>
      <c r="H134" s="44"/>
    </row>
    <row r="135" s="2" customFormat="1" ht="16.8" customHeight="1">
      <c r="A135" s="38"/>
      <c r="B135" s="44"/>
      <c r="C135" s="300" t="s">
        <v>1</v>
      </c>
      <c r="D135" s="300" t="s">
        <v>271</v>
      </c>
      <c r="E135" s="17" t="s">
        <v>1</v>
      </c>
      <c r="F135" s="301">
        <v>0</v>
      </c>
      <c r="G135" s="38"/>
      <c r="H135" s="44"/>
    </row>
    <row r="136" s="2" customFormat="1" ht="16.8" customHeight="1">
      <c r="A136" s="38"/>
      <c r="B136" s="44"/>
      <c r="C136" s="300" t="s">
        <v>252</v>
      </c>
      <c r="D136" s="300" t="s">
        <v>248</v>
      </c>
      <c r="E136" s="17" t="s">
        <v>1</v>
      </c>
      <c r="F136" s="301">
        <v>50</v>
      </c>
      <c r="G136" s="38"/>
      <c r="H136" s="44"/>
    </row>
    <row r="137" s="2" customFormat="1" ht="16.8" customHeight="1">
      <c r="A137" s="38"/>
      <c r="B137" s="44"/>
      <c r="C137" s="302" t="s">
        <v>1066</v>
      </c>
      <c r="D137" s="38"/>
      <c r="E137" s="38"/>
      <c r="F137" s="38"/>
      <c r="G137" s="38"/>
      <c r="H137" s="44"/>
    </row>
    <row r="138" s="2" customFormat="1" ht="16.8" customHeight="1">
      <c r="A138" s="38"/>
      <c r="B138" s="44"/>
      <c r="C138" s="300" t="s">
        <v>364</v>
      </c>
      <c r="D138" s="300" t="s">
        <v>365</v>
      </c>
      <c r="E138" s="17" t="s">
        <v>227</v>
      </c>
      <c r="F138" s="301">
        <v>50</v>
      </c>
      <c r="G138" s="38"/>
      <c r="H138" s="44"/>
    </row>
    <row r="139" s="2" customFormat="1">
      <c r="A139" s="38"/>
      <c r="B139" s="44"/>
      <c r="C139" s="300" t="s">
        <v>273</v>
      </c>
      <c r="D139" s="300" t="s">
        <v>274</v>
      </c>
      <c r="E139" s="17" t="s">
        <v>227</v>
      </c>
      <c r="F139" s="301">
        <v>150</v>
      </c>
      <c r="G139" s="38"/>
      <c r="H139" s="44"/>
    </row>
    <row r="140" s="2" customFormat="1" ht="16.8" customHeight="1">
      <c r="A140" s="38"/>
      <c r="B140" s="44"/>
      <c r="C140" s="300" t="s">
        <v>356</v>
      </c>
      <c r="D140" s="300" t="s">
        <v>357</v>
      </c>
      <c r="E140" s="17" t="s">
        <v>227</v>
      </c>
      <c r="F140" s="301">
        <v>50</v>
      </c>
      <c r="G140" s="38"/>
      <c r="H140" s="44"/>
    </row>
    <row r="141" s="2" customFormat="1" ht="16.8" customHeight="1">
      <c r="A141" s="38"/>
      <c r="B141" s="44"/>
      <c r="C141" s="300" t="s">
        <v>368</v>
      </c>
      <c r="D141" s="300" t="s">
        <v>369</v>
      </c>
      <c r="E141" s="17" t="s">
        <v>370</v>
      </c>
      <c r="F141" s="301">
        <v>1.5</v>
      </c>
      <c r="G141" s="38"/>
      <c r="H141" s="44"/>
    </row>
    <row r="142" s="2" customFormat="1" ht="16.8" customHeight="1">
      <c r="A142" s="38"/>
      <c r="B142" s="44"/>
      <c r="C142" s="300" t="s">
        <v>359</v>
      </c>
      <c r="D142" s="300" t="s">
        <v>360</v>
      </c>
      <c r="E142" s="17" t="s">
        <v>361</v>
      </c>
      <c r="F142" s="301">
        <v>0.040000000000000001</v>
      </c>
      <c r="G142" s="38"/>
      <c r="H142" s="44"/>
    </row>
    <row r="143" s="2" customFormat="1" ht="16.8" customHeight="1">
      <c r="A143" s="38"/>
      <c r="B143" s="44"/>
      <c r="C143" s="300" t="s">
        <v>416</v>
      </c>
      <c r="D143" s="300" t="s">
        <v>417</v>
      </c>
      <c r="E143" s="17" t="s">
        <v>238</v>
      </c>
      <c r="F143" s="301">
        <v>3</v>
      </c>
      <c r="G143" s="38"/>
      <c r="H143" s="44"/>
    </row>
    <row r="144" s="2" customFormat="1" ht="16.8" customHeight="1">
      <c r="A144" s="38"/>
      <c r="B144" s="44"/>
      <c r="C144" s="296" t="s">
        <v>253</v>
      </c>
      <c r="D144" s="297" t="s">
        <v>253</v>
      </c>
      <c r="E144" s="298" t="s">
        <v>99</v>
      </c>
      <c r="F144" s="299">
        <v>86</v>
      </c>
      <c r="G144" s="38"/>
      <c r="H144" s="44"/>
    </row>
    <row r="145" s="2" customFormat="1" ht="16.8" customHeight="1">
      <c r="A145" s="38"/>
      <c r="B145" s="44"/>
      <c r="C145" s="300" t="s">
        <v>1</v>
      </c>
      <c r="D145" s="300" t="s">
        <v>540</v>
      </c>
      <c r="E145" s="17" t="s">
        <v>1</v>
      </c>
      <c r="F145" s="301">
        <v>0</v>
      </c>
      <c r="G145" s="38"/>
      <c r="H145" s="44"/>
    </row>
    <row r="146" s="2" customFormat="1" ht="16.8" customHeight="1">
      <c r="A146" s="38"/>
      <c r="B146" s="44"/>
      <c r="C146" s="300" t="s">
        <v>253</v>
      </c>
      <c r="D146" s="300" t="s">
        <v>541</v>
      </c>
      <c r="E146" s="17" t="s">
        <v>1</v>
      </c>
      <c r="F146" s="301">
        <v>86</v>
      </c>
      <c r="G146" s="38"/>
      <c r="H146" s="44"/>
    </row>
    <row r="147" s="2" customFormat="1" ht="16.8" customHeight="1">
      <c r="A147" s="38"/>
      <c r="B147" s="44"/>
      <c r="C147" s="302" t="s">
        <v>1066</v>
      </c>
      <c r="D147" s="38"/>
      <c r="E147" s="38"/>
      <c r="F147" s="38"/>
      <c r="G147" s="38"/>
      <c r="H147" s="44"/>
    </row>
    <row r="148" s="2" customFormat="1" ht="16.8" customHeight="1">
      <c r="A148" s="38"/>
      <c r="B148" s="44"/>
      <c r="C148" s="300" t="s">
        <v>537</v>
      </c>
      <c r="D148" s="300" t="s">
        <v>538</v>
      </c>
      <c r="E148" s="17" t="s">
        <v>99</v>
      </c>
      <c r="F148" s="301">
        <v>86</v>
      </c>
      <c r="G148" s="38"/>
      <c r="H148" s="44"/>
    </row>
    <row r="149" s="2" customFormat="1" ht="16.8" customHeight="1">
      <c r="A149" s="38"/>
      <c r="B149" s="44"/>
      <c r="C149" s="300" t="s">
        <v>547</v>
      </c>
      <c r="D149" s="300" t="s">
        <v>548</v>
      </c>
      <c r="E149" s="17" t="s">
        <v>99</v>
      </c>
      <c r="F149" s="301">
        <v>86</v>
      </c>
      <c r="G149" s="38"/>
      <c r="H149" s="44"/>
    </row>
    <row r="150" s="2" customFormat="1" ht="16.8" customHeight="1">
      <c r="A150" s="38"/>
      <c r="B150" s="44"/>
      <c r="C150" s="296" t="s">
        <v>255</v>
      </c>
      <c r="D150" s="297" t="s">
        <v>255</v>
      </c>
      <c r="E150" s="298" t="s">
        <v>238</v>
      </c>
      <c r="F150" s="299">
        <v>1.5</v>
      </c>
      <c r="G150" s="38"/>
      <c r="H150" s="44"/>
    </row>
    <row r="151" s="2" customFormat="1" ht="16.8" customHeight="1">
      <c r="A151" s="38"/>
      <c r="B151" s="44"/>
      <c r="C151" s="300" t="s">
        <v>1</v>
      </c>
      <c r="D151" s="300" t="s">
        <v>404</v>
      </c>
      <c r="E151" s="17" t="s">
        <v>1</v>
      </c>
      <c r="F151" s="301">
        <v>0</v>
      </c>
      <c r="G151" s="38"/>
      <c r="H151" s="44"/>
    </row>
    <row r="152" s="2" customFormat="1" ht="16.8" customHeight="1">
      <c r="A152" s="38"/>
      <c r="B152" s="44"/>
      <c r="C152" s="300" t="s">
        <v>255</v>
      </c>
      <c r="D152" s="300" t="s">
        <v>405</v>
      </c>
      <c r="E152" s="17" t="s">
        <v>1</v>
      </c>
      <c r="F152" s="301">
        <v>1.5</v>
      </c>
      <c r="G152" s="38"/>
      <c r="H152" s="44"/>
    </row>
    <row r="153" s="2" customFormat="1" ht="16.8" customHeight="1">
      <c r="A153" s="38"/>
      <c r="B153" s="44"/>
      <c r="C153" s="302" t="s">
        <v>1066</v>
      </c>
      <c r="D153" s="38"/>
      <c r="E153" s="38"/>
      <c r="F153" s="38"/>
      <c r="G153" s="38"/>
      <c r="H153" s="44"/>
    </row>
    <row r="154" s="2" customFormat="1" ht="16.8" customHeight="1">
      <c r="A154" s="38"/>
      <c r="B154" s="44"/>
      <c r="C154" s="300" t="s">
        <v>401</v>
      </c>
      <c r="D154" s="300" t="s">
        <v>402</v>
      </c>
      <c r="E154" s="17" t="s">
        <v>238</v>
      </c>
      <c r="F154" s="301">
        <v>1.5</v>
      </c>
      <c r="G154" s="38"/>
      <c r="H154" s="44"/>
    </row>
    <row r="155" s="2" customFormat="1" ht="16.8" customHeight="1">
      <c r="A155" s="38"/>
      <c r="B155" s="44"/>
      <c r="C155" s="300" t="s">
        <v>407</v>
      </c>
      <c r="D155" s="300" t="s">
        <v>408</v>
      </c>
      <c r="E155" s="17" t="s">
        <v>238</v>
      </c>
      <c r="F155" s="301">
        <v>1.5</v>
      </c>
      <c r="G155" s="38"/>
      <c r="H155" s="44"/>
    </row>
    <row r="156" s="2" customFormat="1" ht="16.8" customHeight="1">
      <c r="A156" s="38"/>
      <c r="B156" s="44"/>
      <c r="C156" s="300" t="s">
        <v>411</v>
      </c>
      <c r="D156" s="300" t="s">
        <v>412</v>
      </c>
      <c r="E156" s="17" t="s">
        <v>238</v>
      </c>
      <c r="F156" s="301">
        <v>36</v>
      </c>
      <c r="G156" s="38"/>
      <c r="H156" s="44"/>
    </row>
    <row r="157" s="2" customFormat="1" ht="26.4" customHeight="1">
      <c r="A157" s="38"/>
      <c r="B157" s="44"/>
      <c r="C157" s="295" t="s">
        <v>1068</v>
      </c>
      <c r="D157" s="295" t="s">
        <v>90</v>
      </c>
      <c r="E157" s="38"/>
      <c r="F157" s="38"/>
      <c r="G157" s="38"/>
      <c r="H157" s="44"/>
    </row>
    <row r="158" s="2" customFormat="1" ht="16.8" customHeight="1">
      <c r="A158" s="38"/>
      <c r="B158" s="44"/>
      <c r="C158" s="296" t="s">
        <v>231</v>
      </c>
      <c r="D158" s="297" t="s">
        <v>231</v>
      </c>
      <c r="E158" s="298" t="s">
        <v>99</v>
      </c>
      <c r="F158" s="299">
        <v>17</v>
      </c>
      <c r="G158" s="38"/>
      <c r="H158" s="44"/>
    </row>
    <row r="159" s="2" customFormat="1" ht="16.8" customHeight="1">
      <c r="A159" s="38"/>
      <c r="B159" s="44"/>
      <c r="C159" s="300" t="s">
        <v>1</v>
      </c>
      <c r="D159" s="300" t="s">
        <v>671</v>
      </c>
      <c r="E159" s="17" t="s">
        <v>1</v>
      </c>
      <c r="F159" s="301">
        <v>0</v>
      </c>
      <c r="G159" s="38"/>
      <c r="H159" s="44"/>
    </row>
    <row r="160" s="2" customFormat="1" ht="16.8" customHeight="1">
      <c r="A160" s="38"/>
      <c r="B160" s="44"/>
      <c r="C160" s="300" t="s">
        <v>231</v>
      </c>
      <c r="D160" s="300" t="s">
        <v>735</v>
      </c>
      <c r="E160" s="17" t="s">
        <v>1</v>
      </c>
      <c r="F160" s="301">
        <v>17</v>
      </c>
      <c r="G160" s="38"/>
      <c r="H160" s="44"/>
    </row>
    <row r="161" s="2" customFormat="1" ht="16.8" customHeight="1">
      <c r="A161" s="38"/>
      <c r="B161" s="44"/>
      <c r="C161" s="302" t="s">
        <v>1066</v>
      </c>
      <c r="D161" s="38"/>
      <c r="E161" s="38"/>
      <c r="F161" s="38"/>
      <c r="G161" s="38"/>
      <c r="H161" s="44"/>
    </row>
    <row r="162" s="2" customFormat="1" ht="16.8" customHeight="1">
      <c r="A162" s="38"/>
      <c r="B162" s="44"/>
      <c r="C162" s="300" t="s">
        <v>732</v>
      </c>
      <c r="D162" s="300" t="s">
        <v>733</v>
      </c>
      <c r="E162" s="17" t="s">
        <v>99</v>
      </c>
      <c r="F162" s="301">
        <v>17</v>
      </c>
      <c r="G162" s="38"/>
      <c r="H162" s="44"/>
    </row>
    <row r="163" s="2" customFormat="1" ht="16.8" customHeight="1">
      <c r="A163" s="38"/>
      <c r="B163" s="44"/>
      <c r="C163" s="300" t="s">
        <v>739</v>
      </c>
      <c r="D163" s="300" t="s">
        <v>740</v>
      </c>
      <c r="E163" s="17" t="s">
        <v>227</v>
      </c>
      <c r="F163" s="301">
        <v>116.00700000000001</v>
      </c>
      <c r="G163" s="38"/>
      <c r="H163" s="44"/>
    </row>
    <row r="164" s="2" customFormat="1" ht="16.8" customHeight="1">
      <c r="A164" s="38"/>
      <c r="B164" s="44"/>
      <c r="C164" s="296" t="s">
        <v>641</v>
      </c>
      <c r="D164" s="297" t="s">
        <v>641</v>
      </c>
      <c r="E164" s="298" t="s">
        <v>346</v>
      </c>
      <c r="F164" s="299">
        <v>9</v>
      </c>
      <c r="G164" s="38"/>
      <c r="H164" s="44"/>
    </row>
    <row r="165" s="2" customFormat="1" ht="16.8" customHeight="1">
      <c r="A165" s="38"/>
      <c r="B165" s="44"/>
      <c r="C165" s="300" t="s">
        <v>1</v>
      </c>
      <c r="D165" s="300" t="s">
        <v>671</v>
      </c>
      <c r="E165" s="17" t="s">
        <v>1</v>
      </c>
      <c r="F165" s="301">
        <v>0</v>
      </c>
      <c r="G165" s="38"/>
      <c r="H165" s="44"/>
    </row>
    <row r="166" s="2" customFormat="1" ht="16.8" customHeight="1">
      <c r="A166" s="38"/>
      <c r="B166" s="44"/>
      <c r="C166" s="300" t="s">
        <v>1</v>
      </c>
      <c r="D166" s="300" t="s">
        <v>710</v>
      </c>
      <c r="E166" s="17" t="s">
        <v>1</v>
      </c>
      <c r="F166" s="301">
        <v>9</v>
      </c>
      <c r="G166" s="38"/>
      <c r="H166" s="44"/>
    </row>
    <row r="167" s="2" customFormat="1" ht="16.8" customHeight="1">
      <c r="A167" s="38"/>
      <c r="B167" s="44"/>
      <c r="C167" s="300" t="s">
        <v>641</v>
      </c>
      <c r="D167" s="300" t="s">
        <v>308</v>
      </c>
      <c r="E167" s="17" t="s">
        <v>1</v>
      </c>
      <c r="F167" s="301">
        <v>9</v>
      </c>
      <c r="G167" s="38"/>
      <c r="H167" s="44"/>
    </row>
    <row r="168" s="2" customFormat="1" ht="16.8" customHeight="1">
      <c r="A168" s="38"/>
      <c r="B168" s="44"/>
      <c r="C168" s="302" t="s">
        <v>1066</v>
      </c>
      <c r="D168" s="38"/>
      <c r="E168" s="38"/>
      <c r="F168" s="38"/>
      <c r="G168" s="38"/>
      <c r="H168" s="44"/>
    </row>
    <row r="169" s="2" customFormat="1" ht="16.8" customHeight="1">
      <c r="A169" s="38"/>
      <c r="B169" s="44"/>
      <c r="C169" s="300" t="s">
        <v>707</v>
      </c>
      <c r="D169" s="300" t="s">
        <v>708</v>
      </c>
      <c r="E169" s="17" t="s">
        <v>346</v>
      </c>
      <c r="F169" s="301">
        <v>9</v>
      </c>
      <c r="G169" s="38"/>
      <c r="H169" s="44"/>
    </row>
    <row r="170" s="2" customFormat="1" ht="16.8" customHeight="1">
      <c r="A170" s="38"/>
      <c r="B170" s="44"/>
      <c r="C170" s="300" t="s">
        <v>352</v>
      </c>
      <c r="D170" s="300" t="s">
        <v>353</v>
      </c>
      <c r="E170" s="17" t="s">
        <v>346</v>
      </c>
      <c r="F170" s="301">
        <v>8.8870000000000005</v>
      </c>
      <c r="G170" s="38"/>
      <c r="H170" s="44"/>
    </row>
    <row r="171" s="2" customFormat="1" ht="16.8" customHeight="1">
      <c r="A171" s="38"/>
      <c r="B171" s="44"/>
      <c r="C171" s="296" t="s">
        <v>642</v>
      </c>
      <c r="D171" s="297" t="s">
        <v>642</v>
      </c>
      <c r="E171" s="298" t="s">
        <v>346</v>
      </c>
      <c r="F171" s="299">
        <v>8.5500000000000007</v>
      </c>
      <c r="G171" s="38"/>
      <c r="H171" s="44"/>
    </row>
    <row r="172" s="2" customFormat="1" ht="16.8" customHeight="1">
      <c r="A172" s="38"/>
      <c r="B172" s="44"/>
      <c r="C172" s="300" t="s">
        <v>1</v>
      </c>
      <c r="D172" s="300" t="s">
        <v>714</v>
      </c>
      <c r="E172" s="17" t="s">
        <v>1</v>
      </c>
      <c r="F172" s="301">
        <v>8.5500000000000007</v>
      </c>
      <c r="G172" s="38"/>
      <c r="H172" s="44"/>
    </row>
    <row r="173" s="2" customFormat="1" ht="16.8" customHeight="1">
      <c r="A173" s="38"/>
      <c r="B173" s="44"/>
      <c r="C173" s="300" t="s">
        <v>642</v>
      </c>
      <c r="D173" s="300" t="s">
        <v>308</v>
      </c>
      <c r="E173" s="17" t="s">
        <v>1</v>
      </c>
      <c r="F173" s="301">
        <v>8.5500000000000007</v>
      </c>
      <c r="G173" s="38"/>
      <c r="H173" s="44"/>
    </row>
    <row r="174" s="2" customFormat="1" ht="16.8" customHeight="1">
      <c r="A174" s="38"/>
      <c r="B174" s="44"/>
      <c r="C174" s="302" t="s">
        <v>1066</v>
      </c>
      <c r="D174" s="38"/>
      <c r="E174" s="38"/>
      <c r="F174" s="38"/>
      <c r="G174" s="38"/>
      <c r="H174" s="44"/>
    </row>
    <row r="175" s="2" customFormat="1" ht="16.8" customHeight="1">
      <c r="A175" s="38"/>
      <c r="B175" s="44"/>
      <c r="C175" s="300" t="s">
        <v>711</v>
      </c>
      <c r="D175" s="300" t="s">
        <v>712</v>
      </c>
      <c r="E175" s="17" t="s">
        <v>346</v>
      </c>
      <c r="F175" s="301">
        <v>8.5500000000000007</v>
      </c>
      <c r="G175" s="38"/>
      <c r="H175" s="44"/>
    </row>
    <row r="176" s="2" customFormat="1" ht="16.8" customHeight="1">
      <c r="A176" s="38"/>
      <c r="B176" s="44"/>
      <c r="C176" s="300" t="s">
        <v>352</v>
      </c>
      <c r="D176" s="300" t="s">
        <v>353</v>
      </c>
      <c r="E176" s="17" t="s">
        <v>346</v>
      </c>
      <c r="F176" s="301">
        <v>8.8870000000000005</v>
      </c>
      <c r="G176" s="38"/>
      <c r="H176" s="44"/>
    </row>
    <row r="177" s="2" customFormat="1" ht="16.8" customHeight="1">
      <c r="A177" s="38"/>
      <c r="B177" s="44"/>
      <c r="C177" s="296" t="s">
        <v>644</v>
      </c>
      <c r="D177" s="297" t="s">
        <v>644</v>
      </c>
      <c r="E177" s="298" t="s">
        <v>346</v>
      </c>
      <c r="F177" s="299">
        <v>52.155000000000001</v>
      </c>
      <c r="G177" s="38"/>
      <c r="H177" s="44"/>
    </row>
    <row r="178" s="2" customFormat="1" ht="16.8" customHeight="1">
      <c r="A178" s="38"/>
      <c r="B178" s="44"/>
      <c r="C178" s="300" t="s">
        <v>1</v>
      </c>
      <c r="D178" s="300" t="s">
        <v>718</v>
      </c>
      <c r="E178" s="17" t="s">
        <v>1</v>
      </c>
      <c r="F178" s="301">
        <v>52.155000000000001</v>
      </c>
      <c r="G178" s="38"/>
      <c r="H178" s="44"/>
    </row>
    <row r="179" s="2" customFormat="1" ht="16.8" customHeight="1">
      <c r="A179" s="38"/>
      <c r="B179" s="44"/>
      <c r="C179" s="300" t="s">
        <v>644</v>
      </c>
      <c r="D179" s="300" t="s">
        <v>308</v>
      </c>
      <c r="E179" s="17" t="s">
        <v>1</v>
      </c>
      <c r="F179" s="301">
        <v>52.155000000000001</v>
      </c>
      <c r="G179" s="38"/>
      <c r="H179" s="44"/>
    </row>
    <row r="180" s="2" customFormat="1" ht="16.8" customHeight="1">
      <c r="A180" s="38"/>
      <c r="B180" s="44"/>
      <c r="C180" s="302" t="s">
        <v>1066</v>
      </c>
      <c r="D180" s="38"/>
      <c r="E180" s="38"/>
      <c r="F180" s="38"/>
      <c r="G180" s="38"/>
      <c r="H180" s="44"/>
    </row>
    <row r="181" s="2" customFormat="1" ht="16.8" customHeight="1">
      <c r="A181" s="38"/>
      <c r="B181" s="44"/>
      <c r="C181" s="300" t="s">
        <v>715</v>
      </c>
      <c r="D181" s="300" t="s">
        <v>716</v>
      </c>
      <c r="E181" s="17" t="s">
        <v>346</v>
      </c>
      <c r="F181" s="301">
        <v>52.155000000000001</v>
      </c>
      <c r="G181" s="38"/>
      <c r="H181" s="44"/>
    </row>
    <row r="182" s="2" customFormat="1" ht="16.8" customHeight="1">
      <c r="A182" s="38"/>
      <c r="B182" s="44"/>
      <c r="C182" s="300" t="s">
        <v>352</v>
      </c>
      <c r="D182" s="300" t="s">
        <v>353</v>
      </c>
      <c r="E182" s="17" t="s">
        <v>346</v>
      </c>
      <c r="F182" s="301">
        <v>8.8870000000000005</v>
      </c>
      <c r="G182" s="38"/>
      <c r="H182" s="44"/>
    </row>
    <row r="183" s="2" customFormat="1" ht="16.8" customHeight="1">
      <c r="A183" s="38"/>
      <c r="B183" s="44"/>
      <c r="C183" s="296" t="s">
        <v>646</v>
      </c>
      <c r="D183" s="297" t="s">
        <v>647</v>
      </c>
      <c r="E183" s="298" t="s">
        <v>238</v>
      </c>
      <c r="F183" s="299">
        <v>39.600000000000001</v>
      </c>
      <c r="G183" s="38"/>
      <c r="H183" s="44"/>
    </row>
    <row r="184" s="2" customFormat="1" ht="16.8" customHeight="1">
      <c r="A184" s="38"/>
      <c r="B184" s="44"/>
      <c r="C184" s="300" t="s">
        <v>1</v>
      </c>
      <c r="D184" s="300" t="s">
        <v>671</v>
      </c>
      <c r="E184" s="17" t="s">
        <v>1</v>
      </c>
      <c r="F184" s="301">
        <v>0</v>
      </c>
      <c r="G184" s="38"/>
      <c r="H184" s="44"/>
    </row>
    <row r="185" s="2" customFormat="1" ht="16.8" customHeight="1">
      <c r="A185" s="38"/>
      <c r="B185" s="44"/>
      <c r="C185" s="300" t="s">
        <v>646</v>
      </c>
      <c r="D185" s="300" t="s">
        <v>672</v>
      </c>
      <c r="E185" s="17" t="s">
        <v>1</v>
      </c>
      <c r="F185" s="301">
        <v>39.600000000000001</v>
      </c>
      <c r="G185" s="38"/>
      <c r="H185" s="44"/>
    </row>
    <row r="186" s="2" customFormat="1" ht="16.8" customHeight="1">
      <c r="A186" s="38"/>
      <c r="B186" s="44"/>
      <c r="C186" s="302" t="s">
        <v>1066</v>
      </c>
      <c r="D186" s="38"/>
      <c r="E186" s="38"/>
      <c r="F186" s="38"/>
      <c r="G186" s="38"/>
      <c r="H186" s="44"/>
    </row>
    <row r="187" s="2" customFormat="1" ht="16.8" customHeight="1">
      <c r="A187" s="38"/>
      <c r="B187" s="44"/>
      <c r="C187" s="300" t="s">
        <v>668</v>
      </c>
      <c r="D187" s="300" t="s">
        <v>669</v>
      </c>
      <c r="E187" s="17" t="s">
        <v>238</v>
      </c>
      <c r="F187" s="301">
        <v>39.600000000000001</v>
      </c>
      <c r="G187" s="38"/>
      <c r="H187" s="44"/>
    </row>
    <row r="188" s="2" customFormat="1" ht="16.8" customHeight="1">
      <c r="A188" s="38"/>
      <c r="B188" s="44"/>
      <c r="C188" s="300" t="s">
        <v>673</v>
      </c>
      <c r="D188" s="300" t="s">
        <v>674</v>
      </c>
      <c r="E188" s="17" t="s">
        <v>238</v>
      </c>
      <c r="F188" s="301">
        <v>39.600000000000001</v>
      </c>
      <c r="G188" s="38"/>
      <c r="H188" s="44"/>
    </row>
    <row r="189" s="2" customFormat="1" ht="16.8" customHeight="1">
      <c r="A189" s="38"/>
      <c r="B189" s="44"/>
      <c r="C189" s="300" t="s">
        <v>696</v>
      </c>
      <c r="D189" s="300" t="s">
        <v>697</v>
      </c>
      <c r="E189" s="17" t="s">
        <v>238</v>
      </c>
      <c r="F189" s="301">
        <v>48.420000000000002</v>
      </c>
      <c r="G189" s="38"/>
      <c r="H189" s="44"/>
    </row>
    <row r="190" s="2" customFormat="1" ht="16.8" customHeight="1">
      <c r="A190" s="38"/>
      <c r="B190" s="44"/>
      <c r="C190" s="300" t="s">
        <v>330</v>
      </c>
      <c r="D190" s="300" t="s">
        <v>331</v>
      </c>
      <c r="E190" s="17" t="s">
        <v>238</v>
      </c>
      <c r="F190" s="301">
        <v>48.420000000000002</v>
      </c>
      <c r="G190" s="38"/>
      <c r="H190" s="44"/>
    </row>
    <row r="191" s="2" customFormat="1">
      <c r="A191" s="38"/>
      <c r="B191" s="44"/>
      <c r="C191" s="300" t="s">
        <v>334</v>
      </c>
      <c r="D191" s="300" t="s">
        <v>335</v>
      </c>
      <c r="E191" s="17" t="s">
        <v>238</v>
      </c>
      <c r="F191" s="301">
        <v>726.29999999999995</v>
      </c>
      <c r="G191" s="38"/>
      <c r="H191" s="44"/>
    </row>
    <row r="192" s="2" customFormat="1" ht="16.8" customHeight="1">
      <c r="A192" s="38"/>
      <c r="B192" s="44"/>
      <c r="C192" s="300" t="s">
        <v>338</v>
      </c>
      <c r="D192" s="300" t="s">
        <v>339</v>
      </c>
      <c r="E192" s="17" t="s">
        <v>238</v>
      </c>
      <c r="F192" s="301">
        <v>48.420000000000002</v>
      </c>
      <c r="G192" s="38"/>
      <c r="H192" s="44"/>
    </row>
    <row r="193" s="2" customFormat="1" ht="16.8" customHeight="1">
      <c r="A193" s="38"/>
      <c r="B193" s="44"/>
      <c r="C193" s="300" t="s">
        <v>341</v>
      </c>
      <c r="D193" s="300" t="s">
        <v>342</v>
      </c>
      <c r="E193" s="17" t="s">
        <v>238</v>
      </c>
      <c r="F193" s="301">
        <v>48.420000000000002</v>
      </c>
      <c r="G193" s="38"/>
      <c r="H193" s="44"/>
    </row>
    <row r="194" s="2" customFormat="1" ht="16.8" customHeight="1">
      <c r="A194" s="38"/>
      <c r="B194" s="44"/>
      <c r="C194" s="300" t="s">
        <v>344</v>
      </c>
      <c r="D194" s="300" t="s">
        <v>345</v>
      </c>
      <c r="E194" s="17" t="s">
        <v>346</v>
      </c>
      <c r="F194" s="301">
        <v>82.313999999999993</v>
      </c>
      <c r="G194" s="38"/>
      <c r="H194" s="44"/>
    </row>
    <row r="195" s="2" customFormat="1" ht="16.8" customHeight="1">
      <c r="A195" s="38"/>
      <c r="B195" s="44"/>
      <c r="C195" s="300" t="s">
        <v>349</v>
      </c>
      <c r="D195" s="300" t="s">
        <v>350</v>
      </c>
      <c r="E195" s="17" t="s">
        <v>238</v>
      </c>
      <c r="F195" s="301">
        <v>41.363999999999997</v>
      </c>
      <c r="G195" s="38"/>
      <c r="H195" s="44"/>
    </row>
    <row r="196" s="2" customFormat="1" ht="16.8" customHeight="1">
      <c r="A196" s="38"/>
      <c r="B196" s="44"/>
      <c r="C196" s="296" t="s">
        <v>649</v>
      </c>
      <c r="D196" s="297" t="s">
        <v>649</v>
      </c>
      <c r="E196" s="298" t="s">
        <v>238</v>
      </c>
      <c r="F196" s="299">
        <v>1.764</v>
      </c>
      <c r="G196" s="38"/>
      <c r="H196" s="44"/>
    </row>
    <row r="197" s="2" customFormat="1" ht="16.8" customHeight="1">
      <c r="A197" s="38"/>
      <c r="B197" s="44"/>
      <c r="C197" s="300" t="s">
        <v>1</v>
      </c>
      <c r="D197" s="300" t="s">
        <v>724</v>
      </c>
      <c r="E197" s="17" t="s">
        <v>1</v>
      </c>
      <c r="F197" s="301">
        <v>0</v>
      </c>
      <c r="G197" s="38"/>
      <c r="H197" s="44"/>
    </row>
    <row r="198" s="2" customFormat="1" ht="16.8" customHeight="1">
      <c r="A198" s="38"/>
      <c r="B198" s="44"/>
      <c r="C198" s="300" t="s">
        <v>649</v>
      </c>
      <c r="D198" s="300" t="s">
        <v>750</v>
      </c>
      <c r="E198" s="17" t="s">
        <v>1</v>
      </c>
      <c r="F198" s="301">
        <v>1.764</v>
      </c>
      <c r="G198" s="38"/>
      <c r="H198" s="44"/>
    </row>
    <row r="199" s="2" customFormat="1" ht="16.8" customHeight="1">
      <c r="A199" s="38"/>
      <c r="B199" s="44"/>
      <c r="C199" s="302" t="s">
        <v>1066</v>
      </c>
      <c r="D199" s="38"/>
      <c r="E199" s="38"/>
      <c r="F199" s="38"/>
      <c r="G199" s="38"/>
      <c r="H199" s="44"/>
    </row>
    <row r="200" s="2" customFormat="1" ht="16.8" customHeight="1">
      <c r="A200" s="38"/>
      <c r="B200" s="44"/>
      <c r="C200" s="300" t="s">
        <v>462</v>
      </c>
      <c r="D200" s="300" t="s">
        <v>463</v>
      </c>
      <c r="E200" s="17" t="s">
        <v>238</v>
      </c>
      <c r="F200" s="301">
        <v>1.764</v>
      </c>
      <c r="G200" s="38"/>
      <c r="H200" s="44"/>
    </row>
    <row r="201" s="2" customFormat="1" ht="16.8" customHeight="1">
      <c r="A201" s="38"/>
      <c r="B201" s="44"/>
      <c r="C201" s="300" t="s">
        <v>349</v>
      </c>
      <c r="D201" s="300" t="s">
        <v>350</v>
      </c>
      <c r="E201" s="17" t="s">
        <v>238</v>
      </c>
      <c r="F201" s="301">
        <v>41.363999999999997</v>
      </c>
      <c r="G201" s="38"/>
      <c r="H201" s="44"/>
    </row>
    <row r="202" s="2" customFormat="1" ht="16.8" customHeight="1">
      <c r="A202" s="38"/>
      <c r="B202" s="44"/>
      <c r="C202" s="296" t="s">
        <v>651</v>
      </c>
      <c r="D202" s="297" t="s">
        <v>651</v>
      </c>
      <c r="E202" s="298" t="s">
        <v>238</v>
      </c>
      <c r="F202" s="299">
        <v>5.2919999999999998</v>
      </c>
      <c r="G202" s="38"/>
      <c r="H202" s="44"/>
    </row>
    <row r="203" s="2" customFormat="1" ht="16.8" customHeight="1">
      <c r="A203" s="38"/>
      <c r="B203" s="44"/>
      <c r="C203" s="300" t="s">
        <v>1</v>
      </c>
      <c r="D203" s="300" t="s">
        <v>724</v>
      </c>
      <c r="E203" s="17" t="s">
        <v>1</v>
      </c>
      <c r="F203" s="301">
        <v>0</v>
      </c>
      <c r="G203" s="38"/>
      <c r="H203" s="44"/>
    </row>
    <row r="204" s="2" customFormat="1" ht="16.8" customHeight="1">
      <c r="A204" s="38"/>
      <c r="B204" s="44"/>
      <c r="C204" s="300" t="s">
        <v>651</v>
      </c>
      <c r="D204" s="300" t="s">
        <v>725</v>
      </c>
      <c r="E204" s="17" t="s">
        <v>1</v>
      </c>
      <c r="F204" s="301">
        <v>5.2919999999999998</v>
      </c>
      <c r="G204" s="38"/>
      <c r="H204" s="44"/>
    </row>
    <row r="205" s="2" customFormat="1" ht="16.8" customHeight="1">
      <c r="A205" s="38"/>
      <c r="B205" s="44"/>
      <c r="C205" s="302" t="s">
        <v>1066</v>
      </c>
      <c r="D205" s="38"/>
      <c r="E205" s="38"/>
      <c r="F205" s="38"/>
      <c r="G205" s="38"/>
      <c r="H205" s="44"/>
    </row>
    <row r="206" s="2" customFormat="1" ht="16.8" customHeight="1">
      <c r="A206" s="38"/>
      <c r="B206" s="44"/>
      <c r="C206" s="300" t="s">
        <v>721</v>
      </c>
      <c r="D206" s="300" t="s">
        <v>722</v>
      </c>
      <c r="E206" s="17" t="s">
        <v>238</v>
      </c>
      <c r="F206" s="301">
        <v>5.2919999999999998</v>
      </c>
      <c r="G206" s="38"/>
      <c r="H206" s="44"/>
    </row>
    <row r="207" s="2" customFormat="1" ht="16.8" customHeight="1">
      <c r="A207" s="38"/>
      <c r="B207" s="44"/>
      <c r="C207" s="300" t="s">
        <v>349</v>
      </c>
      <c r="D207" s="300" t="s">
        <v>350</v>
      </c>
      <c r="E207" s="17" t="s">
        <v>238</v>
      </c>
      <c r="F207" s="301">
        <v>41.363999999999997</v>
      </c>
      <c r="G207" s="38"/>
      <c r="H207" s="44"/>
    </row>
    <row r="208" s="2" customFormat="1" ht="16.8" customHeight="1">
      <c r="A208" s="38"/>
      <c r="B208" s="44"/>
      <c r="C208" s="300" t="s">
        <v>728</v>
      </c>
      <c r="D208" s="300" t="s">
        <v>729</v>
      </c>
      <c r="E208" s="17" t="s">
        <v>346</v>
      </c>
      <c r="F208" s="301">
        <v>10.584</v>
      </c>
      <c r="G208" s="38"/>
      <c r="H208" s="44"/>
    </row>
    <row r="209" s="2" customFormat="1" ht="16.8" customHeight="1">
      <c r="A209" s="38"/>
      <c r="B209" s="44"/>
      <c r="C209" s="296" t="s">
        <v>654</v>
      </c>
      <c r="D209" s="297" t="s">
        <v>655</v>
      </c>
      <c r="E209" s="298" t="s">
        <v>227</v>
      </c>
      <c r="F209" s="299">
        <v>117.59999999999999</v>
      </c>
      <c r="G209" s="38"/>
      <c r="H209" s="44"/>
    </row>
    <row r="210" s="2" customFormat="1" ht="16.8" customHeight="1">
      <c r="A210" s="38"/>
      <c r="B210" s="44"/>
      <c r="C210" s="300" t="s">
        <v>1</v>
      </c>
      <c r="D210" s="300" t="s">
        <v>687</v>
      </c>
      <c r="E210" s="17" t="s">
        <v>1</v>
      </c>
      <c r="F210" s="301">
        <v>0</v>
      </c>
      <c r="G210" s="38"/>
      <c r="H210" s="44"/>
    </row>
    <row r="211" s="2" customFormat="1" ht="16.8" customHeight="1">
      <c r="A211" s="38"/>
      <c r="B211" s="44"/>
      <c r="C211" s="300" t="s">
        <v>1</v>
      </c>
      <c r="D211" s="300" t="s">
        <v>688</v>
      </c>
      <c r="E211" s="17" t="s">
        <v>1</v>
      </c>
      <c r="F211" s="301">
        <v>0</v>
      </c>
      <c r="G211" s="38"/>
      <c r="H211" s="44"/>
    </row>
    <row r="212" s="2" customFormat="1" ht="16.8" customHeight="1">
      <c r="A212" s="38"/>
      <c r="B212" s="44"/>
      <c r="C212" s="300" t="s">
        <v>657</v>
      </c>
      <c r="D212" s="300" t="s">
        <v>689</v>
      </c>
      <c r="E212" s="17" t="s">
        <v>1</v>
      </c>
      <c r="F212" s="301">
        <v>16.800000000000001</v>
      </c>
      <c r="G212" s="38"/>
      <c r="H212" s="44"/>
    </row>
    <row r="213" s="2" customFormat="1" ht="16.8" customHeight="1">
      <c r="A213" s="38"/>
      <c r="B213" s="44"/>
      <c r="C213" s="300" t="s">
        <v>1</v>
      </c>
      <c r="D213" s="300" t="s">
        <v>647</v>
      </c>
      <c r="E213" s="17" t="s">
        <v>1</v>
      </c>
      <c r="F213" s="301">
        <v>0</v>
      </c>
      <c r="G213" s="38"/>
      <c r="H213" s="44"/>
    </row>
    <row r="214" s="2" customFormat="1" ht="16.8" customHeight="1">
      <c r="A214" s="38"/>
      <c r="B214" s="44"/>
      <c r="C214" s="300" t="s">
        <v>1</v>
      </c>
      <c r="D214" s="300" t="s">
        <v>690</v>
      </c>
      <c r="E214" s="17" t="s">
        <v>1</v>
      </c>
      <c r="F214" s="301">
        <v>88</v>
      </c>
      <c r="G214" s="38"/>
      <c r="H214" s="44"/>
    </row>
    <row r="215" s="2" customFormat="1" ht="16.8" customHeight="1">
      <c r="A215" s="38"/>
      <c r="B215" s="44"/>
      <c r="C215" s="300" t="s">
        <v>1</v>
      </c>
      <c r="D215" s="300" t="s">
        <v>691</v>
      </c>
      <c r="E215" s="17" t="s">
        <v>1</v>
      </c>
      <c r="F215" s="301">
        <v>0</v>
      </c>
      <c r="G215" s="38"/>
      <c r="H215" s="44"/>
    </row>
    <row r="216" s="2" customFormat="1" ht="16.8" customHeight="1">
      <c r="A216" s="38"/>
      <c r="B216" s="44"/>
      <c r="C216" s="300" t="s">
        <v>1</v>
      </c>
      <c r="D216" s="300" t="s">
        <v>692</v>
      </c>
      <c r="E216" s="17" t="s">
        <v>1</v>
      </c>
      <c r="F216" s="301">
        <v>12.800000000000001</v>
      </c>
      <c r="G216" s="38"/>
      <c r="H216" s="44"/>
    </row>
    <row r="217" s="2" customFormat="1" ht="16.8" customHeight="1">
      <c r="A217" s="38"/>
      <c r="B217" s="44"/>
      <c r="C217" s="300" t="s">
        <v>654</v>
      </c>
      <c r="D217" s="300" t="s">
        <v>308</v>
      </c>
      <c r="E217" s="17" t="s">
        <v>1</v>
      </c>
      <c r="F217" s="301">
        <v>117.59999999999999</v>
      </c>
      <c r="G217" s="38"/>
      <c r="H217" s="44"/>
    </row>
    <row r="218" s="2" customFormat="1" ht="16.8" customHeight="1">
      <c r="A218" s="38"/>
      <c r="B218" s="44"/>
      <c r="C218" s="302" t="s">
        <v>1066</v>
      </c>
      <c r="D218" s="38"/>
      <c r="E218" s="38"/>
      <c r="F218" s="38"/>
      <c r="G218" s="38"/>
      <c r="H218" s="44"/>
    </row>
    <row r="219" s="2" customFormat="1" ht="16.8" customHeight="1">
      <c r="A219" s="38"/>
      <c r="B219" s="44"/>
      <c r="C219" s="300" t="s">
        <v>684</v>
      </c>
      <c r="D219" s="300" t="s">
        <v>685</v>
      </c>
      <c r="E219" s="17" t="s">
        <v>227</v>
      </c>
      <c r="F219" s="301">
        <v>117.59999999999999</v>
      </c>
      <c r="G219" s="38"/>
      <c r="H219" s="44"/>
    </row>
    <row r="220" s="2" customFormat="1" ht="16.8" customHeight="1">
      <c r="A220" s="38"/>
      <c r="B220" s="44"/>
      <c r="C220" s="300" t="s">
        <v>693</v>
      </c>
      <c r="D220" s="300" t="s">
        <v>694</v>
      </c>
      <c r="E220" s="17" t="s">
        <v>227</v>
      </c>
      <c r="F220" s="301">
        <v>117.59999999999999</v>
      </c>
      <c r="G220" s="38"/>
      <c r="H220" s="44"/>
    </row>
    <row r="221" s="2" customFormat="1" ht="16.8" customHeight="1">
      <c r="A221" s="38"/>
      <c r="B221" s="44"/>
      <c r="C221" s="296" t="s">
        <v>657</v>
      </c>
      <c r="D221" s="297" t="s">
        <v>657</v>
      </c>
      <c r="E221" s="298" t="s">
        <v>227</v>
      </c>
      <c r="F221" s="299">
        <v>16.800000000000001</v>
      </c>
      <c r="G221" s="38"/>
      <c r="H221" s="44"/>
    </row>
    <row r="222" s="2" customFormat="1" ht="16.8" customHeight="1">
      <c r="A222" s="38"/>
      <c r="B222" s="44"/>
      <c r="C222" s="300" t="s">
        <v>1</v>
      </c>
      <c r="D222" s="300" t="s">
        <v>687</v>
      </c>
      <c r="E222" s="17" t="s">
        <v>1</v>
      </c>
      <c r="F222" s="301">
        <v>0</v>
      </c>
      <c r="G222" s="38"/>
      <c r="H222" s="44"/>
    </row>
    <row r="223" s="2" customFormat="1" ht="16.8" customHeight="1">
      <c r="A223" s="38"/>
      <c r="B223" s="44"/>
      <c r="C223" s="300" t="s">
        <v>1</v>
      </c>
      <c r="D223" s="300" t="s">
        <v>688</v>
      </c>
      <c r="E223" s="17" t="s">
        <v>1</v>
      </c>
      <c r="F223" s="301">
        <v>0</v>
      </c>
      <c r="G223" s="38"/>
      <c r="H223" s="44"/>
    </row>
    <row r="224" s="2" customFormat="1" ht="16.8" customHeight="1">
      <c r="A224" s="38"/>
      <c r="B224" s="44"/>
      <c r="C224" s="300" t="s">
        <v>657</v>
      </c>
      <c r="D224" s="300" t="s">
        <v>689</v>
      </c>
      <c r="E224" s="17" t="s">
        <v>1</v>
      </c>
      <c r="F224" s="301">
        <v>16.800000000000001</v>
      </c>
      <c r="G224" s="38"/>
      <c r="H224" s="44"/>
    </row>
    <row r="225" s="2" customFormat="1" ht="16.8" customHeight="1">
      <c r="A225" s="38"/>
      <c r="B225" s="44"/>
      <c r="C225" s="302" t="s">
        <v>1066</v>
      </c>
      <c r="D225" s="38"/>
      <c r="E225" s="38"/>
      <c r="F225" s="38"/>
      <c r="G225" s="38"/>
      <c r="H225" s="44"/>
    </row>
    <row r="226" s="2" customFormat="1" ht="16.8" customHeight="1">
      <c r="A226" s="38"/>
      <c r="B226" s="44"/>
      <c r="C226" s="300" t="s">
        <v>684</v>
      </c>
      <c r="D226" s="300" t="s">
        <v>685</v>
      </c>
      <c r="E226" s="17" t="s">
        <v>227</v>
      </c>
      <c r="F226" s="301">
        <v>117.59999999999999</v>
      </c>
      <c r="G226" s="38"/>
      <c r="H226" s="44"/>
    </row>
    <row r="227" s="2" customFormat="1" ht="16.8" customHeight="1">
      <c r="A227" s="38"/>
      <c r="B227" s="44"/>
      <c r="C227" s="300" t="s">
        <v>676</v>
      </c>
      <c r="D227" s="300" t="s">
        <v>677</v>
      </c>
      <c r="E227" s="17" t="s">
        <v>238</v>
      </c>
      <c r="F227" s="301">
        <v>8.8200000000000003</v>
      </c>
      <c r="G227" s="38"/>
      <c r="H227" s="44"/>
    </row>
    <row r="228" s="2" customFormat="1" ht="16.8" customHeight="1">
      <c r="A228" s="38"/>
      <c r="B228" s="44"/>
      <c r="C228" s="296" t="s">
        <v>659</v>
      </c>
      <c r="D228" s="297" t="s">
        <v>659</v>
      </c>
      <c r="E228" s="298" t="s">
        <v>99</v>
      </c>
      <c r="F228" s="299">
        <v>11.199999999999999</v>
      </c>
      <c r="G228" s="38"/>
      <c r="H228" s="44"/>
    </row>
    <row r="229" s="2" customFormat="1" ht="16.8" customHeight="1">
      <c r="A229" s="38"/>
      <c r="B229" s="44"/>
      <c r="C229" s="300" t="s">
        <v>1</v>
      </c>
      <c r="D229" s="300" t="s">
        <v>748</v>
      </c>
      <c r="E229" s="17" t="s">
        <v>1</v>
      </c>
      <c r="F229" s="301">
        <v>0</v>
      </c>
      <c r="G229" s="38"/>
      <c r="H229" s="44"/>
    </row>
    <row r="230" s="2" customFormat="1" ht="16.8" customHeight="1">
      <c r="A230" s="38"/>
      <c r="B230" s="44"/>
      <c r="C230" s="300" t="s">
        <v>1</v>
      </c>
      <c r="D230" s="300" t="s">
        <v>755</v>
      </c>
      <c r="E230" s="17" t="s">
        <v>1</v>
      </c>
      <c r="F230" s="301">
        <v>5.5999999999999996</v>
      </c>
      <c r="G230" s="38"/>
      <c r="H230" s="44"/>
    </row>
    <row r="231" s="2" customFormat="1" ht="16.8" customHeight="1">
      <c r="A231" s="38"/>
      <c r="B231" s="44"/>
      <c r="C231" s="300" t="s">
        <v>1</v>
      </c>
      <c r="D231" s="300" t="s">
        <v>756</v>
      </c>
      <c r="E231" s="17" t="s">
        <v>1</v>
      </c>
      <c r="F231" s="301">
        <v>0</v>
      </c>
      <c r="G231" s="38"/>
      <c r="H231" s="44"/>
    </row>
    <row r="232" s="2" customFormat="1" ht="16.8" customHeight="1">
      <c r="A232" s="38"/>
      <c r="B232" s="44"/>
      <c r="C232" s="300" t="s">
        <v>1</v>
      </c>
      <c r="D232" s="300" t="s">
        <v>757</v>
      </c>
      <c r="E232" s="17" t="s">
        <v>1</v>
      </c>
      <c r="F232" s="301">
        <v>5.5999999999999996</v>
      </c>
      <c r="G232" s="38"/>
      <c r="H232" s="44"/>
    </row>
    <row r="233" s="2" customFormat="1" ht="16.8" customHeight="1">
      <c r="A233" s="38"/>
      <c r="B233" s="44"/>
      <c r="C233" s="300" t="s">
        <v>659</v>
      </c>
      <c r="D233" s="300" t="s">
        <v>308</v>
      </c>
      <c r="E233" s="17" t="s">
        <v>1</v>
      </c>
      <c r="F233" s="301">
        <v>11.199999999999999</v>
      </c>
      <c r="G233" s="38"/>
      <c r="H233" s="44"/>
    </row>
    <row r="234" s="2" customFormat="1" ht="16.8" customHeight="1">
      <c r="A234" s="38"/>
      <c r="B234" s="44"/>
      <c r="C234" s="302" t="s">
        <v>1066</v>
      </c>
      <c r="D234" s="38"/>
      <c r="E234" s="38"/>
      <c r="F234" s="38"/>
      <c r="G234" s="38"/>
      <c r="H234" s="44"/>
    </row>
    <row r="235" s="2" customFormat="1">
      <c r="A235" s="38"/>
      <c r="B235" s="44"/>
      <c r="C235" s="300" t="s">
        <v>752</v>
      </c>
      <c r="D235" s="300" t="s">
        <v>753</v>
      </c>
      <c r="E235" s="17" t="s">
        <v>99</v>
      </c>
      <c r="F235" s="301">
        <v>11.199999999999999</v>
      </c>
      <c r="G235" s="38"/>
      <c r="H235" s="44"/>
    </row>
    <row r="236" s="2" customFormat="1" ht="16.8" customHeight="1">
      <c r="A236" s="38"/>
      <c r="B236" s="44"/>
      <c r="C236" s="300" t="s">
        <v>721</v>
      </c>
      <c r="D236" s="300" t="s">
        <v>722</v>
      </c>
      <c r="E236" s="17" t="s">
        <v>238</v>
      </c>
      <c r="F236" s="301">
        <v>5.2919999999999998</v>
      </c>
      <c r="G236" s="38"/>
      <c r="H236" s="44"/>
    </row>
    <row r="237" s="2" customFormat="1" ht="16.8" customHeight="1">
      <c r="A237" s="38"/>
      <c r="B237" s="44"/>
      <c r="C237" s="300" t="s">
        <v>745</v>
      </c>
      <c r="D237" s="300" t="s">
        <v>746</v>
      </c>
      <c r="E237" s="17" t="s">
        <v>99</v>
      </c>
      <c r="F237" s="301">
        <v>11.199999999999999</v>
      </c>
      <c r="G237" s="38"/>
      <c r="H237" s="44"/>
    </row>
    <row r="238" s="2" customFormat="1" ht="16.8" customHeight="1">
      <c r="A238" s="38"/>
      <c r="B238" s="44"/>
      <c r="C238" s="300" t="s">
        <v>462</v>
      </c>
      <c r="D238" s="300" t="s">
        <v>463</v>
      </c>
      <c r="E238" s="17" t="s">
        <v>238</v>
      </c>
      <c r="F238" s="301">
        <v>1.764</v>
      </c>
      <c r="G238" s="38"/>
      <c r="H238" s="44"/>
    </row>
    <row r="239" s="2" customFormat="1" ht="16.8" customHeight="1">
      <c r="A239" s="38"/>
      <c r="B239" s="44"/>
      <c r="C239" s="300" t="s">
        <v>772</v>
      </c>
      <c r="D239" s="300" t="s">
        <v>773</v>
      </c>
      <c r="E239" s="17" t="s">
        <v>99</v>
      </c>
      <c r="F239" s="301">
        <v>11.199999999999999</v>
      </c>
      <c r="G239" s="38"/>
      <c r="H239" s="44"/>
    </row>
    <row r="240" s="2" customFormat="1" ht="16.8" customHeight="1">
      <c r="A240" s="38"/>
      <c r="B240" s="44"/>
      <c r="C240" s="300" t="s">
        <v>762</v>
      </c>
      <c r="D240" s="300" t="s">
        <v>763</v>
      </c>
      <c r="E240" s="17" t="s">
        <v>163</v>
      </c>
      <c r="F240" s="301">
        <v>11.76</v>
      </c>
      <c r="G240" s="38"/>
      <c r="H240" s="44"/>
    </row>
    <row r="241" s="2" customFormat="1" ht="16.8" customHeight="1">
      <c r="A241" s="38"/>
      <c r="B241" s="44"/>
      <c r="C241" s="296" t="s">
        <v>245</v>
      </c>
      <c r="D241" s="297" t="s">
        <v>661</v>
      </c>
      <c r="E241" s="298" t="s">
        <v>238</v>
      </c>
      <c r="F241" s="299">
        <v>8.8200000000000003</v>
      </c>
      <c r="G241" s="38"/>
      <c r="H241" s="44"/>
    </row>
    <row r="242" s="2" customFormat="1" ht="16.8" customHeight="1">
      <c r="A242" s="38"/>
      <c r="B242" s="44"/>
      <c r="C242" s="300" t="s">
        <v>1</v>
      </c>
      <c r="D242" s="300" t="s">
        <v>679</v>
      </c>
      <c r="E242" s="17" t="s">
        <v>1</v>
      </c>
      <c r="F242" s="301">
        <v>0</v>
      </c>
      <c r="G242" s="38"/>
      <c r="H242" s="44"/>
    </row>
    <row r="243" s="2" customFormat="1" ht="16.8" customHeight="1">
      <c r="A243" s="38"/>
      <c r="B243" s="44"/>
      <c r="C243" s="300" t="s">
        <v>245</v>
      </c>
      <c r="D243" s="300" t="s">
        <v>680</v>
      </c>
      <c r="E243" s="17" t="s">
        <v>1</v>
      </c>
      <c r="F243" s="301">
        <v>8.8200000000000003</v>
      </c>
      <c r="G243" s="38"/>
      <c r="H243" s="44"/>
    </row>
    <row r="244" s="2" customFormat="1" ht="16.8" customHeight="1">
      <c r="A244" s="38"/>
      <c r="B244" s="44"/>
      <c r="C244" s="302" t="s">
        <v>1066</v>
      </c>
      <c r="D244" s="38"/>
      <c r="E244" s="38"/>
      <c r="F244" s="38"/>
      <c r="G244" s="38"/>
      <c r="H244" s="44"/>
    </row>
    <row r="245" s="2" customFormat="1" ht="16.8" customHeight="1">
      <c r="A245" s="38"/>
      <c r="B245" s="44"/>
      <c r="C245" s="300" t="s">
        <v>676</v>
      </c>
      <c r="D245" s="300" t="s">
        <v>677</v>
      </c>
      <c r="E245" s="17" t="s">
        <v>238</v>
      </c>
      <c r="F245" s="301">
        <v>8.8200000000000003</v>
      </c>
      <c r="G245" s="38"/>
      <c r="H245" s="44"/>
    </row>
    <row r="246" s="2" customFormat="1" ht="16.8" customHeight="1">
      <c r="A246" s="38"/>
      <c r="B246" s="44"/>
      <c r="C246" s="300" t="s">
        <v>681</v>
      </c>
      <c r="D246" s="300" t="s">
        <v>682</v>
      </c>
      <c r="E246" s="17" t="s">
        <v>238</v>
      </c>
      <c r="F246" s="301">
        <v>8.8200000000000003</v>
      </c>
      <c r="G246" s="38"/>
      <c r="H246" s="44"/>
    </row>
    <row r="247" s="2" customFormat="1" ht="16.8" customHeight="1">
      <c r="A247" s="38"/>
      <c r="B247" s="44"/>
      <c r="C247" s="300" t="s">
        <v>696</v>
      </c>
      <c r="D247" s="300" t="s">
        <v>697</v>
      </c>
      <c r="E247" s="17" t="s">
        <v>238</v>
      </c>
      <c r="F247" s="301">
        <v>48.420000000000002</v>
      </c>
      <c r="G247" s="38"/>
      <c r="H247" s="44"/>
    </row>
    <row r="248" s="2" customFormat="1" ht="16.8" customHeight="1">
      <c r="A248" s="38"/>
      <c r="B248" s="44"/>
      <c r="C248" s="300" t="s">
        <v>330</v>
      </c>
      <c r="D248" s="300" t="s">
        <v>331</v>
      </c>
      <c r="E248" s="17" t="s">
        <v>238</v>
      </c>
      <c r="F248" s="301">
        <v>48.420000000000002</v>
      </c>
      <c r="G248" s="38"/>
      <c r="H248" s="44"/>
    </row>
    <row r="249" s="2" customFormat="1">
      <c r="A249" s="38"/>
      <c r="B249" s="44"/>
      <c r="C249" s="300" t="s">
        <v>334</v>
      </c>
      <c r="D249" s="300" t="s">
        <v>335</v>
      </c>
      <c r="E249" s="17" t="s">
        <v>238</v>
      </c>
      <c r="F249" s="301">
        <v>726.29999999999995</v>
      </c>
      <c r="G249" s="38"/>
      <c r="H249" s="44"/>
    </row>
    <row r="250" s="2" customFormat="1" ht="16.8" customHeight="1">
      <c r="A250" s="38"/>
      <c r="B250" s="44"/>
      <c r="C250" s="300" t="s">
        <v>338</v>
      </c>
      <c r="D250" s="300" t="s">
        <v>339</v>
      </c>
      <c r="E250" s="17" t="s">
        <v>238</v>
      </c>
      <c r="F250" s="301">
        <v>48.420000000000002</v>
      </c>
      <c r="G250" s="38"/>
      <c r="H250" s="44"/>
    </row>
    <row r="251" s="2" customFormat="1" ht="16.8" customHeight="1">
      <c r="A251" s="38"/>
      <c r="B251" s="44"/>
      <c r="C251" s="300" t="s">
        <v>341</v>
      </c>
      <c r="D251" s="300" t="s">
        <v>342</v>
      </c>
      <c r="E251" s="17" t="s">
        <v>238</v>
      </c>
      <c r="F251" s="301">
        <v>48.420000000000002</v>
      </c>
      <c r="G251" s="38"/>
      <c r="H251" s="44"/>
    </row>
    <row r="252" s="2" customFormat="1" ht="16.8" customHeight="1">
      <c r="A252" s="38"/>
      <c r="B252" s="44"/>
      <c r="C252" s="300" t="s">
        <v>344</v>
      </c>
      <c r="D252" s="300" t="s">
        <v>345</v>
      </c>
      <c r="E252" s="17" t="s">
        <v>346</v>
      </c>
      <c r="F252" s="301">
        <v>82.313999999999993</v>
      </c>
      <c r="G252" s="38"/>
      <c r="H252" s="44"/>
    </row>
    <row r="253" s="2" customFormat="1" ht="16.8" customHeight="1">
      <c r="A253" s="38"/>
      <c r="B253" s="44"/>
      <c r="C253" s="300" t="s">
        <v>349</v>
      </c>
      <c r="D253" s="300" t="s">
        <v>350</v>
      </c>
      <c r="E253" s="17" t="s">
        <v>238</v>
      </c>
      <c r="F253" s="301">
        <v>41.363999999999997</v>
      </c>
      <c r="G253" s="38"/>
      <c r="H253" s="44"/>
    </row>
    <row r="254" s="2" customFormat="1" ht="16.8" customHeight="1">
      <c r="A254" s="38"/>
      <c r="B254" s="44"/>
      <c r="C254" s="296" t="s">
        <v>250</v>
      </c>
      <c r="D254" s="297" t="s">
        <v>250</v>
      </c>
      <c r="E254" s="298" t="s">
        <v>227</v>
      </c>
      <c r="F254" s="299">
        <v>116.00700000000001</v>
      </c>
      <c r="G254" s="38"/>
      <c r="H254" s="44"/>
    </row>
    <row r="255" s="2" customFormat="1" ht="16.8" customHeight="1">
      <c r="A255" s="38"/>
      <c r="B255" s="44"/>
      <c r="C255" s="300" t="s">
        <v>1</v>
      </c>
      <c r="D255" s="300" t="s">
        <v>671</v>
      </c>
      <c r="E255" s="17" t="s">
        <v>1</v>
      </c>
      <c r="F255" s="301">
        <v>0</v>
      </c>
      <c r="G255" s="38"/>
      <c r="H255" s="44"/>
    </row>
    <row r="256" s="2" customFormat="1" ht="16.8" customHeight="1">
      <c r="A256" s="38"/>
      <c r="B256" s="44"/>
      <c r="C256" s="300" t="s">
        <v>1</v>
      </c>
      <c r="D256" s="300" t="s">
        <v>742</v>
      </c>
      <c r="E256" s="17" t="s">
        <v>1</v>
      </c>
      <c r="F256" s="301">
        <v>108</v>
      </c>
      <c r="G256" s="38"/>
      <c r="H256" s="44"/>
    </row>
    <row r="257" s="2" customFormat="1" ht="16.8" customHeight="1">
      <c r="A257" s="38"/>
      <c r="B257" s="44"/>
      <c r="C257" s="300" t="s">
        <v>1</v>
      </c>
      <c r="D257" s="300" t="s">
        <v>743</v>
      </c>
      <c r="E257" s="17" t="s">
        <v>1</v>
      </c>
      <c r="F257" s="301">
        <v>8.0069999999999997</v>
      </c>
      <c r="G257" s="38"/>
      <c r="H257" s="44"/>
    </row>
    <row r="258" s="2" customFormat="1" ht="16.8" customHeight="1">
      <c r="A258" s="38"/>
      <c r="B258" s="44"/>
      <c r="C258" s="300" t="s">
        <v>250</v>
      </c>
      <c r="D258" s="300" t="s">
        <v>308</v>
      </c>
      <c r="E258" s="17" t="s">
        <v>1</v>
      </c>
      <c r="F258" s="301">
        <v>116.00700000000001</v>
      </c>
      <c r="G258" s="38"/>
      <c r="H258" s="44"/>
    </row>
    <row r="259" s="2" customFormat="1" ht="16.8" customHeight="1">
      <c r="A259" s="38"/>
      <c r="B259" s="44"/>
      <c r="C259" s="302" t="s">
        <v>1066</v>
      </c>
      <c r="D259" s="38"/>
      <c r="E259" s="38"/>
      <c r="F259" s="38"/>
      <c r="G259" s="38"/>
      <c r="H259" s="44"/>
    </row>
    <row r="260" s="2" customFormat="1" ht="16.8" customHeight="1">
      <c r="A260" s="38"/>
      <c r="B260" s="44"/>
      <c r="C260" s="300" t="s">
        <v>739</v>
      </c>
      <c r="D260" s="300" t="s">
        <v>740</v>
      </c>
      <c r="E260" s="17" t="s">
        <v>227</v>
      </c>
      <c r="F260" s="301">
        <v>116.00700000000001</v>
      </c>
      <c r="G260" s="38"/>
      <c r="H260" s="44"/>
    </row>
    <row r="261" s="2" customFormat="1" ht="16.8" customHeight="1">
      <c r="A261" s="38"/>
      <c r="B261" s="44"/>
      <c r="C261" s="300" t="s">
        <v>457</v>
      </c>
      <c r="D261" s="300" t="s">
        <v>458</v>
      </c>
      <c r="E261" s="17" t="s">
        <v>227</v>
      </c>
      <c r="F261" s="301">
        <v>174.011</v>
      </c>
      <c r="G261" s="38"/>
      <c r="H261" s="44"/>
    </row>
    <row r="262" s="2" customFormat="1" ht="16.8" customHeight="1">
      <c r="A262" s="38"/>
      <c r="B262" s="44"/>
      <c r="C262" s="296" t="s">
        <v>664</v>
      </c>
      <c r="D262" s="297" t="s">
        <v>664</v>
      </c>
      <c r="E262" s="298" t="s">
        <v>238</v>
      </c>
      <c r="F262" s="299">
        <v>41.363999999999997</v>
      </c>
      <c r="G262" s="38"/>
      <c r="H262" s="44"/>
    </row>
    <row r="263" s="2" customFormat="1" ht="16.8" customHeight="1">
      <c r="A263" s="38"/>
      <c r="B263" s="44"/>
      <c r="C263" s="300" t="s">
        <v>1</v>
      </c>
      <c r="D263" s="300" t="s">
        <v>646</v>
      </c>
      <c r="E263" s="17" t="s">
        <v>1</v>
      </c>
      <c r="F263" s="301">
        <v>39.600000000000001</v>
      </c>
      <c r="G263" s="38"/>
      <c r="H263" s="44"/>
    </row>
    <row r="264" s="2" customFormat="1" ht="16.8" customHeight="1">
      <c r="A264" s="38"/>
      <c r="B264" s="44"/>
      <c r="C264" s="300" t="s">
        <v>1</v>
      </c>
      <c r="D264" s="300" t="s">
        <v>720</v>
      </c>
      <c r="E264" s="17" t="s">
        <v>1</v>
      </c>
      <c r="F264" s="301">
        <v>1.764</v>
      </c>
      <c r="G264" s="38"/>
      <c r="H264" s="44"/>
    </row>
    <row r="265" s="2" customFormat="1" ht="16.8" customHeight="1">
      <c r="A265" s="38"/>
      <c r="B265" s="44"/>
      <c r="C265" s="300" t="s">
        <v>664</v>
      </c>
      <c r="D265" s="300" t="s">
        <v>308</v>
      </c>
      <c r="E265" s="17" t="s">
        <v>1</v>
      </c>
      <c r="F265" s="301">
        <v>41.363999999999997</v>
      </c>
      <c r="G265" s="38"/>
      <c r="H265" s="44"/>
    </row>
    <row r="266" s="2" customFormat="1" ht="16.8" customHeight="1">
      <c r="A266" s="38"/>
      <c r="B266" s="44"/>
      <c r="C266" s="302" t="s">
        <v>1066</v>
      </c>
      <c r="D266" s="38"/>
      <c r="E266" s="38"/>
      <c r="F266" s="38"/>
      <c r="G266" s="38"/>
      <c r="H266" s="44"/>
    </row>
    <row r="267" s="2" customFormat="1" ht="16.8" customHeight="1">
      <c r="A267" s="38"/>
      <c r="B267" s="44"/>
      <c r="C267" s="300" t="s">
        <v>349</v>
      </c>
      <c r="D267" s="300" t="s">
        <v>350</v>
      </c>
      <c r="E267" s="17" t="s">
        <v>238</v>
      </c>
      <c r="F267" s="301">
        <v>41.363999999999997</v>
      </c>
      <c r="G267" s="38"/>
      <c r="H267" s="44"/>
    </row>
    <row r="268" s="2" customFormat="1" ht="16.8" customHeight="1">
      <c r="A268" s="38"/>
      <c r="B268" s="44"/>
      <c r="C268" s="300" t="s">
        <v>352</v>
      </c>
      <c r="D268" s="300" t="s">
        <v>353</v>
      </c>
      <c r="E268" s="17" t="s">
        <v>346</v>
      </c>
      <c r="F268" s="301">
        <v>8.8870000000000005</v>
      </c>
      <c r="G268" s="38"/>
      <c r="H268" s="44"/>
    </row>
    <row r="269" s="2" customFormat="1" ht="26.4" customHeight="1">
      <c r="A269" s="38"/>
      <c r="B269" s="44"/>
      <c r="C269" s="295" t="s">
        <v>1069</v>
      </c>
      <c r="D269" s="295" t="s">
        <v>93</v>
      </c>
      <c r="E269" s="38"/>
      <c r="F269" s="38"/>
      <c r="G269" s="38"/>
      <c r="H269" s="44"/>
    </row>
    <row r="270" s="2" customFormat="1" ht="16.8" customHeight="1">
      <c r="A270" s="38"/>
      <c r="B270" s="44"/>
      <c r="C270" s="296" t="s">
        <v>779</v>
      </c>
      <c r="D270" s="297" t="s">
        <v>779</v>
      </c>
      <c r="E270" s="298" t="s">
        <v>99</v>
      </c>
      <c r="F270" s="299">
        <v>90.700000000000003</v>
      </c>
      <c r="G270" s="38"/>
      <c r="H270" s="44"/>
    </row>
    <row r="271" s="2" customFormat="1" ht="16.8" customHeight="1">
      <c r="A271" s="38"/>
      <c r="B271" s="44"/>
      <c r="C271" s="300" t="s">
        <v>1</v>
      </c>
      <c r="D271" s="300" t="s">
        <v>939</v>
      </c>
      <c r="E271" s="17" t="s">
        <v>1</v>
      </c>
      <c r="F271" s="301">
        <v>0</v>
      </c>
      <c r="G271" s="38"/>
      <c r="H271" s="44"/>
    </row>
    <row r="272" s="2" customFormat="1" ht="16.8" customHeight="1">
      <c r="A272" s="38"/>
      <c r="B272" s="44"/>
      <c r="C272" s="300" t="s">
        <v>1</v>
      </c>
      <c r="D272" s="300" t="s">
        <v>782</v>
      </c>
      <c r="E272" s="17" t="s">
        <v>1</v>
      </c>
      <c r="F272" s="301">
        <v>90.700000000000003</v>
      </c>
      <c r="G272" s="38"/>
      <c r="H272" s="44"/>
    </row>
    <row r="273" s="2" customFormat="1" ht="16.8" customHeight="1">
      <c r="A273" s="38"/>
      <c r="B273" s="44"/>
      <c r="C273" s="300" t="s">
        <v>779</v>
      </c>
      <c r="D273" s="300" t="s">
        <v>308</v>
      </c>
      <c r="E273" s="17" t="s">
        <v>1</v>
      </c>
      <c r="F273" s="301">
        <v>90.700000000000003</v>
      </c>
      <c r="G273" s="38"/>
      <c r="H273" s="44"/>
    </row>
    <row r="274" s="2" customFormat="1" ht="16.8" customHeight="1">
      <c r="A274" s="38"/>
      <c r="B274" s="44"/>
      <c r="C274" s="302" t="s">
        <v>1066</v>
      </c>
      <c r="D274" s="38"/>
      <c r="E274" s="38"/>
      <c r="F274" s="38"/>
      <c r="G274" s="38"/>
      <c r="H274" s="44"/>
    </row>
    <row r="275" s="2" customFormat="1" ht="16.8" customHeight="1">
      <c r="A275" s="38"/>
      <c r="B275" s="44"/>
      <c r="C275" s="300" t="s">
        <v>943</v>
      </c>
      <c r="D275" s="300" t="s">
        <v>944</v>
      </c>
      <c r="E275" s="17" t="s">
        <v>99</v>
      </c>
      <c r="F275" s="301">
        <v>90.700000000000003</v>
      </c>
      <c r="G275" s="38"/>
      <c r="H275" s="44"/>
    </row>
    <row r="276" s="2" customFormat="1" ht="16.8" customHeight="1">
      <c r="A276" s="38"/>
      <c r="B276" s="44"/>
      <c r="C276" s="300" t="s">
        <v>948</v>
      </c>
      <c r="D276" s="300" t="s">
        <v>949</v>
      </c>
      <c r="E276" s="17" t="s">
        <v>99</v>
      </c>
      <c r="F276" s="301">
        <v>95.234999999999999</v>
      </c>
      <c r="G276" s="38"/>
      <c r="H276" s="44"/>
    </row>
    <row r="277" s="2" customFormat="1" ht="16.8" customHeight="1">
      <c r="A277" s="38"/>
      <c r="B277" s="44"/>
      <c r="C277" s="296" t="s">
        <v>781</v>
      </c>
      <c r="D277" s="297" t="s">
        <v>781</v>
      </c>
      <c r="E277" s="298" t="s">
        <v>99</v>
      </c>
      <c r="F277" s="299">
        <v>90.700000000000003</v>
      </c>
      <c r="G277" s="38"/>
      <c r="H277" s="44"/>
    </row>
    <row r="278" s="2" customFormat="1" ht="16.8" customHeight="1">
      <c r="A278" s="38"/>
      <c r="B278" s="44"/>
      <c r="C278" s="300" t="s">
        <v>781</v>
      </c>
      <c r="D278" s="300" t="s">
        <v>782</v>
      </c>
      <c r="E278" s="17" t="s">
        <v>1</v>
      </c>
      <c r="F278" s="301">
        <v>90.700000000000003</v>
      </c>
      <c r="G278" s="38"/>
      <c r="H278" s="44"/>
    </row>
    <row r="279" s="2" customFormat="1" ht="16.8" customHeight="1">
      <c r="A279" s="38"/>
      <c r="B279" s="44"/>
      <c r="C279" s="302" t="s">
        <v>1066</v>
      </c>
      <c r="D279" s="38"/>
      <c r="E279" s="38"/>
      <c r="F279" s="38"/>
      <c r="G279" s="38"/>
      <c r="H279" s="44"/>
    </row>
    <row r="280" s="2" customFormat="1" ht="16.8" customHeight="1">
      <c r="A280" s="38"/>
      <c r="B280" s="44"/>
      <c r="C280" s="300" t="s">
        <v>829</v>
      </c>
      <c r="D280" s="300" t="s">
        <v>830</v>
      </c>
      <c r="E280" s="17" t="s">
        <v>99</v>
      </c>
      <c r="F280" s="301">
        <v>90.700000000000003</v>
      </c>
      <c r="G280" s="38"/>
      <c r="H280" s="44"/>
    </row>
    <row r="281" s="2" customFormat="1" ht="16.8" customHeight="1">
      <c r="A281" s="38"/>
      <c r="B281" s="44"/>
      <c r="C281" s="300" t="s">
        <v>836</v>
      </c>
      <c r="D281" s="300" t="s">
        <v>837</v>
      </c>
      <c r="E281" s="17" t="s">
        <v>99</v>
      </c>
      <c r="F281" s="301">
        <v>99.769999999999996</v>
      </c>
      <c r="G281" s="38"/>
      <c r="H281" s="44"/>
    </row>
    <row r="282" s="2" customFormat="1" ht="16.8" customHeight="1">
      <c r="A282" s="38"/>
      <c r="B282" s="44"/>
      <c r="C282" s="296" t="s">
        <v>782</v>
      </c>
      <c r="D282" s="297" t="s">
        <v>783</v>
      </c>
      <c r="E282" s="298" t="s">
        <v>99</v>
      </c>
      <c r="F282" s="299">
        <v>90.700000000000003</v>
      </c>
      <c r="G282" s="38"/>
      <c r="H282" s="44"/>
    </row>
    <row r="283" s="2" customFormat="1" ht="16.8" customHeight="1">
      <c r="A283" s="38"/>
      <c r="B283" s="44"/>
      <c r="C283" s="300" t="s">
        <v>1</v>
      </c>
      <c r="D283" s="300" t="s">
        <v>804</v>
      </c>
      <c r="E283" s="17" t="s">
        <v>1</v>
      </c>
      <c r="F283" s="301">
        <v>0</v>
      </c>
      <c r="G283" s="38"/>
      <c r="H283" s="44"/>
    </row>
    <row r="284" s="2" customFormat="1" ht="16.8" customHeight="1">
      <c r="A284" s="38"/>
      <c r="B284" s="44"/>
      <c r="C284" s="300" t="s">
        <v>1</v>
      </c>
      <c r="D284" s="300" t="s">
        <v>905</v>
      </c>
      <c r="E284" s="17" t="s">
        <v>1</v>
      </c>
      <c r="F284" s="301">
        <v>90.700000000000003</v>
      </c>
      <c r="G284" s="38"/>
      <c r="H284" s="44"/>
    </row>
    <row r="285" s="2" customFormat="1" ht="16.8" customHeight="1">
      <c r="A285" s="38"/>
      <c r="B285" s="44"/>
      <c r="C285" s="300" t="s">
        <v>782</v>
      </c>
      <c r="D285" s="300" t="s">
        <v>308</v>
      </c>
      <c r="E285" s="17" t="s">
        <v>1</v>
      </c>
      <c r="F285" s="301">
        <v>90.700000000000003</v>
      </c>
      <c r="G285" s="38"/>
      <c r="H285" s="44"/>
    </row>
    <row r="286" s="2" customFormat="1" ht="16.8" customHeight="1">
      <c r="A286" s="38"/>
      <c r="B286" s="44"/>
      <c r="C286" s="302" t="s">
        <v>1066</v>
      </c>
      <c r="D286" s="38"/>
      <c r="E286" s="38"/>
      <c r="F286" s="38"/>
      <c r="G286" s="38"/>
      <c r="H286" s="44"/>
    </row>
    <row r="287" s="2" customFormat="1">
      <c r="A287" s="38"/>
      <c r="B287" s="44"/>
      <c r="C287" s="300" t="s">
        <v>902</v>
      </c>
      <c r="D287" s="300" t="s">
        <v>903</v>
      </c>
      <c r="E287" s="17" t="s">
        <v>99</v>
      </c>
      <c r="F287" s="301">
        <v>90.700000000000003</v>
      </c>
      <c r="G287" s="38"/>
      <c r="H287" s="44"/>
    </row>
    <row r="288" s="2" customFormat="1" ht="16.8" customHeight="1">
      <c r="A288" s="38"/>
      <c r="B288" s="44"/>
      <c r="C288" s="300" t="s">
        <v>829</v>
      </c>
      <c r="D288" s="300" t="s">
        <v>830</v>
      </c>
      <c r="E288" s="17" t="s">
        <v>99</v>
      </c>
      <c r="F288" s="301">
        <v>90.700000000000003</v>
      </c>
      <c r="G288" s="38"/>
      <c r="H288" s="44"/>
    </row>
    <row r="289" s="2" customFormat="1">
      <c r="A289" s="38"/>
      <c r="B289" s="44"/>
      <c r="C289" s="300" t="s">
        <v>867</v>
      </c>
      <c r="D289" s="300" t="s">
        <v>868</v>
      </c>
      <c r="E289" s="17" t="s">
        <v>99</v>
      </c>
      <c r="F289" s="301">
        <v>90.700000000000003</v>
      </c>
      <c r="G289" s="38"/>
      <c r="H289" s="44"/>
    </row>
    <row r="290" s="2" customFormat="1" ht="16.8" customHeight="1">
      <c r="A290" s="38"/>
      <c r="B290" s="44"/>
      <c r="C290" s="300" t="s">
        <v>910</v>
      </c>
      <c r="D290" s="300" t="s">
        <v>911</v>
      </c>
      <c r="E290" s="17" t="s">
        <v>912</v>
      </c>
      <c r="F290" s="301">
        <v>0.090999999999999998</v>
      </c>
      <c r="G290" s="38"/>
      <c r="H290" s="44"/>
    </row>
    <row r="291" s="2" customFormat="1" ht="16.8" customHeight="1">
      <c r="A291" s="38"/>
      <c r="B291" s="44"/>
      <c r="C291" s="300" t="s">
        <v>931</v>
      </c>
      <c r="D291" s="300" t="s">
        <v>932</v>
      </c>
      <c r="E291" s="17" t="s">
        <v>99</v>
      </c>
      <c r="F291" s="301">
        <v>85.700000000000003</v>
      </c>
      <c r="G291" s="38"/>
      <c r="H291" s="44"/>
    </row>
    <row r="292" s="2" customFormat="1" ht="16.8" customHeight="1">
      <c r="A292" s="38"/>
      <c r="B292" s="44"/>
      <c r="C292" s="300" t="s">
        <v>943</v>
      </c>
      <c r="D292" s="300" t="s">
        <v>944</v>
      </c>
      <c r="E292" s="17" t="s">
        <v>99</v>
      </c>
      <c r="F292" s="301">
        <v>90.700000000000003</v>
      </c>
      <c r="G292" s="38"/>
      <c r="H292" s="44"/>
    </row>
    <row r="293" s="2" customFormat="1" ht="16.8" customHeight="1">
      <c r="A293" s="38"/>
      <c r="B293" s="44"/>
      <c r="C293" s="300" t="s">
        <v>954</v>
      </c>
      <c r="D293" s="300" t="s">
        <v>955</v>
      </c>
      <c r="E293" s="17" t="s">
        <v>227</v>
      </c>
      <c r="F293" s="301">
        <v>90.700000000000003</v>
      </c>
      <c r="G293" s="38"/>
      <c r="H293" s="44"/>
    </row>
    <row r="294" s="2" customFormat="1" ht="16.8" customHeight="1">
      <c r="A294" s="38"/>
      <c r="B294" s="44"/>
      <c r="C294" s="300" t="s">
        <v>797</v>
      </c>
      <c r="D294" s="300" t="s">
        <v>798</v>
      </c>
      <c r="E294" s="17" t="s">
        <v>99</v>
      </c>
      <c r="F294" s="301">
        <v>117.7</v>
      </c>
      <c r="G294" s="38"/>
      <c r="H294" s="44"/>
    </row>
    <row r="295" s="2" customFormat="1" ht="16.8" customHeight="1">
      <c r="A295" s="38"/>
      <c r="B295" s="44"/>
      <c r="C295" s="300" t="s">
        <v>906</v>
      </c>
      <c r="D295" s="300" t="s">
        <v>907</v>
      </c>
      <c r="E295" s="17" t="s">
        <v>99</v>
      </c>
      <c r="F295" s="301">
        <v>95.234999999999999</v>
      </c>
      <c r="G295" s="38"/>
      <c r="H295" s="44"/>
    </row>
    <row r="296" s="2" customFormat="1" ht="16.8" customHeight="1">
      <c r="A296" s="38"/>
      <c r="B296" s="44"/>
      <c r="C296" s="296" t="s">
        <v>1070</v>
      </c>
      <c r="D296" s="297" t="s">
        <v>1070</v>
      </c>
      <c r="E296" s="298" t="s">
        <v>99</v>
      </c>
      <c r="F296" s="299">
        <v>76</v>
      </c>
      <c r="G296" s="38"/>
      <c r="H296" s="44"/>
    </row>
    <row r="297" s="2" customFormat="1" ht="16.8" customHeight="1">
      <c r="A297" s="38"/>
      <c r="B297" s="44"/>
      <c r="C297" s="300" t="s">
        <v>1</v>
      </c>
      <c r="D297" s="300" t="s">
        <v>804</v>
      </c>
      <c r="E297" s="17" t="s">
        <v>1</v>
      </c>
      <c r="F297" s="301">
        <v>0</v>
      </c>
      <c r="G297" s="38"/>
      <c r="H297" s="44"/>
    </row>
    <row r="298" s="2" customFormat="1" ht="16.8" customHeight="1">
      <c r="A298" s="38"/>
      <c r="B298" s="44"/>
      <c r="C298" s="300" t="s">
        <v>1070</v>
      </c>
      <c r="D298" s="300" t="s">
        <v>1071</v>
      </c>
      <c r="E298" s="17" t="s">
        <v>1</v>
      </c>
      <c r="F298" s="301">
        <v>76</v>
      </c>
      <c r="G298" s="38"/>
      <c r="H298" s="44"/>
    </row>
    <row r="299" s="2" customFormat="1" ht="16.8" customHeight="1">
      <c r="A299" s="38"/>
      <c r="B299" s="44"/>
      <c r="C299" s="296" t="s">
        <v>649</v>
      </c>
      <c r="D299" s="297" t="s">
        <v>649</v>
      </c>
      <c r="E299" s="298" t="s">
        <v>99</v>
      </c>
      <c r="F299" s="299">
        <v>85.700000000000003</v>
      </c>
      <c r="G299" s="38"/>
      <c r="H299" s="44"/>
    </row>
    <row r="300" s="2" customFormat="1" ht="16.8" customHeight="1">
      <c r="A300" s="38"/>
      <c r="B300" s="44"/>
      <c r="C300" s="300" t="s">
        <v>1</v>
      </c>
      <c r="D300" s="300" t="s">
        <v>939</v>
      </c>
      <c r="E300" s="17" t="s">
        <v>1</v>
      </c>
      <c r="F300" s="301">
        <v>0</v>
      </c>
      <c r="G300" s="38"/>
      <c r="H300" s="44"/>
    </row>
    <row r="301" s="2" customFormat="1" ht="16.8" customHeight="1">
      <c r="A301" s="38"/>
      <c r="B301" s="44"/>
      <c r="C301" s="300" t="s">
        <v>1</v>
      </c>
      <c r="D301" s="300" t="s">
        <v>785</v>
      </c>
      <c r="E301" s="17" t="s">
        <v>1</v>
      </c>
      <c r="F301" s="301">
        <v>85.700000000000003</v>
      </c>
      <c r="G301" s="38"/>
      <c r="H301" s="44"/>
    </row>
    <row r="302" s="2" customFormat="1" ht="16.8" customHeight="1">
      <c r="A302" s="38"/>
      <c r="B302" s="44"/>
      <c r="C302" s="300" t="s">
        <v>649</v>
      </c>
      <c r="D302" s="300" t="s">
        <v>308</v>
      </c>
      <c r="E302" s="17" t="s">
        <v>1</v>
      </c>
      <c r="F302" s="301">
        <v>85.700000000000003</v>
      </c>
      <c r="G302" s="38"/>
      <c r="H302" s="44"/>
    </row>
    <row r="303" s="2" customFormat="1" ht="16.8" customHeight="1">
      <c r="A303" s="38"/>
      <c r="B303" s="44"/>
      <c r="C303" s="302" t="s">
        <v>1066</v>
      </c>
      <c r="D303" s="38"/>
      <c r="E303" s="38"/>
      <c r="F303" s="38"/>
      <c r="G303" s="38"/>
      <c r="H303" s="44"/>
    </row>
    <row r="304" s="2" customFormat="1" ht="16.8" customHeight="1">
      <c r="A304" s="38"/>
      <c r="B304" s="44"/>
      <c r="C304" s="300" t="s">
        <v>936</v>
      </c>
      <c r="D304" s="300" t="s">
        <v>937</v>
      </c>
      <c r="E304" s="17" t="s">
        <v>99</v>
      </c>
      <c r="F304" s="301">
        <v>85.700000000000003</v>
      </c>
      <c r="G304" s="38"/>
      <c r="H304" s="44"/>
    </row>
    <row r="305" s="2" customFormat="1" ht="16.8" customHeight="1">
      <c r="A305" s="38"/>
      <c r="B305" s="44"/>
      <c r="C305" s="300" t="s">
        <v>728</v>
      </c>
      <c r="D305" s="300" t="s">
        <v>729</v>
      </c>
      <c r="E305" s="17" t="s">
        <v>346</v>
      </c>
      <c r="F305" s="301">
        <v>11.997999999999999</v>
      </c>
      <c r="G305" s="38"/>
      <c r="H305" s="44"/>
    </row>
    <row r="306" s="2" customFormat="1" ht="16.8" customHeight="1">
      <c r="A306" s="38"/>
      <c r="B306" s="44"/>
      <c r="C306" s="296" t="s">
        <v>785</v>
      </c>
      <c r="D306" s="297" t="s">
        <v>785</v>
      </c>
      <c r="E306" s="298" t="s">
        <v>99</v>
      </c>
      <c r="F306" s="299">
        <v>85.700000000000003</v>
      </c>
      <c r="G306" s="38"/>
      <c r="H306" s="44"/>
    </row>
    <row r="307" s="2" customFormat="1" ht="16.8" customHeight="1">
      <c r="A307" s="38"/>
      <c r="B307" s="44"/>
      <c r="C307" s="300" t="s">
        <v>1</v>
      </c>
      <c r="D307" s="300" t="s">
        <v>934</v>
      </c>
      <c r="E307" s="17" t="s">
        <v>1</v>
      </c>
      <c r="F307" s="301">
        <v>0</v>
      </c>
      <c r="G307" s="38"/>
      <c r="H307" s="44"/>
    </row>
    <row r="308" s="2" customFormat="1" ht="16.8" customHeight="1">
      <c r="A308" s="38"/>
      <c r="B308" s="44"/>
      <c r="C308" s="300" t="s">
        <v>785</v>
      </c>
      <c r="D308" s="300" t="s">
        <v>935</v>
      </c>
      <c r="E308" s="17" t="s">
        <v>1</v>
      </c>
      <c r="F308" s="301">
        <v>85.700000000000003</v>
      </c>
      <c r="G308" s="38"/>
      <c r="H308" s="44"/>
    </row>
    <row r="309" s="2" customFormat="1" ht="16.8" customHeight="1">
      <c r="A309" s="38"/>
      <c r="B309" s="44"/>
      <c r="C309" s="302" t="s">
        <v>1066</v>
      </c>
      <c r="D309" s="38"/>
      <c r="E309" s="38"/>
      <c r="F309" s="38"/>
      <c r="G309" s="38"/>
      <c r="H309" s="44"/>
    </row>
    <row r="310" s="2" customFormat="1" ht="16.8" customHeight="1">
      <c r="A310" s="38"/>
      <c r="B310" s="44"/>
      <c r="C310" s="300" t="s">
        <v>931</v>
      </c>
      <c r="D310" s="300" t="s">
        <v>932</v>
      </c>
      <c r="E310" s="17" t="s">
        <v>99</v>
      </c>
      <c r="F310" s="301">
        <v>85.700000000000003</v>
      </c>
      <c r="G310" s="38"/>
      <c r="H310" s="44"/>
    </row>
    <row r="311" s="2" customFormat="1" ht="16.8" customHeight="1">
      <c r="A311" s="38"/>
      <c r="B311" s="44"/>
      <c r="C311" s="300" t="s">
        <v>936</v>
      </c>
      <c r="D311" s="300" t="s">
        <v>937</v>
      </c>
      <c r="E311" s="17" t="s">
        <v>99</v>
      </c>
      <c r="F311" s="301">
        <v>85.700000000000003</v>
      </c>
      <c r="G311" s="38"/>
      <c r="H311" s="44"/>
    </row>
    <row r="312" s="2" customFormat="1" ht="16.8" customHeight="1">
      <c r="A312" s="38"/>
      <c r="B312" s="44"/>
      <c r="C312" s="300" t="s">
        <v>951</v>
      </c>
      <c r="D312" s="300" t="s">
        <v>952</v>
      </c>
      <c r="E312" s="17" t="s">
        <v>99</v>
      </c>
      <c r="F312" s="301">
        <v>85.700000000000003</v>
      </c>
      <c r="G312" s="38"/>
      <c r="H312" s="44"/>
    </row>
    <row r="313" s="2" customFormat="1" ht="16.8" customHeight="1">
      <c r="A313" s="38"/>
      <c r="B313" s="44"/>
      <c r="C313" s="296" t="s">
        <v>786</v>
      </c>
      <c r="D313" s="297" t="s">
        <v>786</v>
      </c>
      <c r="E313" s="298" t="s">
        <v>99</v>
      </c>
      <c r="F313" s="299">
        <v>27</v>
      </c>
      <c r="G313" s="38"/>
      <c r="H313" s="44"/>
    </row>
    <row r="314" s="2" customFormat="1" ht="16.8" customHeight="1">
      <c r="A314" s="38"/>
      <c r="B314" s="44"/>
      <c r="C314" s="300" t="s">
        <v>1</v>
      </c>
      <c r="D314" s="300" t="s">
        <v>893</v>
      </c>
      <c r="E314" s="17" t="s">
        <v>1</v>
      </c>
      <c r="F314" s="301">
        <v>0</v>
      </c>
      <c r="G314" s="38"/>
      <c r="H314" s="44"/>
    </row>
    <row r="315" s="2" customFormat="1" ht="16.8" customHeight="1">
      <c r="A315" s="38"/>
      <c r="B315" s="44"/>
      <c r="C315" s="300" t="s">
        <v>1</v>
      </c>
      <c r="D315" s="300" t="s">
        <v>894</v>
      </c>
      <c r="E315" s="17" t="s">
        <v>1</v>
      </c>
      <c r="F315" s="301">
        <v>27</v>
      </c>
      <c r="G315" s="38"/>
      <c r="H315" s="44"/>
    </row>
    <row r="316" s="2" customFormat="1" ht="16.8" customHeight="1">
      <c r="A316" s="38"/>
      <c r="B316" s="44"/>
      <c r="C316" s="300" t="s">
        <v>786</v>
      </c>
      <c r="D316" s="300" t="s">
        <v>308</v>
      </c>
      <c r="E316" s="17" t="s">
        <v>1</v>
      </c>
      <c r="F316" s="301">
        <v>27</v>
      </c>
      <c r="G316" s="38"/>
      <c r="H316" s="44"/>
    </row>
    <row r="317" s="2" customFormat="1" ht="16.8" customHeight="1">
      <c r="A317" s="38"/>
      <c r="B317" s="44"/>
      <c r="C317" s="302" t="s">
        <v>1066</v>
      </c>
      <c r="D317" s="38"/>
      <c r="E317" s="38"/>
      <c r="F317" s="38"/>
      <c r="G317" s="38"/>
      <c r="H317" s="44"/>
    </row>
    <row r="318" s="2" customFormat="1">
      <c r="A318" s="38"/>
      <c r="B318" s="44"/>
      <c r="C318" s="300" t="s">
        <v>890</v>
      </c>
      <c r="D318" s="300" t="s">
        <v>891</v>
      </c>
      <c r="E318" s="17" t="s">
        <v>99</v>
      </c>
      <c r="F318" s="301">
        <v>27</v>
      </c>
      <c r="G318" s="38"/>
      <c r="H318" s="44"/>
    </row>
    <row r="319" s="2" customFormat="1" ht="16.8" customHeight="1">
      <c r="A319" s="38"/>
      <c r="B319" s="44"/>
      <c r="C319" s="300" t="s">
        <v>797</v>
      </c>
      <c r="D319" s="300" t="s">
        <v>798</v>
      </c>
      <c r="E319" s="17" t="s">
        <v>99</v>
      </c>
      <c r="F319" s="301">
        <v>117.7</v>
      </c>
      <c r="G319" s="38"/>
      <c r="H319" s="44"/>
    </row>
    <row r="320" s="2" customFormat="1" ht="16.8" customHeight="1">
      <c r="A320" s="38"/>
      <c r="B320" s="44"/>
      <c r="C320" s="300" t="s">
        <v>895</v>
      </c>
      <c r="D320" s="300" t="s">
        <v>896</v>
      </c>
      <c r="E320" s="17" t="s">
        <v>99</v>
      </c>
      <c r="F320" s="301">
        <v>29.699999999999999</v>
      </c>
      <c r="G320" s="38"/>
      <c r="H320" s="44"/>
    </row>
    <row r="321" s="2" customFormat="1" ht="16.8" customHeight="1">
      <c r="A321" s="38"/>
      <c r="B321" s="44"/>
      <c r="C321" s="296" t="s">
        <v>787</v>
      </c>
      <c r="D321" s="297" t="s">
        <v>787</v>
      </c>
      <c r="E321" s="298" t="s">
        <v>99</v>
      </c>
      <c r="F321" s="299">
        <v>90.700000000000003</v>
      </c>
      <c r="G321" s="38"/>
      <c r="H321" s="44"/>
    </row>
    <row r="322" s="2" customFormat="1" ht="16.8" customHeight="1">
      <c r="A322" s="38"/>
      <c r="B322" s="44"/>
      <c r="C322" s="300" t="s">
        <v>1</v>
      </c>
      <c r="D322" s="300" t="s">
        <v>804</v>
      </c>
      <c r="E322" s="17" t="s">
        <v>1</v>
      </c>
      <c r="F322" s="301">
        <v>0</v>
      </c>
      <c r="G322" s="38"/>
      <c r="H322" s="44"/>
    </row>
    <row r="323" s="2" customFormat="1" ht="16.8" customHeight="1">
      <c r="A323" s="38"/>
      <c r="B323" s="44"/>
      <c r="C323" s="300" t="s">
        <v>787</v>
      </c>
      <c r="D323" s="300" t="s">
        <v>782</v>
      </c>
      <c r="E323" s="17" t="s">
        <v>1</v>
      </c>
      <c r="F323" s="301">
        <v>90.700000000000003</v>
      </c>
      <c r="G323" s="38"/>
      <c r="H323" s="44"/>
    </row>
    <row r="324" s="2" customFormat="1" ht="16.8" customHeight="1">
      <c r="A324" s="38"/>
      <c r="B324" s="44"/>
      <c r="C324" s="302" t="s">
        <v>1066</v>
      </c>
      <c r="D324" s="38"/>
      <c r="E324" s="38"/>
      <c r="F324" s="38"/>
      <c r="G324" s="38"/>
      <c r="H324" s="44"/>
    </row>
    <row r="325" s="2" customFormat="1">
      <c r="A325" s="38"/>
      <c r="B325" s="44"/>
      <c r="C325" s="300" t="s">
        <v>867</v>
      </c>
      <c r="D325" s="300" t="s">
        <v>868</v>
      </c>
      <c r="E325" s="17" t="s">
        <v>99</v>
      </c>
      <c r="F325" s="301">
        <v>90.700000000000003</v>
      </c>
      <c r="G325" s="38"/>
      <c r="H325" s="44"/>
    </row>
    <row r="326" s="2" customFormat="1" ht="16.8" customHeight="1">
      <c r="A326" s="38"/>
      <c r="B326" s="44"/>
      <c r="C326" s="300" t="s">
        <v>870</v>
      </c>
      <c r="D326" s="300" t="s">
        <v>871</v>
      </c>
      <c r="E326" s="17" t="s">
        <v>370</v>
      </c>
      <c r="F326" s="301">
        <v>59.045999999999999</v>
      </c>
      <c r="G326" s="38"/>
      <c r="H326" s="44"/>
    </row>
    <row r="327" s="2" customFormat="1" ht="26.4" customHeight="1">
      <c r="A327" s="38"/>
      <c r="B327" s="44"/>
      <c r="C327" s="295" t="s">
        <v>1072</v>
      </c>
      <c r="D327" s="295" t="s">
        <v>96</v>
      </c>
      <c r="E327" s="38"/>
      <c r="F327" s="38"/>
      <c r="G327" s="38"/>
      <c r="H327" s="44"/>
    </row>
    <row r="328" s="2" customFormat="1" ht="16.8" customHeight="1">
      <c r="A328" s="38"/>
      <c r="B328" s="44"/>
      <c r="C328" s="296" t="s">
        <v>252</v>
      </c>
      <c r="D328" s="297" t="s">
        <v>252</v>
      </c>
      <c r="E328" s="298" t="s">
        <v>227</v>
      </c>
      <c r="F328" s="299">
        <v>500</v>
      </c>
      <c r="G328" s="38"/>
      <c r="H328" s="44"/>
    </row>
    <row r="329" s="2" customFormat="1" ht="16.8" customHeight="1">
      <c r="A329" s="38"/>
      <c r="B329" s="44"/>
      <c r="C329" s="300" t="s">
        <v>252</v>
      </c>
      <c r="D329" s="300" t="s">
        <v>1073</v>
      </c>
      <c r="E329" s="17" t="s">
        <v>1</v>
      </c>
      <c r="F329" s="301">
        <v>500</v>
      </c>
      <c r="G329" s="38"/>
      <c r="H329" s="44"/>
    </row>
    <row r="330" s="2" customFormat="1" ht="7.44" customHeight="1">
      <c r="A330" s="38"/>
      <c r="B330" s="171"/>
      <c r="C330" s="172"/>
      <c r="D330" s="172"/>
      <c r="E330" s="172"/>
      <c r="F330" s="172"/>
      <c r="G330" s="172"/>
      <c r="H330" s="44"/>
    </row>
    <row r="331" s="2" customFormat="1">
      <c r="A331" s="38"/>
      <c r="B331" s="38"/>
      <c r="C331" s="38"/>
      <c r="D331" s="38"/>
      <c r="E331" s="38"/>
      <c r="F331" s="38"/>
      <c r="G331" s="38"/>
      <c r="H331" s="38"/>
    </row>
  </sheetData>
  <sheetProtection sheet="1" formatColumns="0" formatRows="0" objects="1" scenarios="1" spinCount="100000" saltValue="AceUVIBgGhT3z4fq9iv/h3nFf3qZv0EpQ8rGD8h7w+dCKouS4QbgWZI1VkL/lm2JDIw+PaasrHEG8/8VRs1oJA==" hashValue="RT0r49ZdFhWk+WqL1+ssFS0SP0BK9a1GyMqdjwWpnFNId3kNEw8GJQT4EUCYvYCa61SmnPNq6c0BdQqw7tETL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2022-06-22T10:05:03Z</dcterms:created>
  <dcterms:modified xsi:type="dcterms:W3CDTF">2022-06-22T10:05:13Z</dcterms:modified>
</cp:coreProperties>
</file>