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1\markvala\_MŠ P. Lumumby 14, Ostrava – Zábřeh – oprava oplocení vč. vybavení zahrady herními prvky\odevzdáno 2021_11_02\"/>
    </mc:Choice>
  </mc:AlternateContent>
  <xr:revisionPtr revIDLastSave="0" documentId="8_{8D79B7CD-5E3C-45FD-B64F-00781CB6A9DB}" xr6:coauthVersionLast="47" xr6:coauthVersionMax="47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1 Naklady" sheetId="12" r:id="rId4"/>
    <sheet name="SO 01 1 Pol" sheetId="13" r:id="rId5"/>
    <sheet name="SO 02 1 Pol" sheetId="14" r:id="rId6"/>
  </sheets>
  <externalReferences>
    <externalReference r:id="rId7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1 Naklady'!$1:$7</definedName>
    <definedName name="_xlnm.Print_Titles" localSheetId="4">'SO 01 1 Pol'!$1:$7</definedName>
    <definedName name="_xlnm.Print_Titles" localSheetId="5">'SO 02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1 Naklady'!$A$1:$X$33</definedName>
    <definedName name="_xlnm.Print_Area" localSheetId="4">'SO 01 1 Pol'!$A$1:$X$500</definedName>
    <definedName name="_xlnm.Print_Area" localSheetId="5">'SO 02 1 Pol'!$A$1:$X$285</definedName>
    <definedName name="_xlnm.Print_Area" localSheetId="1">Stavba!$A$1:$J$92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1" i="1" l="1"/>
  <c r="I90" i="1"/>
  <c r="I89" i="1"/>
  <c r="I88" i="1"/>
  <c r="I87" i="1"/>
  <c r="I86" i="1"/>
  <c r="I85" i="1"/>
  <c r="I84" i="1"/>
  <c r="G46" i="1"/>
  <c r="F46" i="1"/>
  <c r="G45" i="1"/>
  <c r="F45" i="1"/>
  <c r="G44" i="1"/>
  <c r="F44" i="1"/>
  <c r="G43" i="1"/>
  <c r="H43" i="1" s="1"/>
  <c r="I43" i="1" s="1"/>
  <c r="F43" i="1"/>
  <c r="G41" i="1"/>
  <c r="F41" i="1"/>
  <c r="G40" i="1"/>
  <c r="F40" i="1"/>
  <c r="G39" i="1"/>
  <c r="F39" i="1"/>
  <c r="G284" i="14"/>
  <c r="BA272" i="14"/>
  <c r="BA261" i="14"/>
  <c r="BA257" i="14"/>
  <c r="BA206" i="14"/>
  <c r="BA204" i="14"/>
  <c r="BA166" i="14"/>
  <c r="BA158" i="14"/>
  <c r="BA151" i="14"/>
  <c r="BA131" i="14"/>
  <c r="BA128" i="14"/>
  <c r="BA127" i="14"/>
  <c r="BA125" i="14"/>
  <c r="BA108" i="14"/>
  <c r="BA103" i="14"/>
  <c r="BA73" i="14"/>
  <c r="BA72" i="14"/>
  <c r="BA62" i="14"/>
  <c r="BA59" i="14"/>
  <c r="BA58" i="14"/>
  <c r="BA56" i="14"/>
  <c r="BA50" i="14"/>
  <c r="BA29" i="14"/>
  <c r="G9" i="14"/>
  <c r="M9" i="14" s="1"/>
  <c r="I9" i="14"/>
  <c r="K9" i="14"/>
  <c r="K8" i="14" s="1"/>
  <c r="O9" i="14"/>
  <c r="Q9" i="14"/>
  <c r="V9" i="14"/>
  <c r="V8" i="14" s="1"/>
  <c r="G27" i="14"/>
  <c r="I27" i="14"/>
  <c r="K27" i="14"/>
  <c r="M27" i="14"/>
  <c r="O27" i="14"/>
  <c r="Q27" i="14"/>
  <c r="V27" i="14"/>
  <c r="G46" i="14"/>
  <c r="M46" i="14" s="1"/>
  <c r="I46" i="14"/>
  <c r="K46" i="14"/>
  <c r="O46" i="14"/>
  <c r="O8" i="14" s="1"/>
  <c r="Q46" i="14"/>
  <c r="V46" i="14"/>
  <c r="G55" i="14"/>
  <c r="M55" i="14" s="1"/>
  <c r="I55" i="14"/>
  <c r="I8" i="14" s="1"/>
  <c r="K55" i="14"/>
  <c r="O55" i="14"/>
  <c r="Q55" i="14"/>
  <c r="Q8" i="14" s="1"/>
  <c r="V55" i="14"/>
  <c r="G69" i="14"/>
  <c r="M69" i="14" s="1"/>
  <c r="I69" i="14"/>
  <c r="K69" i="14"/>
  <c r="O69" i="14"/>
  <c r="Q69" i="14"/>
  <c r="V69" i="14"/>
  <c r="G80" i="14"/>
  <c r="I80" i="14"/>
  <c r="K80" i="14"/>
  <c r="M80" i="14"/>
  <c r="O80" i="14"/>
  <c r="Q80" i="14"/>
  <c r="V80" i="14"/>
  <c r="G87" i="14"/>
  <c r="M87" i="14" s="1"/>
  <c r="I87" i="14"/>
  <c r="K87" i="14"/>
  <c r="O87" i="14"/>
  <c r="Q87" i="14"/>
  <c r="V87" i="14"/>
  <c r="G93" i="14"/>
  <c r="M93" i="14" s="1"/>
  <c r="I93" i="14"/>
  <c r="K93" i="14"/>
  <c r="O93" i="14"/>
  <c r="Q93" i="14"/>
  <c r="V93" i="14"/>
  <c r="G107" i="14"/>
  <c r="M107" i="14" s="1"/>
  <c r="I107" i="14"/>
  <c r="K107" i="14"/>
  <c r="O107" i="14"/>
  <c r="Q107" i="14"/>
  <c r="V107" i="14"/>
  <c r="G117" i="14"/>
  <c r="I117" i="14"/>
  <c r="K117" i="14"/>
  <c r="M117" i="14"/>
  <c r="O117" i="14"/>
  <c r="Q117" i="14"/>
  <c r="V117" i="14"/>
  <c r="G124" i="14"/>
  <c r="M124" i="14" s="1"/>
  <c r="I124" i="14"/>
  <c r="K124" i="14"/>
  <c r="O124" i="14"/>
  <c r="Q124" i="14"/>
  <c r="V124" i="14"/>
  <c r="G138" i="14"/>
  <c r="M138" i="14" s="1"/>
  <c r="I138" i="14"/>
  <c r="K138" i="14"/>
  <c r="O138" i="14"/>
  <c r="Q138" i="14"/>
  <c r="V138" i="14"/>
  <c r="G149" i="14"/>
  <c r="M149" i="14" s="1"/>
  <c r="I149" i="14"/>
  <c r="K149" i="14"/>
  <c r="O149" i="14"/>
  <c r="Q149" i="14"/>
  <c r="V149" i="14"/>
  <c r="G164" i="14"/>
  <c r="I164" i="14"/>
  <c r="K164" i="14"/>
  <c r="M164" i="14"/>
  <c r="O164" i="14"/>
  <c r="Q164" i="14"/>
  <c r="V164" i="14"/>
  <c r="G173" i="14"/>
  <c r="M173" i="14" s="1"/>
  <c r="I173" i="14"/>
  <c r="K173" i="14"/>
  <c r="O173" i="14"/>
  <c r="Q173" i="14"/>
  <c r="V173" i="14"/>
  <c r="G188" i="14"/>
  <c r="M188" i="14" s="1"/>
  <c r="I188" i="14"/>
  <c r="K188" i="14"/>
  <c r="O188" i="14"/>
  <c r="Q188" i="14"/>
  <c r="V188" i="14"/>
  <c r="G195" i="14"/>
  <c r="M195" i="14" s="1"/>
  <c r="I195" i="14"/>
  <c r="K195" i="14"/>
  <c r="O195" i="14"/>
  <c r="Q195" i="14"/>
  <c r="V195" i="14"/>
  <c r="G201" i="14"/>
  <c r="I201" i="14"/>
  <c r="K201" i="14"/>
  <c r="M201" i="14"/>
  <c r="O201" i="14"/>
  <c r="Q201" i="14"/>
  <c r="V201" i="14"/>
  <c r="G214" i="14"/>
  <c r="M214" i="14" s="1"/>
  <c r="I214" i="14"/>
  <c r="K214" i="14"/>
  <c r="O214" i="14"/>
  <c r="Q214" i="14"/>
  <c r="V214" i="14"/>
  <c r="G230" i="14"/>
  <c r="M230" i="14" s="1"/>
  <c r="I230" i="14"/>
  <c r="K230" i="14"/>
  <c r="O230" i="14"/>
  <c r="Q230" i="14"/>
  <c r="V230" i="14"/>
  <c r="G239" i="14"/>
  <c r="M239" i="14" s="1"/>
  <c r="I239" i="14"/>
  <c r="K239" i="14"/>
  <c r="O239" i="14"/>
  <c r="Q239" i="14"/>
  <c r="V239" i="14"/>
  <c r="G252" i="14"/>
  <c r="I252" i="14"/>
  <c r="K252" i="14"/>
  <c r="M252" i="14"/>
  <c r="O252" i="14"/>
  <c r="Q252" i="14"/>
  <c r="V252" i="14"/>
  <c r="G269" i="14"/>
  <c r="M269" i="14" s="1"/>
  <c r="I269" i="14"/>
  <c r="K269" i="14"/>
  <c r="O269" i="14"/>
  <c r="Q269" i="14"/>
  <c r="V269" i="14"/>
  <c r="G275" i="14"/>
  <c r="M275" i="14" s="1"/>
  <c r="I275" i="14"/>
  <c r="K275" i="14"/>
  <c r="O275" i="14"/>
  <c r="Q275" i="14"/>
  <c r="V275" i="14"/>
  <c r="G282" i="14"/>
  <c r="M282" i="14" s="1"/>
  <c r="I282" i="14"/>
  <c r="K282" i="14"/>
  <c r="O282" i="14"/>
  <c r="Q282" i="14"/>
  <c r="V282" i="14"/>
  <c r="AE284" i="14"/>
  <c r="G499" i="13"/>
  <c r="BA467" i="13"/>
  <c r="BA465" i="13"/>
  <c r="BA464" i="13"/>
  <c r="BA457" i="13"/>
  <c r="BA455" i="13"/>
  <c r="BA454" i="13"/>
  <c r="BA448" i="13"/>
  <c r="BA441" i="13"/>
  <c r="BA440" i="13"/>
  <c r="BA439" i="13"/>
  <c r="BA433" i="13"/>
  <c r="BA426" i="13"/>
  <c r="BA425" i="13"/>
  <c r="BA424" i="13"/>
  <c r="BA418" i="13"/>
  <c r="BA411" i="13"/>
  <c r="BA410" i="13"/>
  <c r="BA409" i="13"/>
  <c r="BA399" i="13"/>
  <c r="BA397" i="13"/>
  <c r="BA383" i="13"/>
  <c r="BA382" i="13"/>
  <c r="BA381" i="13"/>
  <c r="BA367" i="13"/>
  <c r="BA366" i="13"/>
  <c r="BA365" i="13"/>
  <c r="BA359" i="13"/>
  <c r="BA351" i="13"/>
  <c r="BA349" i="13"/>
  <c r="BA348" i="13"/>
  <c r="BA342" i="13"/>
  <c r="BA334" i="13"/>
  <c r="BA332" i="13"/>
  <c r="BA331" i="13"/>
  <c r="BA325" i="13"/>
  <c r="BA317" i="13"/>
  <c r="BA315" i="13"/>
  <c r="BA314" i="13"/>
  <c r="BA308" i="13"/>
  <c r="BA300" i="13"/>
  <c r="BA298" i="13"/>
  <c r="BA297" i="13"/>
  <c r="BA291" i="13"/>
  <c r="BA283" i="13"/>
  <c r="BA281" i="13"/>
  <c r="BA280" i="13"/>
  <c r="BA274" i="13"/>
  <c r="BA266" i="13"/>
  <c r="BA264" i="13"/>
  <c r="BA263" i="13"/>
  <c r="BA257" i="13"/>
  <c r="BA249" i="13"/>
  <c r="BA247" i="13"/>
  <c r="BA246" i="13"/>
  <c r="BA240" i="13"/>
  <c r="BA232" i="13"/>
  <c r="BA230" i="13"/>
  <c r="BA229" i="13"/>
  <c r="BA223" i="13"/>
  <c r="BA215" i="13"/>
  <c r="BA213" i="13"/>
  <c r="BA212" i="13"/>
  <c r="BA206" i="13"/>
  <c r="BA198" i="13"/>
  <c r="BA196" i="13"/>
  <c r="BA195" i="13"/>
  <c r="BA189" i="13"/>
  <c r="BA181" i="13"/>
  <c r="BA179" i="13"/>
  <c r="BA178" i="13"/>
  <c r="BA172" i="13"/>
  <c r="BA164" i="13"/>
  <c r="BA162" i="13"/>
  <c r="BA161" i="13"/>
  <c r="BA155" i="13"/>
  <c r="BA147" i="13"/>
  <c r="BA145" i="13"/>
  <c r="BA144" i="13"/>
  <c r="BA138" i="13"/>
  <c r="BA130" i="13"/>
  <c r="BA128" i="13"/>
  <c r="BA127" i="13"/>
  <c r="BA117" i="13"/>
  <c r="BA109" i="13"/>
  <c r="BA107" i="13"/>
  <c r="BA106" i="13"/>
  <c r="G9" i="13"/>
  <c r="M9" i="13" s="1"/>
  <c r="I9" i="13"/>
  <c r="K9" i="13"/>
  <c r="K8" i="13" s="1"/>
  <c r="O9" i="13"/>
  <c r="Q9" i="13"/>
  <c r="V9" i="13"/>
  <c r="V8" i="13" s="1"/>
  <c r="G23" i="13"/>
  <c r="I23" i="13"/>
  <c r="K23" i="13"/>
  <c r="M23" i="13"/>
  <c r="O23" i="13"/>
  <c r="Q23" i="13"/>
  <c r="V23" i="13"/>
  <c r="G26" i="13"/>
  <c r="G8" i="13" s="1"/>
  <c r="I26" i="13"/>
  <c r="K26" i="13"/>
  <c r="O26" i="13"/>
  <c r="O8" i="13" s="1"/>
  <c r="Q26" i="13"/>
  <c r="V26" i="13"/>
  <c r="G30" i="13"/>
  <c r="M30" i="13" s="1"/>
  <c r="I30" i="13"/>
  <c r="I8" i="13" s="1"/>
  <c r="K30" i="13"/>
  <c r="O30" i="13"/>
  <c r="Q30" i="13"/>
  <c r="Q8" i="13" s="1"/>
  <c r="V30" i="13"/>
  <c r="G41" i="13"/>
  <c r="M41" i="13" s="1"/>
  <c r="I41" i="13"/>
  <c r="K41" i="13"/>
  <c r="O41" i="13"/>
  <c r="Q41" i="13"/>
  <c r="V41" i="13"/>
  <c r="G52" i="13"/>
  <c r="I52" i="13"/>
  <c r="K52" i="13"/>
  <c r="M52" i="13"/>
  <c r="O52" i="13"/>
  <c r="Q52" i="13"/>
  <c r="V52" i="13"/>
  <c r="G54" i="13"/>
  <c r="M54" i="13" s="1"/>
  <c r="I54" i="13"/>
  <c r="K54" i="13"/>
  <c r="O54" i="13"/>
  <c r="Q54" i="13"/>
  <c r="V54" i="13"/>
  <c r="G56" i="13"/>
  <c r="M56" i="13" s="1"/>
  <c r="I56" i="13"/>
  <c r="K56" i="13"/>
  <c r="O56" i="13"/>
  <c r="Q56" i="13"/>
  <c r="V56" i="13"/>
  <c r="G63" i="13"/>
  <c r="M63" i="13" s="1"/>
  <c r="I63" i="13"/>
  <c r="K63" i="13"/>
  <c r="O63" i="13"/>
  <c r="Q63" i="13"/>
  <c r="V63" i="13"/>
  <c r="G67" i="13"/>
  <c r="I67" i="13"/>
  <c r="K67" i="13"/>
  <c r="M67" i="13"/>
  <c r="O67" i="13"/>
  <c r="Q67" i="13"/>
  <c r="V67" i="13"/>
  <c r="G70" i="13"/>
  <c r="O70" i="13"/>
  <c r="G71" i="13"/>
  <c r="M71" i="13" s="1"/>
  <c r="M70" i="13" s="1"/>
  <c r="I71" i="13"/>
  <c r="I70" i="13" s="1"/>
  <c r="K71" i="13"/>
  <c r="O71" i="13"/>
  <c r="Q71" i="13"/>
  <c r="Q70" i="13" s="1"/>
  <c r="V71" i="13"/>
  <c r="G79" i="13"/>
  <c r="M79" i="13" s="1"/>
  <c r="I79" i="13"/>
  <c r="K79" i="13"/>
  <c r="K70" i="13" s="1"/>
  <c r="O79" i="13"/>
  <c r="Q79" i="13"/>
  <c r="V79" i="13"/>
  <c r="V70" i="13" s="1"/>
  <c r="I83" i="13"/>
  <c r="K83" i="13"/>
  <c r="Q83" i="13"/>
  <c r="V83" i="13"/>
  <c r="G84" i="13"/>
  <c r="G83" i="13" s="1"/>
  <c r="I84" i="13"/>
  <c r="K84" i="13"/>
  <c r="O84" i="13"/>
  <c r="O83" i="13" s="1"/>
  <c r="Q84" i="13"/>
  <c r="V84" i="13"/>
  <c r="G89" i="13"/>
  <c r="M89" i="13" s="1"/>
  <c r="I89" i="13"/>
  <c r="K89" i="13"/>
  <c r="K88" i="13" s="1"/>
  <c r="O89" i="13"/>
  <c r="Q89" i="13"/>
  <c r="V89" i="13"/>
  <c r="V88" i="13" s="1"/>
  <c r="G96" i="13"/>
  <c r="I96" i="13"/>
  <c r="K96" i="13"/>
  <c r="M96" i="13"/>
  <c r="O96" i="13"/>
  <c r="Q96" i="13"/>
  <c r="V96" i="13"/>
  <c r="G99" i="13"/>
  <c r="M99" i="13" s="1"/>
  <c r="I99" i="13"/>
  <c r="K99" i="13"/>
  <c r="O99" i="13"/>
  <c r="O88" i="13" s="1"/>
  <c r="Q99" i="13"/>
  <c r="V99" i="13"/>
  <c r="G102" i="13"/>
  <c r="M102" i="13" s="1"/>
  <c r="I102" i="13"/>
  <c r="I88" i="13" s="1"/>
  <c r="K102" i="13"/>
  <c r="O102" i="13"/>
  <c r="Q102" i="13"/>
  <c r="Q88" i="13" s="1"/>
  <c r="V102" i="13"/>
  <c r="G105" i="13"/>
  <c r="M105" i="13" s="1"/>
  <c r="I105" i="13"/>
  <c r="K105" i="13"/>
  <c r="O105" i="13"/>
  <c r="Q105" i="13"/>
  <c r="V105" i="13"/>
  <c r="G126" i="13"/>
  <c r="I126" i="13"/>
  <c r="K126" i="13"/>
  <c r="M126" i="13"/>
  <c r="O126" i="13"/>
  <c r="Q126" i="13"/>
  <c r="V126" i="13"/>
  <c r="G143" i="13"/>
  <c r="M143" i="13" s="1"/>
  <c r="I143" i="13"/>
  <c r="K143" i="13"/>
  <c r="O143" i="13"/>
  <c r="Q143" i="13"/>
  <c r="V143" i="13"/>
  <c r="G160" i="13"/>
  <c r="M160" i="13" s="1"/>
  <c r="I160" i="13"/>
  <c r="K160" i="13"/>
  <c r="O160" i="13"/>
  <c r="Q160" i="13"/>
  <c r="V160" i="13"/>
  <c r="G177" i="13"/>
  <c r="M177" i="13" s="1"/>
  <c r="I177" i="13"/>
  <c r="K177" i="13"/>
  <c r="O177" i="13"/>
  <c r="Q177" i="13"/>
  <c r="V177" i="13"/>
  <c r="G194" i="13"/>
  <c r="I194" i="13"/>
  <c r="K194" i="13"/>
  <c r="M194" i="13"/>
  <c r="O194" i="13"/>
  <c r="Q194" i="13"/>
  <c r="V194" i="13"/>
  <c r="G211" i="13"/>
  <c r="M211" i="13" s="1"/>
  <c r="I211" i="13"/>
  <c r="K211" i="13"/>
  <c r="O211" i="13"/>
  <c r="Q211" i="13"/>
  <c r="V211" i="13"/>
  <c r="G228" i="13"/>
  <c r="M228" i="13" s="1"/>
  <c r="I228" i="13"/>
  <c r="K228" i="13"/>
  <c r="O228" i="13"/>
  <c r="Q228" i="13"/>
  <c r="V228" i="13"/>
  <c r="G245" i="13"/>
  <c r="M245" i="13" s="1"/>
  <c r="I245" i="13"/>
  <c r="K245" i="13"/>
  <c r="O245" i="13"/>
  <c r="Q245" i="13"/>
  <c r="V245" i="13"/>
  <c r="G262" i="13"/>
  <c r="I262" i="13"/>
  <c r="K262" i="13"/>
  <c r="M262" i="13"/>
  <c r="O262" i="13"/>
  <c r="Q262" i="13"/>
  <c r="V262" i="13"/>
  <c r="G279" i="13"/>
  <c r="M279" i="13" s="1"/>
  <c r="I279" i="13"/>
  <c r="K279" i="13"/>
  <c r="O279" i="13"/>
  <c r="Q279" i="13"/>
  <c r="V279" i="13"/>
  <c r="G296" i="13"/>
  <c r="M296" i="13" s="1"/>
  <c r="I296" i="13"/>
  <c r="K296" i="13"/>
  <c r="O296" i="13"/>
  <c r="Q296" i="13"/>
  <c r="V296" i="13"/>
  <c r="G313" i="13"/>
  <c r="M313" i="13" s="1"/>
  <c r="I313" i="13"/>
  <c r="K313" i="13"/>
  <c r="O313" i="13"/>
  <c r="Q313" i="13"/>
  <c r="V313" i="13"/>
  <c r="G330" i="13"/>
  <c r="I330" i="13"/>
  <c r="K330" i="13"/>
  <c r="M330" i="13"/>
  <c r="O330" i="13"/>
  <c r="Q330" i="13"/>
  <c r="V330" i="13"/>
  <c r="G347" i="13"/>
  <c r="M347" i="13" s="1"/>
  <c r="I347" i="13"/>
  <c r="K347" i="13"/>
  <c r="O347" i="13"/>
  <c r="Q347" i="13"/>
  <c r="V347" i="13"/>
  <c r="G364" i="13"/>
  <c r="M364" i="13" s="1"/>
  <c r="I364" i="13"/>
  <c r="K364" i="13"/>
  <c r="O364" i="13"/>
  <c r="Q364" i="13"/>
  <c r="V364" i="13"/>
  <c r="G380" i="13"/>
  <c r="M380" i="13" s="1"/>
  <c r="I380" i="13"/>
  <c r="K380" i="13"/>
  <c r="O380" i="13"/>
  <c r="Q380" i="13"/>
  <c r="V380" i="13"/>
  <c r="G396" i="13"/>
  <c r="I396" i="13"/>
  <c r="K396" i="13"/>
  <c r="M396" i="13"/>
  <c r="O396" i="13"/>
  <c r="Q396" i="13"/>
  <c r="V396" i="13"/>
  <c r="G408" i="13"/>
  <c r="M408" i="13" s="1"/>
  <c r="I408" i="13"/>
  <c r="K408" i="13"/>
  <c r="O408" i="13"/>
  <c r="Q408" i="13"/>
  <c r="V408" i="13"/>
  <c r="G423" i="13"/>
  <c r="M423" i="13" s="1"/>
  <c r="I423" i="13"/>
  <c r="K423" i="13"/>
  <c r="O423" i="13"/>
  <c r="Q423" i="13"/>
  <c r="V423" i="13"/>
  <c r="G438" i="13"/>
  <c r="M438" i="13" s="1"/>
  <c r="I438" i="13"/>
  <c r="K438" i="13"/>
  <c r="O438" i="13"/>
  <c r="Q438" i="13"/>
  <c r="V438" i="13"/>
  <c r="G453" i="13"/>
  <c r="I453" i="13"/>
  <c r="K453" i="13"/>
  <c r="M453" i="13"/>
  <c r="O453" i="13"/>
  <c r="Q453" i="13"/>
  <c r="V453" i="13"/>
  <c r="G463" i="13"/>
  <c r="M463" i="13" s="1"/>
  <c r="I463" i="13"/>
  <c r="K463" i="13"/>
  <c r="O463" i="13"/>
  <c r="Q463" i="13"/>
  <c r="V463" i="13"/>
  <c r="G474" i="13"/>
  <c r="M474" i="13" s="1"/>
  <c r="I474" i="13"/>
  <c r="K474" i="13"/>
  <c r="K473" i="13" s="1"/>
  <c r="O474" i="13"/>
  <c r="Q474" i="13"/>
  <c r="V474" i="13"/>
  <c r="V473" i="13" s="1"/>
  <c r="G476" i="13"/>
  <c r="I476" i="13"/>
  <c r="K476" i="13"/>
  <c r="M476" i="13"/>
  <c r="O476" i="13"/>
  <c r="Q476" i="13"/>
  <c r="V476" i="13"/>
  <c r="G481" i="13"/>
  <c r="G473" i="13" s="1"/>
  <c r="I481" i="13"/>
  <c r="K481" i="13"/>
  <c r="O481" i="13"/>
  <c r="O473" i="13" s="1"/>
  <c r="Q481" i="13"/>
  <c r="V481" i="13"/>
  <c r="G486" i="13"/>
  <c r="M486" i="13" s="1"/>
  <c r="I486" i="13"/>
  <c r="I473" i="13" s="1"/>
  <c r="K486" i="13"/>
  <c r="O486" i="13"/>
  <c r="Q486" i="13"/>
  <c r="Q473" i="13" s="1"/>
  <c r="V486" i="13"/>
  <c r="G490" i="13"/>
  <c r="M490" i="13" s="1"/>
  <c r="I490" i="13"/>
  <c r="K490" i="13"/>
  <c r="O490" i="13"/>
  <c r="Q490" i="13"/>
  <c r="V490" i="13"/>
  <c r="G494" i="13"/>
  <c r="I494" i="13"/>
  <c r="K494" i="13"/>
  <c r="M494" i="13"/>
  <c r="O494" i="13"/>
  <c r="Q494" i="13"/>
  <c r="V494" i="13"/>
  <c r="AE499" i="13"/>
  <c r="G32" i="12"/>
  <c r="BA30" i="12"/>
  <c r="BA29" i="12"/>
  <c r="BA25" i="12"/>
  <c r="BA23" i="12"/>
  <c r="BA14" i="12"/>
  <c r="BA12" i="12"/>
  <c r="BA10" i="12"/>
  <c r="G8" i="12"/>
  <c r="G9" i="12"/>
  <c r="M9" i="12" s="1"/>
  <c r="I9" i="12"/>
  <c r="I8" i="12" s="1"/>
  <c r="K9" i="12"/>
  <c r="O9" i="12"/>
  <c r="Q9" i="12"/>
  <c r="Q8" i="12" s="1"/>
  <c r="V9" i="12"/>
  <c r="G11" i="12"/>
  <c r="M11" i="12" s="1"/>
  <c r="I11" i="12"/>
  <c r="K11" i="12"/>
  <c r="K8" i="12" s="1"/>
  <c r="O11" i="12"/>
  <c r="Q11" i="12"/>
  <c r="V11" i="12"/>
  <c r="V8" i="12" s="1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O8" i="12" s="1"/>
  <c r="Q15" i="12"/>
  <c r="V15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20" i="12"/>
  <c r="G19" i="12" s="1"/>
  <c r="I20" i="12"/>
  <c r="I19" i="12" s="1"/>
  <c r="K20" i="12"/>
  <c r="O20" i="12"/>
  <c r="O19" i="12" s="1"/>
  <c r="Q20" i="12"/>
  <c r="Q19" i="12" s="1"/>
  <c r="V20" i="12"/>
  <c r="G22" i="12"/>
  <c r="M22" i="12" s="1"/>
  <c r="I22" i="12"/>
  <c r="K22" i="12"/>
  <c r="K19" i="12" s="1"/>
  <c r="O22" i="12"/>
  <c r="Q22" i="12"/>
  <c r="V22" i="12"/>
  <c r="V19" i="12" s="1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AE32" i="12"/>
  <c r="I20" i="1"/>
  <c r="I19" i="1"/>
  <c r="I18" i="1"/>
  <c r="I17" i="1"/>
  <c r="I16" i="1"/>
  <c r="I92" i="1"/>
  <c r="J91" i="1" s="1"/>
  <c r="AZ78" i="1"/>
  <c r="AZ77" i="1"/>
  <c r="AZ76" i="1"/>
  <c r="AZ75" i="1"/>
  <c r="AZ74" i="1"/>
  <c r="AZ73" i="1"/>
  <c r="AZ72" i="1"/>
  <c r="AZ71" i="1"/>
  <c r="AZ70" i="1"/>
  <c r="AZ68" i="1"/>
  <c r="AZ67" i="1"/>
  <c r="AZ66" i="1"/>
  <c r="AZ65" i="1"/>
  <c r="AZ64" i="1"/>
  <c r="AZ63" i="1"/>
  <c r="AZ62" i="1"/>
  <c r="AZ61" i="1"/>
  <c r="AZ60" i="1"/>
  <c r="AZ58" i="1"/>
  <c r="AZ57" i="1"/>
  <c r="AZ56" i="1"/>
  <c r="AZ55" i="1"/>
  <c r="AZ54" i="1"/>
  <c r="AZ53" i="1"/>
  <c r="AZ52" i="1"/>
  <c r="AZ51" i="1"/>
  <c r="AZ50" i="1"/>
  <c r="F47" i="1"/>
  <c r="G23" i="1" s="1"/>
  <c r="G47" i="1"/>
  <c r="G25" i="1" s="1"/>
  <c r="A25" i="1" s="1"/>
  <c r="A26" i="1" s="1"/>
  <c r="G26" i="1" s="1"/>
  <c r="H46" i="1"/>
  <c r="I46" i="1" s="1"/>
  <c r="H45" i="1"/>
  <c r="I45" i="1" s="1"/>
  <c r="H44" i="1"/>
  <c r="I44" i="1" s="1"/>
  <c r="H42" i="1"/>
  <c r="H41" i="1"/>
  <c r="I41" i="1" s="1"/>
  <c r="H40" i="1"/>
  <c r="I40" i="1" s="1"/>
  <c r="H39" i="1"/>
  <c r="I39" i="1" s="1"/>
  <c r="I47" i="1" s="1"/>
  <c r="J28" i="1"/>
  <c r="J26" i="1"/>
  <c r="G38" i="1"/>
  <c r="F38" i="1"/>
  <c r="J23" i="1"/>
  <c r="J24" i="1"/>
  <c r="J25" i="1"/>
  <c r="J27" i="1"/>
  <c r="E24" i="1"/>
  <c r="E26" i="1"/>
  <c r="J84" i="1" l="1"/>
  <c r="J86" i="1"/>
  <c r="J88" i="1"/>
  <c r="J90" i="1"/>
  <c r="J85" i="1"/>
  <c r="J87" i="1"/>
  <c r="J89" i="1"/>
  <c r="G28" i="1"/>
  <c r="A23" i="1"/>
  <c r="A24" i="1" s="1"/>
  <c r="G24" i="1" s="1"/>
  <c r="A27" i="1" s="1"/>
  <c r="A29" i="1" s="1"/>
  <c r="G29" i="1" s="1"/>
  <c r="G27" i="1" s="1"/>
  <c r="H47" i="1"/>
  <c r="M8" i="14"/>
  <c r="G8" i="14"/>
  <c r="AF284" i="14"/>
  <c r="M88" i="13"/>
  <c r="M481" i="13"/>
  <c r="M473" i="13" s="1"/>
  <c r="G88" i="13"/>
  <c r="M84" i="13"/>
  <c r="M83" i="13" s="1"/>
  <c r="M26" i="13"/>
  <c r="M8" i="13" s="1"/>
  <c r="AF499" i="13"/>
  <c r="M8" i="12"/>
  <c r="AF32" i="12"/>
  <c r="M20" i="12"/>
  <c r="M19" i="12" s="1"/>
  <c r="I21" i="1"/>
  <c r="J46" i="1"/>
  <c r="J40" i="1"/>
  <c r="J43" i="1"/>
  <c r="J41" i="1"/>
  <c r="J44" i="1"/>
  <c r="J45" i="1"/>
  <c r="J39" i="1"/>
  <c r="J47" i="1" s="1"/>
  <c r="J9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1F81C879-4A5A-4329-A683-FA51FB74779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B84500E-4286-46C6-98D1-29BD829FAA1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C9DB11ED-4607-4610-B9AC-3C352823E68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EFBC4FD-5FE7-4485-BD3B-7DE85CF7639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9FE70CB1-FF5C-41C6-A344-86A53BD5DEF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D06CCF4-B2E9-4520-97F1-19D1C8B5158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<sst xmlns="http://schemas.openxmlformats.org/spreadsheetml/2006/main" count="2296" uniqueCount="649">
  <si>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</si>
  <si>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</si>
  <si>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</si>
  <si>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</si>
  <si>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</si>
  <si>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</si>
  <si>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</si>
  <si>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</si>
  <si>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</si>
  <si>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</si>
  <si>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</si>
  <si>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</si>
  <si>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</si>
  <si>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</si>
  <si>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</si>
  <si>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</si>
  <si>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</si>
  <si>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</si>
  <si>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</si>
  <si>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</si>
  <si>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</si>
  <si>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</si>
  <si>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</si>
  <si>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</si>
  <si>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</si>
  <si>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</si>
  <si>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</si>
  <si>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</si>
  <si>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</si>
  <si>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</si>
  <si>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</si>
  <si>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</si>
  <si>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</si>
  <si>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</si>
  <si>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</si>
  <si>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</si>
  <si>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</si>
  <si>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</si>
  <si>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</si>
  <si>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</si>
  <si>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</si>
  <si>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</si>
  <si>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</si>
  <si>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2021_1025</t>
  </si>
  <si>
    <t>MŠ P. Lumumby 14, Ostrava – Zábřeh – oprava oplocení vč. vybavení zahrady herními prvky</t>
  </si>
  <si>
    <t>Městský obvod Ostrava-Jih</t>
  </si>
  <si>
    <t>Horní 791/3</t>
  </si>
  <si>
    <t>Ostrava - Hrabůvka</t>
  </si>
  <si>
    <t>70030</t>
  </si>
  <si>
    <t>00845451</t>
  </si>
  <si>
    <t>CZ00845451</t>
  </si>
  <si>
    <t>Stavba</t>
  </si>
  <si>
    <t>Ostatní a vedlejší náklady</t>
  </si>
  <si>
    <t>1</t>
  </si>
  <si>
    <t>Stavební objekt</t>
  </si>
  <si>
    <t>SO 01</t>
  </si>
  <si>
    <t>Oplocení</t>
  </si>
  <si>
    <t>SO 02</t>
  </si>
  <si>
    <t>Herní prvky</t>
  </si>
  <si>
    <t>Celkem za stavbu</t>
  </si>
  <si>
    <t>CZK</t>
  </si>
  <si>
    <t>#POPR</t>
  </si>
  <si>
    <t>Popis rozpočtu: 1 - Ostatní a vedlejší náklady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</si>
  <si>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</si>
  <si>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</si>
  <si>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</si>
  <si>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</si>
  <si>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</si>
  <si>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</si>
  <si>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Jsou-li v soupisu prací uvedeny odkazy na obchodní firmy, názvy nebo specifická označení výrobků apod., jsou</t>
  </si>
  <si>
    <t>takové odkazy pouze informativní a zhotoviteli umožňují v souladu se zákonem č. 134/2016 Sb. a příslušných paragrafů</t>
  </si>
  <si>
    <t>použít i jiných kvalitativně a technicky obdobných, případně kvalitnějších řešení.</t>
  </si>
  <si>
    <t>Popis rozpočtu: 1 - Oplocení</t>
  </si>
  <si>
    <t>Popis rozpočtu: 1 - Herní prvky</t>
  </si>
  <si>
    <t>Rekapitulace dílů</t>
  </si>
  <si>
    <t>Typ dílu</t>
  </si>
  <si>
    <t>Zemní práce</t>
  </si>
  <si>
    <t>2</t>
  </si>
  <si>
    <t>Základy a zvláštní zakládání</t>
  </si>
  <si>
    <t>99</t>
  </si>
  <si>
    <t>Staveništní přesun hmot</t>
  </si>
  <si>
    <t>767</t>
  </si>
  <si>
    <t>Konstrukce zámečnické</t>
  </si>
  <si>
    <t>799</t>
  </si>
  <si>
    <t>Ostatní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</si>
  <si>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</si>
  <si>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</si>
  <si>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</si>
  <si>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</si>
  <si>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</si>
  <si>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</si>
  <si>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</si>
  <si>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</si>
  <si>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SO 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</si>
  <si>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</si>
  <si>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</si>
  <si>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</si>
  <si>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</si>
  <si>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</si>
  <si>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</si>
  <si>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</si>
  <si>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</si>
  <si>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</si>
  <si>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</si>
  <si>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</si>
  <si>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</si>
  <si>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</si>
  <si>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</si>
  <si>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</si>
  <si>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</si>
  <si>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</si>
  <si>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</si>
  <si>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</si>
  <si>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</si>
  <si>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</si>
  <si>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</si>
  <si>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</si>
  <si>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</si>
  <si>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</si>
  <si>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</si>
  <si>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</si>
  <si>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</si>
  <si>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</si>
  <si>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21/ II</t>
  </si>
  <si>
    <t>Indiv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</si>
  <si>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</si>
  <si>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</si>
  <si>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</si>
  <si>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</si>
  <si>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</si>
  <si>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</si>
  <si>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</si>
  <si>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</si>
  <si>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</si>
  <si>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</si>
  <si>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</si>
  <si>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</si>
  <si>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</si>
  <si>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005111020R</t>
  </si>
  <si>
    <t>Vytyčení stavby</t>
  </si>
  <si>
    <t>005111021R</t>
  </si>
  <si>
    <t>Vytyčení inženýrských sítí</t>
  </si>
  <si>
    <t>005211010R</t>
  </si>
  <si>
    <t>Předání a převzetí staveniště</t>
  </si>
  <si>
    <t>Náklady spojené s účastí zhotovitele na předání a převzetí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</si>
  <si>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</si>
  <si>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</si>
  <si>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</si>
  <si>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 R</t>
  </si>
  <si>
    <t>Předání a převzetí díla</t>
  </si>
  <si>
    <t>Náklady zhotovitele, které vzniknou v souvislosti s povinnostmi zhotovitele při předání a převzetí díla.</t>
  </si>
  <si>
    <t>005211020R</t>
  </si>
  <si>
    <t>Ochrana stávajících inženýrských sítí na staveništ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</si>
  <si>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</si>
  <si>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</si>
  <si>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</si>
  <si>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</si>
  <si>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</si>
  <si>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Provoz pro pěší bude zajištěn provizorními lávkami. Výkopy na volných a neohrazených pozemcích budou opatřeny ochranným zábradlím tak, aby bylo zabráněno pádu cizích osob do výkopu. Zábradlí bude zřetelně označeno případně osvíceno.</t>
  </si>
  <si>
    <t>SUM</t>
  </si>
  <si>
    <t>END</t>
  </si>
  <si>
    <t>Položkový soupis prací a dodávek</t>
  </si>
  <si>
    <t>130901121RT3</t>
  </si>
  <si>
    <t>Bourání konstrukcí v hloubených vykopávkách z betonu, prostého, těžkou technikou</t>
  </si>
  <si>
    <t>m3</t>
  </si>
  <si>
    <t>800-1</t>
  </si>
  <si>
    <t>Práce</t>
  </si>
  <si>
    <t>POL1_</t>
  </si>
  <si>
    <t>s přemístěním suti na hromady na vzdálenost do 20 m nebo s uložením na dopravní prostředek,</t>
  </si>
  <si>
    <t>SPI</t>
  </si>
  <si>
    <t xml:space="preserve">viz. situace oplocení - stávající stav/demolice : </t>
  </si>
  <si>
    <t>VV</t>
  </si>
  <si>
    <t>1/B, 2/B : 0,250*0,800*7,820</t>
  </si>
  <si>
    <t>0,250*0,250*0,800*5</t>
  </si>
  <si>
    <t>0,250*0,250*0,800*6</t>
  </si>
  <si>
    <t>0,250*0,800*(14,790+19,280)</t>
  </si>
  <si>
    <t>0,250*0,250*0,800*12</t>
  </si>
  <si>
    <t>0,250*0,800*90,350</t>
  </si>
  <si>
    <t>0,250*0,800*10,830</t>
  </si>
  <si>
    <t>0,250*0,250*0,800*7</t>
  </si>
  <si>
    <t>0,250*0,800*11,310</t>
  </si>
  <si>
    <t>0,250*0,800*29,180</t>
  </si>
  <si>
    <t>0,250*0,800*10,590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</si>
  <si>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</si>
  <si>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</si>
  <si>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</si>
  <si>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4 : 4,13106</t>
  </si>
  <si>
    <t>162701109R00</t>
  </si>
  <si>
    <t>Vodorovné přemístění výkopku příplatek k ceně za každých dalších i započatých 1 000 m přes 10 000 m_x000D_
 z horniny 1 až 4</t>
  </si>
  <si>
    <t xml:space="preserve">5 km : </t>
  </si>
  <si>
    <t>Odkaz na mn. položky pořadí 2 : 4,13106*5</t>
  </si>
  <si>
    <t>167101101R00</t>
  </si>
  <si>
    <t>Nakládání, skládání, překládání neulehlého výkopku nakládání výkopku_x000D_
 do 100 m3, z horniny 1 až 4</t>
  </si>
  <si>
    <t xml:space="preserve">viz. tabulka zámečnických výrobků : </t>
  </si>
  <si>
    <t xml:space="preserve">  viz. situace oplocení - nový stav : </t>
  </si>
  <si>
    <t>Začátek provozního součtu</t>
  </si>
  <si>
    <t xml:space="preserve">  Z/1 : 0,700*(15+6+21+35+18+15)</t>
  </si>
  <si>
    <t xml:space="preserve">  Z/2 : 1,200*2</t>
  </si>
  <si>
    <t xml:space="preserve">  Z/6 : 1,200*2</t>
  </si>
  <si>
    <t xml:space="preserve">  Z/7 : 1,200*2</t>
  </si>
  <si>
    <t xml:space="preserve">  Mezisoučet</t>
  </si>
  <si>
    <t>Konec provozního součtu</t>
  </si>
  <si>
    <t>3,14*0,125*0,125*84,200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</si>
  <si>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</si>
  <si>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</si>
  <si>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</si>
  <si>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 xml:space="preserve">viz. situace oplocení - nový stav : </t>
  </si>
  <si>
    <t xml:space="preserve">  0,250*0,800*(7,820+14,790)</t>
  </si>
  <si>
    <t xml:space="preserve">  0,250*0,800*19,280</t>
  </si>
  <si>
    <t xml:space="preserve">  0,250*0,800*90,350</t>
  </si>
  <si>
    <t xml:space="preserve">  0,250*0,800*(10,830+11,310)</t>
  </si>
  <si>
    <t xml:space="preserve">  0,250*0,800*(29,180+10,590)</t>
  </si>
  <si>
    <t>Odkaz na mn. položky pořadí 1 : 40,33000</t>
  </si>
  <si>
    <t>199000002R00</t>
  </si>
  <si>
    <t>Poplatky za skládku horniny 1- 4</t>
  </si>
  <si>
    <t>Odkaz na mn. položky pořadí 2 : 4,13106</t>
  </si>
  <si>
    <t>120001101R01</t>
  </si>
  <si>
    <t>Příplatek za ztížení vykopávky v blízkosti zeleně</t>
  </si>
  <si>
    <t>Vlastní</t>
  </si>
  <si>
    <t>Odkaz na mn. položky pořadí 1 : 40,33000*0,1</t>
  </si>
  <si>
    <t>133210012R01</t>
  </si>
  <si>
    <t>D+M hloubení šachet zem.vrtákem hornina třídy 3,4, průměr šachty 250 mm</t>
  </si>
  <si>
    <t>m</t>
  </si>
  <si>
    <t>Z/1 : 0,700*(15+6+21+35+18+15)</t>
  </si>
  <si>
    <t>Z/2 : 1,200*2</t>
  </si>
  <si>
    <t>Z/6 : 1,200*2</t>
  </si>
  <si>
    <t>Z/7 : 1,200*2</t>
  </si>
  <si>
    <t>133210012R02</t>
  </si>
  <si>
    <t>D+M hloubení šachet zem.vrtákem hornina třídy 3,4, průměr šachty 340 mm</t>
  </si>
  <si>
    <t>Z/4 : 1,000</t>
  </si>
  <si>
    <t>59691019.AR</t>
  </si>
  <si>
    <t>zemina recyklovaná</t>
  </si>
  <si>
    <t>t</t>
  </si>
  <si>
    <t>SPCM</t>
  </si>
  <si>
    <t>Specifikace</t>
  </si>
  <si>
    <t>POL3_</t>
  </si>
  <si>
    <t>Odkaz na mn. položky pořadí 5 : 40,33000*1,65</t>
  </si>
  <si>
    <t>Koeficient : 0,10</t>
  </si>
  <si>
    <t>275313511R00</t>
  </si>
  <si>
    <t>Beton základových patek prostý třídy C 12/15</t>
  </si>
  <si>
    <t>801-1</t>
  </si>
  <si>
    <t>Z/1 : 3,14*0,125*0,125*0,700*(15+6+21+35+18+15)</t>
  </si>
  <si>
    <t>Z/2 : 3,14*0,125*0,125*1,200*2</t>
  </si>
  <si>
    <t>Z/6 : 3,14*0,125*0,125*1,200*2</t>
  </si>
  <si>
    <t>Z/7 : 3,14*0,125*0,125*1,200*2</t>
  </si>
  <si>
    <t>Koeficient : 0,035</t>
  </si>
  <si>
    <t>275313621R00</t>
  </si>
  <si>
    <t>Beton základových patek prostý třídy C 20/25</t>
  </si>
  <si>
    <t>Z/4 : 3,14*0,170*0,170*1,000*2</t>
  </si>
  <si>
    <t>998001011R01</t>
  </si>
  <si>
    <t>Přesun hmot pro oplocení</t>
  </si>
  <si>
    <t>Přesun hmot</t>
  </si>
  <si>
    <t>POL7_</t>
  </si>
  <si>
    <t xml:space="preserve">Hmotnosti z položek s pořadovými čísly: : </t>
  </si>
  <si>
    <t xml:space="preserve">10,11,12, : </t>
  </si>
  <si>
    <t>Součet: : 84,46926</t>
  </si>
  <si>
    <t>767914830R00</t>
  </si>
  <si>
    <t>Demontáž oplocení demontáž rámového oplocení, výšky do 2,0 m</t>
  </si>
  <si>
    <t>800-767</t>
  </si>
  <si>
    <t xml:space="preserve">2/B, 3/B : </t>
  </si>
  <si>
    <t>18,540+2,840+14,900+8,140+2,650+1,130</t>
  </si>
  <si>
    <t>14,790+19,280+30,840+3,550+90,350</t>
  </si>
  <si>
    <t>10,830+21,390+11,310</t>
  </si>
  <si>
    <t>29,180+10,590+2,720</t>
  </si>
  <si>
    <t>767920820R00</t>
  </si>
  <si>
    <t>Demontáž vrat a vrátek k oplocení o ploše jednotlivě přes 2 do 6 m2</t>
  </si>
  <si>
    <t>kus</t>
  </si>
  <si>
    <t>1,000</t>
  </si>
  <si>
    <t>767920840R00</t>
  </si>
  <si>
    <t>Demontáž vrat a vrátek k oplocení o ploše jednotlivě přes 6 do 10 m2</t>
  </si>
  <si>
    <t>767999801R00</t>
  </si>
  <si>
    <t>Demontáž ostatních doplňků staveb doplňků staveb_x000D_
 o hmotnosti přes 20 do 50 kg</t>
  </si>
  <si>
    <t>kg</t>
  </si>
  <si>
    <t>4,5 kg / sloupek : 4,500*(24+17+31+14+17)</t>
  </si>
  <si>
    <t>767R001</t>
  </si>
  <si>
    <t>Z1 D+M systém oplocení s 3D panely 2500/1630 mm - podrobný popis viz. PD</t>
  </si>
  <si>
    <t>Panely jsou vyrobeny z pozinkovaných drátů s OKY 50x200 mm, dráty 8/6/8 mm  a vodorovnými dráty 8/6/8.</t>
  </si>
  <si>
    <t>Panely jsou na jedné straně ukončeny přesahem drátu, který bude na plotě umístěn ve vrchní části. Oplocení</t>
  </si>
  <si>
    <t>je včetně  ocelového jäkl sloupku pozink 60x40x1,4 mm dl. 2400 mm, podhrabové desky 2450/250/50 mm,</t>
  </si>
  <si>
    <t>Výška panelu: 1630 mm</t>
  </si>
  <si>
    <t>Šířka panelu: 2500 mm</t>
  </si>
  <si>
    <t>Tloušťka drátu: 8/6/8 mm</t>
  </si>
  <si>
    <t>Výška oka panelu: 200 mm</t>
  </si>
  <si>
    <t>Šířka oka panelu: 50 mm</t>
  </si>
  <si>
    <t>Šířka podhrabové desky: 2500 mm</t>
  </si>
  <si>
    <t>Spojovací příchytky budou kovové s rozměry 60x40mm, při uchycení panelu ke sloupku branky nebo brány budou mít rozměr 80x80 mm.</t>
  </si>
  <si>
    <t>Pro spojení příchytek budou použity šrouby s trhací hlavou.</t>
  </si>
  <si>
    <t>DODÁVKA V KOMPLETIZOVANÉM PROVEDENÍ VČ. KOTEVNÍCH PRVKŮ.</t>
  </si>
  <si>
    <t xml:space="preserve">  viz. situace oplocení - nový stav : 11,000+5,000</t>
  </si>
  <si>
    <t>18,000</t>
  </si>
  <si>
    <t>35,000</t>
  </si>
  <si>
    <t>16,000</t>
  </si>
  <si>
    <t>14,000</t>
  </si>
  <si>
    <t>767R002</t>
  </si>
  <si>
    <t>Z1a D+M systém oplocení s 3D panely 1130/1630 mm - podrobný popis viz. PD</t>
  </si>
  <si>
    <t>je včetně  ocelového jäkl sloupku pozink 60x40x1,4 mm dl. 2400 mm, podhrabové desky 1080/250/50 mm,</t>
  </si>
  <si>
    <t>Šířka panelu: 1130 mm</t>
  </si>
  <si>
    <t>Šířka podhrabové desky: 1130 mm</t>
  </si>
  <si>
    <t xml:space="preserve">  viz. situace oplocení - nový stav : 1,000</t>
  </si>
  <si>
    <t>767R003</t>
  </si>
  <si>
    <t>Z1b D+M systém oplocení s 3D panely 1250/1630 mm - podrobný popis viz. PD</t>
  </si>
  <si>
    <t>je včetně  ocelového jäkl sloupku pozink 60x40x1,4 mm dl. 2400 mm, podhrabové desky 1200/250/50 mm,</t>
  </si>
  <si>
    <t>Šířka panelu: 1250 mm</t>
  </si>
  <si>
    <t>Šířka podhrabové desky: 1250 mm</t>
  </si>
  <si>
    <t>767R004</t>
  </si>
  <si>
    <t>Z1c D+M systém oplocení s 3D panely 1300/1630 mm - podrobný popis viz. PD</t>
  </si>
  <si>
    <t>je včetně  ocelového jäkl sloupku pozink 60x40x1,4 mm dl. 2400 mm, podhrabové desky 1250/250/50 mm,</t>
  </si>
  <si>
    <t>767R005</t>
  </si>
  <si>
    <t>Z1d D+M systém oplocení s 3D panely 1320/1630 mm - podrobný popis viz. PD</t>
  </si>
  <si>
    <t>je včetně  ocelového jäkl sloupku pozink 60x40x1,4 mm dl. 2400 mm, podhrabové desky 1270/250/50 mm,</t>
  </si>
  <si>
    <t>Šířka panelu: 1320 mm</t>
  </si>
  <si>
    <t>Šířka podhrabové desky: 1320 mm</t>
  </si>
  <si>
    <t xml:space="preserve">  viz. situace oplocení - nový stav : 2,000</t>
  </si>
  <si>
    <t>767R006</t>
  </si>
  <si>
    <t>Z1e D+M systém oplocení s 3D panely 1340/1630 mm - podrobný popis viz. PD</t>
  </si>
  <si>
    <t>je včetně  ocelového jäkl sloupku pozink 60x40x1,4 mm dl. 2400 mm, podhrabové desky 1290/250/50 mm,</t>
  </si>
  <si>
    <t>Šířka panelu: 1340 mm</t>
  </si>
  <si>
    <t>Šířka podhrabové desky: 1340 mm</t>
  </si>
  <si>
    <t>767R007</t>
  </si>
  <si>
    <t>Z1f D+M systém oplocení s 3D panely 1350/1630 mm - podrobný popis viz. PD</t>
  </si>
  <si>
    <t>je včetně  ocelového jäkl sloupku pozink 60x40x1,4 mm dl. 2400 mm, podhrabové desky 1300/250/50 mm,</t>
  </si>
  <si>
    <t>Šířka panelu: 1350 mm</t>
  </si>
  <si>
    <t>Šířka podhrabové desky: 1350 mm</t>
  </si>
  <si>
    <t>767R008</t>
  </si>
  <si>
    <t>Z1g D+M systém oplocení s 3D panely 1390/1630 mm - podrobný popis viz. PD</t>
  </si>
  <si>
    <t>je včetně  ocelového jäkl sloupku pozink 60x40x1,4 mm dl. 2400 mm, podhrabové desky 1340/250/50 mm,</t>
  </si>
  <si>
    <t>Šířka panelu: 1390 mm</t>
  </si>
  <si>
    <t>Šířka podhrabové desky: 1390 mm</t>
  </si>
  <si>
    <t>767R009</t>
  </si>
  <si>
    <t>Z1h D+M systém oplocení s 3D panely 1460/1630 mm - podrobný popis viz. PD</t>
  </si>
  <si>
    <t>je včetně  ocelového jäkl sloupku pozink 60x40x1,4 mm dl. 2400 mm, podhrabové desky 1410/250/50 mm,</t>
  </si>
  <si>
    <t>Šířka panelu: 1460 mm</t>
  </si>
  <si>
    <t>Šířka podhrabové desky: 1460 mm</t>
  </si>
  <si>
    <t>767R010</t>
  </si>
  <si>
    <t>Z1i D+M systém oplocení s 3D panely 1490/1630 mm - podrobný popis viz. PD</t>
  </si>
  <si>
    <t>je včetně  ocelového jäkl sloupku pozink 60x40x1,4 mm dl. 2400 mm, podhrabové desky 1440/250/50 mm,</t>
  </si>
  <si>
    <t>Šířka panelu: 1490 mm</t>
  </si>
  <si>
    <t>Šířka podhrabové desky: 1490 mm</t>
  </si>
  <si>
    <t>767R011</t>
  </si>
  <si>
    <t>Z1j D+M systém oplocení s 3D panely 1580/1630 mm - podrobný popis viz. PD</t>
  </si>
  <si>
    <t>je včetně  ocelového jäkl sloupku pozink 60x40x1,4 mm dl. 2400 mm, podhrabové desky 1530/250/50 mm,</t>
  </si>
  <si>
    <t>Šířka panelu: 1580 mm</t>
  </si>
  <si>
    <t>Šířka podhrabové desky: 1580 mm</t>
  </si>
  <si>
    <t>767R012</t>
  </si>
  <si>
    <t>Z1k D+M systém oplocení s 3D panely 1720/1630 mm - podrobný popis viz. PD</t>
  </si>
  <si>
    <t>je včetně  ocelového jäkl sloupku pozink 60x40x1,4 mm dl. 2400 mm, podhrabové desky 1670/250/50 mm,</t>
  </si>
  <si>
    <t>Šířka panelu: 1720 mm</t>
  </si>
  <si>
    <t>Šířka podhrabové desky: 1720 mm</t>
  </si>
  <si>
    <t>767R013</t>
  </si>
  <si>
    <t>Z1l D+M systém oplocení s 3D panely 1920/1630 mm - podrobný popis viz. PD</t>
  </si>
  <si>
    <t>je včetně  ocelového jäkl sloupku pozink 60x40x1,4 mm dl. 2400 mm, podhrabové desky 1880/250/50 mm,</t>
  </si>
  <si>
    <t>Šířka panelu: 1920 mm</t>
  </si>
  <si>
    <t>Šířka podhrabové desky: 1920 mm</t>
  </si>
  <si>
    <t>767R014</t>
  </si>
  <si>
    <t>Z1m D+M systém oplocení s 3D panely 2050/1630 mm - podrobný popis viz. PD</t>
  </si>
  <si>
    <t>je včetně  ocelového jäkl sloupku pozink 60x40x1,4 mm dl. 2400 mm, podhrabové desky 2000/250/50 mm,</t>
  </si>
  <si>
    <t>Šířka panelu: 2050 mm</t>
  </si>
  <si>
    <t>Šířka podhrabové desky: 2050 mm</t>
  </si>
  <si>
    <t>767R015</t>
  </si>
  <si>
    <t>Z1n D+M systém oplocení s 3D panely 2160/1630 mm - podrobný popis viz. PD</t>
  </si>
  <si>
    <t>je včetně  ocelového jäkl sloupku pozink 60x40x1,4 mm dl. 2400 mm, podhrabové desky 2110/250/50 mm,</t>
  </si>
  <si>
    <t>Šířka panelu: 2160 mm</t>
  </si>
  <si>
    <t>Šířka podhrabové desky: 2160 mm</t>
  </si>
  <si>
    <t>767R016</t>
  </si>
  <si>
    <t>Z2 D+M dvoukřídlá brána 3000/1750 mm - podrobný popis viz. PD</t>
  </si>
  <si>
    <t>Povrchová úprava žárový pozink.  Brána 3000/1750mm s 3D panelovou výplní  OKO 50x200 mm, Drát 8/6/8 mm,</t>
  </si>
  <si>
    <t>se skládá z obdelníkového rámu o profilu 60x40x1,4 mm a přípevněna na nosné jäkl sloupky 60x40x2400x1,4mm.</t>
  </si>
  <si>
    <t>Základ pro bránu beton prostý C12/15 DN 250mm, hloubka min. 700mm.</t>
  </si>
  <si>
    <t>Základ pro zarážku do země základ o průřezu 200x100 mm.</t>
  </si>
  <si>
    <t>Výška : 1750 mm</t>
  </si>
  <si>
    <t>Šířka : 3000 mm</t>
  </si>
  <si>
    <t>PŘED ZADÁNÍM DO VÝROBY NUTNO ZAMĚŘIT!</t>
  </si>
  <si>
    <t>767R017</t>
  </si>
  <si>
    <t>Z3 D+M jednokřídlá branka 1130/1750 mm - podrobný popis viz. PD</t>
  </si>
  <si>
    <t>S 3D panelovou výplní  OKO 50x200 mm, DN DRÁTŮ 8/6/8 mm,se skládá ze čtvercového rámu o profilu 60x40x1,4mm</t>
  </si>
  <si>
    <t>a nosných sloupků 60x40x2400x1,4mm. Součástí jednokřídlé pozinkované brány  je kování klika/klika, zámky se třemi klíči,</t>
  </si>
  <si>
    <t>stavitelné panty a zarážka do země. Druhá zarážka pro zavření dveří včetně zámkového lože je našroubována ke stěně</t>
  </si>
  <si>
    <t>budovy MŠ.</t>
  </si>
  <si>
    <t>Šířka křídla křídlo : 850 mm</t>
  </si>
  <si>
    <t>767R018</t>
  </si>
  <si>
    <t>Z4 D+M ochranný parkovací sloupek 1500x139,7x6,3 mm - podrobný popis viz. PD</t>
  </si>
  <si>
    <t>Z oceli CHS 139,7x6,3mm se zavařenou vrchní částí v pozinkované zelené úpravě. Rozměry prvku 1500x139,7x6,3mm.</t>
  </si>
  <si>
    <t>Samostatný základ z  prostého betonu C20/25 hloubka 1 000mm, DN 340mm. Sloupek zapuštěný 800 mm do betonové patky.</t>
  </si>
  <si>
    <t>Výška: 1500 mm</t>
  </si>
  <si>
    <t>Průměr: 139,7mm</t>
  </si>
  <si>
    <t>Šířka stěny: 6,3mm</t>
  </si>
  <si>
    <t>2,000</t>
  </si>
  <si>
    <t>767R019</t>
  </si>
  <si>
    <t>Z5 D+M systém oplocení s 3D panely 2500/1630 mm - podrobný popis viz. PD</t>
  </si>
  <si>
    <t>je včetně  ocelového jäkl sloupku pozink 60x40x1,4 mm dl. 2400 mm, držáku plotového dílce 2-6 ks, PVC čepiček.</t>
  </si>
  <si>
    <t>767R020</t>
  </si>
  <si>
    <t>Z5a D+M systém oplocení s 3D panely 900/1630 mm - podrobný popis viz. PD</t>
  </si>
  <si>
    <t>Šířka panelu: 900 mm</t>
  </si>
  <si>
    <t>767R021</t>
  </si>
  <si>
    <t>Z5b D+M systém oplocení s 3D panely 1320/1630 mm - podrobný popis viz. PD</t>
  </si>
  <si>
    <t>767R022</t>
  </si>
  <si>
    <t>Z6 D+M dvoukřídlá brána 3220/1800 mm - podrobný popis viz. PD</t>
  </si>
  <si>
    <t>Povrchová úprava žárový pozink. Brána 3220/1800 mm s plechovou a trubkovou výplní, trubky d=15mm, plech tl. 0,8mm.</t>
  </si>
  <si>
    <t>Rám  z  profilu 60x40x1,4 mm a přípevněna na nosné CHS sloupky 114,3x10mm. Součástí dvoukřídlé pozink. brány je</t>
  </si>
  <si>
    <t>Základ pro bránu beton prostý C12/15  Ř 250mm, hloubka stejná jakou měl stávající základ původního sloupku,</t>
  </si>
  <si>
    <t>viz. D.1.1 bourací práce.</t>
  </si>
  <si>
    <t>767R023</t>
  </si>
  <si>
    <t>Z7 D+M dvoukřídlá brána 4250/1800 mm - podrobný popis viz. PD</t>
  </si>
  <si>
    <t>povrchová úprava žárový pozink. Brána 4250/1800mm s plechovou a trubkovou výplní, trubky d=15mm, plech tl. 0,8mm.</t>
  </si>
  <si>
    <t>979990103R00</t>
  </si>
  <si>
    <t>Poplatek za skládku suti - beton do 30x30 cm</t>
  </si>
  <si>
    <t>801-3</t>
  </si>
  <si>
    <t>Odkaz na dem. hmot. položky pořadí 1 : 88,72600</t>
  </si>
  <si>
    <t>979999997R01</t>
  </si>
  <si>
    <t>Poplatek za skládku čistá suť</t>
  </si>
  <si>
    <t>Odkaz na dem. hmot. položky pořadí 14 : 2,71053</t>
  </si>
  <si>
    <t>Odkaz na dem. hmot. položky pořadí 15 : 0,21000</t>
  </si>
  <si>
    <t>Odkaz na dem. hmot. položky pořadí 16 : 0,28500</t>
  </si>
  <si>
    <t>Odkaz na dem. hmot. položky pořadí 17 : 0,46350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</si>
  <si>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</si>
  <si>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</si>
  <si>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</si>
  <si>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</si>
  <si>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</si>
  <si>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</si>
  <si>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1,14,15,16,17, : </t>
  </si>
  <si>
    <t>Součet: : 92,39503</t>
  </si>
  <si>
    <t>979081121R00</t>
  </si>
  <si>
    <t>Odvoz suti a vybouraných hmot na skládku příplatek za každý další 1 km</t>
  </si>
  <si>
    <t>Součet: : 1293,53038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</si>
  <si>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</si>
  <si>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</si>
  <si>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</si>
  <si>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</si>
  <si>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369,58011</t>
  </si>
  <si>
    <t>držáku plotového dílce 2-6 ks, PVC čepiček a  patky z prostého betonu C12/15 DN 250mm s hloubkou minimálně 700 mm</t>
  </si>
  <si>
    <t>Barva: zelená</t>
  </si>
  <si>
    <t>Součástí dvoukřídlé pozink. brány je kování klika/koule, zámek se třemi klíči, stavitelné panty a zarážka do země.</t>
  </si>
  <si>
    <t>Umístěno 500mm před bránu.</t>
  </si>
  <si>
    <t>kování klika/klika, zámek se třemi klíči, stavitelné panty a zarážka do země.</t>
  </si>
  <si>
    <t>799R001</t>
  </si>
  <si>
    <t>X1 D+M Vícevěžová sestava - podrobný popis viz. PD</t>
  </si>
  <si>
    <t>Lanové prvky a sítě z lan HERKULES 16 a 18 mm s ocelovým jádrem.</t>
  </si>
  <si>
    <t>prvky v betonové patce.</t>
  </si>
  <si>
    <t>Rozměr zařízení: 9,9 x 8 x 4,4 m</t>
  </si>
  <si>
    <t>Maximální výška pádu 2,7 m</t>
  </si>
  <si>
    <t>Min. potřebná plocha 13,4 x 11,1 m</t>
  </si>
  <si>
    <t>Pozn.: Základy se betonují až po montáži zařízení!</t>
  </si>
  <si>
    <t>Povrch hřiště musí odpovídat ČSN EN 1176-1 s ohledem na výšku pádu zařízení.</t>
  </si>
  <si>
    <t>Předepsanou vzdálenost horního okraje patky od povrchu hřiště a zaoblení betonu</t>
  </si>
  <si>
    <t>(min. R=100 mm) je nutné dodržovat pouze v případě sypkých tlumících materiálů.</t>
  </si>
  <si>
    <t xml:space="preserve">viz. tabulka herních prvků : </t>
  </si>
  <si>
    <t>799R002</t>
  </si>
  <si>
    <t>X2 D+M Laboratoř II - podrobný popis viz. PD</t>
  </si>
  <si>
    <t>Materiály:</t>
  </si>
  <si>
    <t>Mimostředový severský smrk nebo douglaska, pískovaná nerezová ocel, barevné výplně pracovních ploch z</t>
  </si>
  <si>
    <t>vysokotlakého laminátu (HPL), kulové uzávěry zásobníků z gumy, krytka sloupu z PE,</t>
  </si>
  <si>
    <t>žárově pozinkované a práškově lakované kotevní prvky.</t>
  </si>
  <si>
    <t>Výbava:</t>
  </si>
  <si>
    <t>1x nakladač se zásobníkem</t>
  </si>
  <si>
    <t>1x velký pult s výlevkou</t>
  </si>
  <si>
    <t>1x síta se zásobníkem</t>
  </si>
  <si>
    <t>Rozměr zařízení: 2,1 x 0,9 x 1,1 m</t>
  </si>
  <si>
    <t>Maximální výška pádu 0 m</t>
  </si>
  <si>
    <t>Min. potřebná plocha 4,8 x 3,7 m</t>
  </si>
  <si>
    <t>Povrch tlumící pád písek na hraní.</t>
  </si>
  <si>
    <t>799R003</t>
  </si>
  <si>
    <t>X3 D+M Zahradní domek - podrobný popis viz. PD</t>
  </si>
  <si>
    <t>Pozinkovaný vodorovně profilovaný plech s povrchovou úpravou napodobující dřevo.</t>
  </si>
  <si>
    <t>Rozměr zařízení: 2,24 x 1,8 x 2,09 m</t>
  </si>
  <si>
    <t>Základ tvořený 4 zemními vruty (vždy v rohu domku) o hloubce 600mm a dřevěným roštem o průřezu 150x100mm.</t>
  </si>
  <si>
    <t>Rošt bude umístěn cca 8cm nad terénem.</t>
  </si>
  <si>
    <t>Na terénu pod domkem bude položena geotextilie zabraňující prosrůstání.</t>
  </si>
  <si>
    <t>799R004</t>
  </si>
  <si>
    <t>X4 D+M Pískoviště kruhové - podrobný popis viz. PD</t>
  </si>
  <si>
    <t>Segmenty o délce 1,5 m se spojují prostřednictvím hliníkového U profilu, který je namontovaný na sousedním sloupku</t>
  </si>
  <si>
    <t>pod požadovaným úhlem. Sloupek je shora zakryt plastovým kloboukem.</t>
  </si>
  <si>
    <t>Dno pískoviště doporučujeme opatřit vhodnou separační vrstvou (dlažba, pevná fólie) z důvodu jednoduché výměny</t>
  </si>
  <si>
    <t>písku. V případě segmentů napojených v přímce je nutné sloupek zabetonovat, v ostatních případech stačí zasypat zemi-</t>
  </si>
  <si>
    <t>nou z výkopu.</t>
  </si>
  <si>
    <t>Bočnice a sedáky z tlakově impregnovaného severského smrku, sloupek z mimostředové SM kulatiny, U profil z přírodního</t>
  </si>
  <si>
    <t>hliníku, klobouk z HDPE.</t>
  </si>
  <si>
    <t>Rozměry zařízení (d x š x v) výška sedáku 0,44 m</t>
  </si>
  <si>
    <t>Max. výška pádu 0,44 m</t>
  </si>
  <si>
    <t>Povrch tlumící pád není nutný.</t>
  </si>
  <si>
    <t>799R005</t>
  </si>
  <si>
    <t>X5 D+M Domeček Lenka - podrobný popis viz. PD</t>
  </si>
  <si>
    <t>Mimostředové smrkové dřevo ošetřené napouštědlem a tenkovrstvou lazurou.</t>
  </si>
  <si>
    <t>Střecha a výplně zábradlí z vysokotlaké ho laminátu (HPL). Rám zábradlí z pískované nerezové oceli. Ocelové kotevní</t>
  </si>
  <si>
    <t>prvky k zabetonování (žárový zinek + práškový lak). Výplně lze na přání zaměnit za plné (modrá nebo zelená) vhodné</t>
  </si>
  <si>
    <t>ke kreslení křídami.</t>
  </si>
  <si>
    <t>Rozměr zařízení: 1,5 x 1,4 x 1,8 m</t>
  </si>
  <si>
    <t>Maximální výška pádu 0,2 m</t>
  </si>
  <si>
    <t>Min. potřebná plocha 4,2 x 4,2 m</t>
  </si>
  <si>
    <t>799R006</t>
  </si>
  <si>
    <t>X6 D+M Odpadkový koš - podrobný popis viz. PD</t>
  </si>
  <si>
    <t>Rozměry zařízení (d x š x v) 44 x 35 x 76 cm</t>
  </si>
  <si>
    <t>Plastová vyjímatelná nádoba s víkem (nárazuvzdorný, UV stabilní polyetylén), pozinkovaný sloupek</t>
  </si>
  <si>
    <t>Objem 50 l.</t>
  </si>
  <si>
    <t>799R007</t>
  </si>
  <si>
    <t>X7 D+M Prohazovadlo - podrobný popis viz. PD</t>
  </si>
  <si>
    <t>Rozměry zařízení (d x š x v) 154 x 12 x 156 cm</t>
  </si>
  <si>
    <t>Sloupy z nerezové trubky, plocha s otvory z HPL desky.</t>
  </si>
  <si>
    <t>799R008</t>
  </si>
  <si>
    <t>X8 D+M Šeptanda - podrobný popis viz. PD</t>
  </si>
  <si>
    <t>Rozměry zařízení (d x š x v) 58 x 20 x 135 cm</t>
  </si>
  <si>
    <t>Nerezová konstrukce s pískovaným povrchem, propojení pod zemí plastovou flexibilní trubkou.</t>
  </si>
  <si>
    <t>Připevnění zabetonováním.</t>
  </si>
  <si>
    <t>Návod:</t>
  </si>
  <si>
    <t>Základy se betonují až po montáži zařízení!</t>
  </si>
  <si>
    <t>Šeptanda obsahuje vždy 2 totožné části, jejich vzdálenost je individuální. Propojení konstrukcí</t>
  </si>
  <si>
    <t>se provádí pomocí plastového vodovodního nebo jiného potrubí s dostatečnou pevností v tlaku a</t>
  </si>
  <si>
    <t>s hladkým povrchem vnitřní strany stěny.</t>
  </si>
  <si>
    <t>Standardně je potrubí součástí dodávky. Po jeho nasazení na nerezové hrdlo je třeba spoj odborně zapezpečit</t>
  </si>
  <si>
    <t>proti vniknutí vody (vhodná těsnící páska) a místo spoje pečlivě obetonovat.</t>
  </si>
  <si>
    <t>799R009</t>
  </si>
  <si>
    <t>X9 D+M Pružinová houpací lavice - podrobný popis viz. PD</t>
  </si>
  <si>
    <t>Lavici tvoří hranoly z tlakově impregnovaného severského smrku. Pružina z oceli o průměru 20 mm, povrchová</t>
  </si>
  <si>
    <t>úprava práškovým lakem. Podstavec slouží ke kotvení houpačky do betonového základu. Místo spojení</t>
  </si>
  <si>
    <t>podstavce s pružinou zůstává po zabudování dostupné pro případnou demontáž. Povrchová úprava</t>
  </si>
  <si>
    <t>žárovým pozinkováním.</t>
  </si>
  <si>
    <t>Rozměry zařízení (d x š x v) 3 x 0,2 x 0,4 m</t>
  </si>
  <si>
    <t>Max. výška pádu 0,4 m</t>
  </si>
  <si>
    <t>Min. potřebná plocha 6 x 3,2 m</t>
  </si>
  <si>
    <t>799R010</t>
  </si>
  <si>
    <t>X10 D+M Xylofon - podrobný popis viz. PD</t>
  </si>
  <si>
    <t>Rozměry zařízení (d x š x v) 162 x 15 x 165 cm</t>
  </si>
  <si>
    <t>Sloupky ze smrkového hranolu, tenkovrstvá lazura, kotevní prvky žárové pozinkované a</t>
  </si>
  <si>
    <t>lakované, akustické desky z přírodního dubu.</t>
  </si>
  <si>
    <t>799R011</t>
  </si>
  <si>
    <t>X11 D+M Pískoviště kruhové - podrobný popis viz. PD</t>
  </si>
  <si>
    <t>799R012</t>
  </si>
  <si>
    <t>X12 D+M Trampolína - podrobný popis viz. PD</t>
  </si>
  <si>
    <t>Tělo trampolíny tvoří 40 cm vysoký rám z žárově pozinkované oceli zcela zapuštěný pod úroveň</t>
  </si>
  <si>
    <t>terénu. Skákací plochu (125 x 175 cm) představují výrobcem patentované plastové spojky na</t>
  </si>
  <si>
    <t>ocelových lankách. K rámu je plocha uchycena pružinami. Okraj z pryžových desek.</t>
  </si>
  <si>
    <t>Dodanými háky lze jednoduše plochu odpojit od pružin a prostor vyčistit.</t>
  </si>
  <si>
    <t>Výška prvku 0,0 m</t>
  </si>
  <si>
    <t>Max. výška pádu 0,55 m</t>
  </si>
  <si>
    <t>Povrch tlumící pád - stávající trávník</t>
  </si>
  <si>
    <t>Min. potřebná plocha 4,75 x 4,25 m</t>
  </si>
  <si>
    <t>799R013</t>
  </si>
  <si>
    <t>X13 D+M Smyslový chodník - podrobný popis viz. PD</t>
  </si>
  <si>
    <t>Hmatový chodník</t>
  </si>
  <si>
    <t>- Úzký uměle vytvořený chodník z nejrůznějších přírodních materiálů, na kterém chodci mohou bosýma nohama vnímat a</t>
  </si>
  <si>
    <t>rozpoznávat různé povrchy</t>
  </si>
  <si>
    <t>Obrubníky</t>
  </si>
  <si>
    <t>- Obrubníky: plastové, dřevěné (trámky, kulatina), betonové a kamenné</t>
  </si>
  <si>
    <t>- Pomáhají držet tvar, výplň stezky a zabraňují růstu plevele</t>
  </si>
  <si>
    <t>Materiál</t>
  </si>
  <si>
    <t>- Jako výplň skvěle funguje písek, jemný štěrk, smrkové šišky a jehličí</t>
  </si>
  <si>
    <t>- Nejjemnější povrchy by měly být na začátku stezky, dále můžete přitvrdit hrubým štěrkem, kamínky a podobně (stezky</t>
  </si>
  <si>
    <t>z hrubších materiálů by však měly být krátké)</t>
  </si>
  <si>
    <t>- Na konec zase patří jemný materiál pro relaxaci</t>
  </si>
  <si>
    <t>- Příjemné terény by měly převažovat (alespoň 3/4 cesty)</t>
  </si>
  <si>
    <t>799R014</t>
  </si>
  <si>
    <t>X14 D+M Stanový domeček - podrobný popis viz. PD</t>
  </si>
  <si>
    <t>Konstrukce z tlakově impregnovaného severského smrku. Příčka žebříku z jasanového dřeva. Střecha</t>
  </si>
  <si>
    <t>z profilované SM střešní desky. Střecha na přání v barevném provedení. Kotvení prostřednictvím žárově</t>
  </si>
  <si>
    <t>zinkovaných ocelových prvků.</t>
  </si>
  <si>
    <t>Výška prvku 2,2 m</t>
  </si>
  <si>
    <t>Max. výška pádu 0,5 m</t>
  </si>
  <si>
    <t>Min. potřebná plocha 6 x 5,2 m</t>
  </si>
  <si>
    <t>799R015</t>
  </si>
  <si>
    <t>X15 D+M Laboratoř III - podrobný popis viz. PD</t>
  </si>
  <si>
    <t>Mimostředový severský smrk nebo douglaska, pískovaná nerezová ocel, barevné výplně pracovních</t>
  </si>
  <si>
    <t>ploch z vysokotlakého laminátu (HPL), kulové uzávěry zásobníků z gumy, krytka sloupu z PE,</t>
  </si>
  <si>
    <t>Žárově pozinkované a práškově lakované kotevní prvky.</t>
  </si>
  <si>
    <t>1x velký pult</t>
  </si>
  <si>
    <t>1x váhy</t>
  </si>
  <si>
    <t>Rozměry zařízení (d x š x v) 2,2 x 1,6 x 1,1 m</t>
  </si>
  <si>
    <t>Max. výška pádu 0 m</t>
  </si>
  <si>
    <t>Povrch tlumící pád písek na hraníMin. potřebná plocha 4,1 x 4,1 m</t>
  </si>
  <si>
    <t>799R016</t>
  </si>
  <si>
    <t>X16 D+M Tabule s počítadlem - podrobný popis viz. PD</t>
  </si>
  <si>
    <t>Rozměry zařízení (d x š x v) 153 x 12 x 156 cm</t>
  </si>
  <si>
    <t>Sloupy z nerezové trubky, kreslící plocha z HPL desky, dvě řady kuliček z PE</t>
  </si>
  <si>
    <t>799R017</t>
  </si>
  <si>
    <t>X17 D+M Sedací souprava - podrobný popis viz. PD</t>
  </si>
  <si>
    <t>Sedáky i stůl ze smrkových desek, tenkovrstvá lazura, žárově pozinkovaný ocelový podstavec.</t>
  </si>
  <si>
    <t>Rozměry zařízení (d x š x v) 200 x 156 x 72 cm, výška sedáku 37 cm</t>
  </si>
  <si>
    <t>799R018</t>
  </si>
  <si>
    <t>X18 D+M Lanová prolézačka - podrobný popis viz. PD</t>
  </si>
  <si>
    <t>Vzdálenost sloupů 3 m.</t>
  </si>
  <si>
    <t>Sloupy z nerezových trubek průměru 114 mm shora zakryté plastovým kloboukem. Lanové prvky a sítě z lan</t>
  </si>
  <si>
    <t>HERKULES 16 a 18 mm s ocelovým jádrem.</t>
  </si>
  <si>
    <t>Plastové doplňky lanových prvků a spojovací prvky sítí z polyetylénu nebo přírodního hliníku. Veškerý spojovací</t>
  </si>
  <si>
    <t>materiál z nerezové oceli. Kotvení zabetonováním sloupů.</t>
  </si>
  <si>
    <t>Rozměry zařízení (d x š x v) 7,4 x 2,3 x 1,4 m</t>
  </si>
  <si>
    <t>Max. výška pádu 0,8 m</t>
  </si>
  <si>
    <t>Povrch tlumící pád trávník vyhovuje.</t>
  </si>
  <si>
    <t>Min. potřebná plocha 10,2 x 5,1 m</t>
  </si>
  <si>
    <t>799R019</t>
  </si>
  <si>
    <t>X19 D+M Dřevěný hrad se skluzavkama - podrobný popis viz. PD</t>
  </si>
  <si>
    <t>Krytky sloupů z PE. Kotvení žárově po zinkovanými prvky v betonové patce.</t>
  </si>
  <si>
    <t>Rozměry zařízení (d x š x v) 2,8 x 2,1 x 2 m</t>
  </si>
  <si>
    <t>Min. potřebná plocha 5,5 x 5,1 m</t>
  </si>
  <si>
    <t>799R020</t>
  </si>
  <si>
    <t>X20 D+M Lavička - podrobný popis viz. PD</t>
  </si>
  <si>
    <t>Mimostředové smrkové řezivo.</t>
  </si>
  <si>
    <t>Kovové díly: pozinkované ocelové</t>
  </si>
  <si>
    <t>Povrchová úprava: tryskání + zinkofosfátový základ + vypalovaná prášková barva dle vzorníku RAL</t>
  </si>
  <si>
    <t>Kotvení chemickou kotvou hl. 600 mm.</t>
  </si>
  <si>
    <t>Počet kusů: 3 kusy</t>
  </si>
  <si>
    <t>dl. 185 cm, v. sedáku 45 cm</t>
  </si>
  <si>
    <t>799R021</t>
  </si>
  <si>
    <t>X23 D+M Pružinová houpačka - podrobný popis viz. PD</t>
  </si>
  <si>
    <t>Tělo houpačky je vyrobeno z 19 mm silných, oboustranně strukturovaných polyetylénových desek.</t>
  </si>
  <si>
    <t>Materiál odolává UV záření a zachovává si syté a jasné barvy (barvená surovina).</t>
  </si>
  <si>
    <t>Pružina z oceli o průměru 20 mm, povrchová úprava práškovým lakem.</t>
  </si>
  <si>
    <t>Podstavec slouží ke kotvení houpačky do betonového základu. Místo spojení podstavce s pružinou</t>
  </si>
  <si>
    <t>zůstává po zabudování dostupné pro případnou demontáž. Povrchová úprava žárovým pozinkováním.</t>
  </si>
  <si>
    <t>Rozměry zařízení (d x š x v) 0,9 x 0,3 x 0,8 m</t>
  </si>
  <si>
    <t>Max. výška pádu 0,6 m</t>
  </si>
  <si>
    <t>Povrch tlumící pád stávající trávník.</t>
  </si>
  <si>
    <t>Min. potřebná plocha 4 x 3,3 m.</t>
  </si>
  <si>
    <t>799R022</t>
  </si>
  <si>
    <t>X24 D+M Hmyzí hotel - podrobný popis viz. PD</t>
  </si>
  <si>
    <t>HMYZÍ HOTEL:</t>
  </si>
  <si>
    <t>- Jedná se o příbytek pro samotářské druhy hmyzu (slunéčko sedmitečné, škvor obecný, zlatoočky, ...)</t>
  </si>
  <si>
    <t>- Slouží k úkrytu a k nakladení vajíček</t>
  </si>
  <si>
    <t>MATERIÁL:</t>
  </si>
  <si>
    <t>- Domečky by měly napodobovat jejich přiirozené úkryty - dutiny a štěrbiny, které jsou dobře chráněné před</t>
  </si>
  <si>
    <t>větrem, deštěm i sněhem</t>
  </si>
  <si>
    <t>- Nejčastěji mají podobu dřevěné konstrukce vyplněné různorodým materiálem</t>
  </si>
  <si>
    <t>VÝPLŇ:</t>
  </si>
  <si>
    <t>- Jako výplň poslouží nejrůznější přírodniny jako jsou polínka, dřívka, nalámané klacíky, suchá tráva, šišky, mech apod.</t>
  </si>
  <si>
    <t>- Dá se použít i cihla či menší květináč</t>
  </si>
  <si>
    <t>UMÍSTĚNÍ:</t>
  </si>
  <si>
    <t>- Nejlépe na jižní stranu chráněnou před větrem</t>
  </si>
  <si>
    <t>- Chráněné před deštěm</t>
  </si>
  <si>
    <t>- Případná ochrana před hmyzožravými ptáky (např. síť)</t>
  </si>
  <si>
    <t>799R023</t>
  </si>
  <si>
    <t>X25 D+M Informační cedule - podrobný popis viz. PD</t>
  </si>
  <si>
    <t>Rozměry zařízení (d x š x v) 54 x 9 x 170 cm</t>
  </si>
  <si>
    <t>Sloupek z žárově pozinkovaného jeklu, podklad z hliníkové sendvičové desky, potisk na samolepící fólii s UV ochranou.</t>
  </si>
  <si>
    <t>799R024</t>
  </si>
  <si>
    <t>X27 D+M Malá dřevěná lavička s opěradlem - podrobný popis viz. PD</t>
  </si>
  <si>
    <t>Zahradní srubový nábytek. 2 ks laviček a stolek.</t>
  </si>
  <si>
    <t>Délka 150 cm, šířka 60 cm.</t>
  </si>
  <si>
    <t>Opěradlo tl. 35 mm.</t>
  </si>
  <si>
    <t>Jednotlivé díly sešroubovány zaflikovanými ocelovými vruty, povrch opálený, materiál dub.</t>
  </si>
  <si>
    <t>ONR001</t>
  </si>
  <si>
    <t>Revize herních prvků dle SOD čl. II, bod 6. f)</t>
  </si>
  <si>
    <t>soubor</t>
  </si>
  <si>
    <t>Dřevěné části z mimostředového severského smrku nebo douglasky.</t>
  </si>
  <si>
    <t>Spojovací prvky sítí z PE a hliníku. Konstrukce obloukové plochy a</t>
  </si>
  <si>
    <t>požárnická tyč z nerezi.</t>
  </si>
  <si>
    <t>Spojovací materiál nerezový a pozinkovaný. Výplň u skluzavky z HPL.</t>
  </si>
  <si>
    <t>Plocha lezecké stěny z voděodolné překližky.</t>
  </si>
  <si>
    <t>Skluzavka nerezová, alternativně laminátová. Kotvení žárově pozinkovanými</t>
  </si>
  <si>
    <t>Dřevěné části z mimostředového severského smrku nebo douglasky. Zábradlí a rámy bariér z pískované</t>
  </si>
  <si>
    <t>nerezi. Spojovací materiál nerezový a pozinkovaný.</t>
  </si>
  <si>
    <t>Střechy a plošné výplně výstupů a bariér z HPL.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</si>
</sst>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aRb73dFTPPCatteziX+88pGGoWtixC+nv9JBphKDpPAK6baNvmKIx54kFzmr573brV05tcj6AeUgmNBZNj1rcQ==" saltValue="cmti7xYyOYU/ihN/enjjV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95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SUMIF(F84:F91,A16,I84:I91)+SUMIF(F84:F91,"PSU",I84:I91)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SUMIF(F84:F91,A17,I84:I91)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SUMIF(F84:F91,A18,I84:I91)</f>
        <v>0</v>
      </c>
      <c r="J18" s="85"/>
    </row>
    <row r="19" spans="1:10" ht="23.25" customHeight="1" x14ac:dyDescent="0.2">
      <c r="A19" s="198" t="s">
        <v>88</v>
      </c>
      <c r="B19" s="38" t="s">
        <v>27</v>
      </c>
      <c r="C19" s="62"/>
      <c r="D19" s="63"/>
      <c r="E19" s="83"/>
      <c r="F19" s="84"/>
      <c r="G19" s="83"/>
      <c r="H19" s="84"/>
      <c r="I19" s="83">
        <f>SUMIF(F84:F91,A19,I84:I91)</f>
        <v>0</v>
      </c>
      <c r="J19" s="85"/>
    </row>
    <row r="20" spans="1:10" ht="23.25" customHeight="1" x14ac:dyDescent="0.2">
      <c r="A20" s="198" t="s">
        <v>89</v>
      </c>
      <c r="B20" s="38" t="s">
        <v>28</v>
      </c>
      <c r="C20" s="62"/>
      <c r="D20" s="63"/>
      <c r="E20" s="83"/>
      <c r="F20" s="84"/>
      <c r="G20" s="83"/>
      <c r="H20" s="84"/>
      <c r="I20" s="83">
        <f>SUMIF(F84:F91,A20,I84:I91)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IF(A24&gt;50, ROUNDUP(A23, 0), ROUNDDOWN(A23, 0))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'SO 00 1 Naklady'!AE32+'SO 01 1 Pol'!AE499+'SO 02 1 Pol'!AE284</f>
        <v>0</v>
      </c>
      <c r="G39" s="150">
        <f>'SO 00 1 Naklady'!AF32+'SO 01 1 Pol'!AF499+'SO 02 1 Pol'!AF284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7">
        <v>2</v>
      </c>
      <c r="B40" s="153"/>
      <c r="C40" s="154" t="s">
        <v>52</v>
      </c>
      <c r="D40" s="154"/>
      <c r="E40" s="154"/>
      <c r="F40" s="155">
        <f>'SO 00 1 Naklady'!AE32</f>
        <v>0</v>
      </c>
      <c r="G40" s="156">
        <f>'SO 00 1 Naklady'!AF32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">
      <c r="A41" s="137">
        <v>3</v>
      </c>
      <c r="B41" s="158" t="s">
        <v>53</v>
      </c>
      <c r="C41" s="148" t="s">
        <v>52</v>
      </c>
      <c r="D41" s="148"/>
      <c r="E41" s="148"/>
      <c r="F41" s="159">
        <f>'SO 00 1 Naklady'!AE32</f>
        <v>0</v>
      </c>
      <c r="G41" s="151">
        <f>'SO 00 1 Naklady'!AF32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">
      <c r="A42" s="137">
        <v>2</v>
      </c>
      <c r="B42" s="153"/>
      <c r="C42" s="154" t="s">
        <v>54</v>
      </c>
      <c r="D42" s="154"/>
      <c r="E42" s="154"/>
      <c r="F42" s="155"/>
      <c r="G42" s="156"/>
      <c r="H42" s="156">
        <f>(F42*SazbaDPH1/100)+(G42*SazbaDPH2/100)</f>
        <v>0</v>
      </c>
      <c r="I42" s="156"/>
      <c r="J42" s="157"/>
    </row>
    <row r="43" spans="1:10" ht="25.5" customHeight="1" x14ac:dyDescent="0.2">
      <c r="A43" s="137">
        <v>2</v>
      </c>
      <c r="B43" s="153" t="s">
        <v>55</v>
      </c>
      <c r="C43" s="154" t="s">
        <v>56</v>
      </c>
      <c r="D43" s="154"/>
      <c r="E43" s="154"/>
      <c r="F43" s="155">
        <f>'SO 01 1 Pol'!AE499</f>
        <v>0</v>
      </c>
      <c r="G43" s="156">
        <f>'SO 01 1 Pol'!AF499</f>
        <v>0</v>
      </c>
      <c r="H43" s="156">
        <f>(F43*SazbaDPH1/100)+(G43*SazbaDPH2/100)</f>
        <v>0</v>
      </c>
      <c r="I43" s="156">
        <f>F43+G43+H43</f>
        <v>0</v>
      </c>
      <c r="J43" s="157" t="str">
        <f>IF(CenaCelkemVypocet=0,"",I43/CenaCelkemVypocet*100)</f>
        <v/>
      </c>
    </row>
    <row r="44" spans="1:10" ht="25.5" customHeight="1" x14ac:dyDescent="0.2">
      <c r="A44" s="137">
        <v>3</v>
      </c>
      <c r="B44" s="158" t="s">
        <v>53</v>
      </c>
      <c r="C44" s="148" t="s">
        <v>56</v>
      </c>
      <c r="D44" s="148"/>
      <c r="E44" s="148"/>
      <c r="F44" s="159">
        <f>'SO 01 1 Pol'!AE499</f>
        <v>0</v>
      </c>
      <c r="G44" s="151">
        <f>'SO 01 1 Pol'!AF499</f>
        <v>0</v>
      </c>
      <c r="H44" s="151">
        <f>(F44*SazbaDPH1/100)+(G44*SazbaDPH2/100)</f>
        <v>0</v>
      </c>
      <c r="I44" s="151">
        <f>F44+G44+H44</f>
        <v>0</v>
      </c>
      <c r="J44" s="152" t="str">
        <f>IF(CenaCelkemVypocet=0,"",I44/CenaCelkemVypocet*100)</f>
        <v/>
      </c>
    </row>
    <row r="45" spans="1:10" ht="25.5" customHeight="1" x14ac:dyDescent="0.2">
      <c r="A45" s="137">
        <v>2</v>
      </c>
      <c r="B45" s="153" t="s">
        <v>57</v>
      </c>
      <c r="C45" s="154" t="s">
        <v>58</v>
      </c>
      <c r="D45" s="154"/>
      <c r="E45" s="154"/>
      <c r="F45" s="155">
        <f>'SO 02 1 Pol'!AE284</f>
        <v>0</v>
      </c>
      <c r="G45" s="156">
        <f>'SO 02 1 Pol'!AF284</f>
        <v>0</v>
      </c>
      <c r="H45" s="156">
        <f>(F45*SazbaDPH1/100)+(G45*SazbaDPH2/100)</f>
        <v>0</v>
      </c>
      <c r="I45" s="156">
        <f>F45+G45+H45</f>
        <v>0</v>
      </c>
      <c r="J45" s="157" t="str">
        <f>IF(CenaCelkemVypocet=0,"",I45/CenaCelkemVypocet*100)</f>
        <v/>
      </c>
    </row>
    <row r="46" spans="1:10" ht="25.5" customHeight="1" x14ac:dyDescent="0.2">
      <c r="A46" s="137">
        <v>3</v>
      </c>
      <c r="B46" s="158" t="s">
        <v>53</v>
      </c>
      <c r="C46" s="148" t="s">
        <v>58</v>
      </c>
      <c r="D46" s="148"/>
      <c r="E46" s="148"/>
      <c r="F46" s="159">
        <f>'SO 02 1 Pol'!AE284</f>
        <v>0</v>
      </c>
      <c r="G46" s="151">
        <f>'SO 02 1 Pol'!AF284</f>
        <v>0</v>
      </c>
      <c r="H46" s="151">
        <f>(F46*SazbaDPH1/100)+(G46*SazbaDPH2/100)</f>
        <v>0</v>
      </c>
      <c r="I46" s="151">
        <f>F46+G46+H46</f>
        <v>0</v>
      </c>
      <c r="J46" s="152" t="str">
        <f>IF(CenaCelkemVypocet=0,"",I46/CenaCelkemVypocet*100)</f>
        <v/>
      </c>
    </row>
    <row r="47" spans="1:10" ht="25.5" customHeight="1" x14ac:dyDescent="0.2">
      <c r="A47" s="137"/>
      <c r="B47" s="160" t="s">
        <v>59</v>
      </c>
      <c r="C47" s="161"/>
      <c r="D47" s="161"/>
      <c r="E47" s="162"/>
      <c r="F47" s="163">
        <f>SUMIF(A39:A46,"=1",F39:F46)</f>
        <v>0</v>
      </c>
      <c r="G47" s="164">
        <f>SUMIF(A39:A46,"=1",G39:G46)</f>
        <v>0</v>
      </c>
      <c r="H47" s="164">
        <f>SUMIF(A39:A46,"=1",H39:H46)</f>
        <v>0</v>
      </c>
      <c r="I47" s="164">
        <f>SUMIF(A39:A46,"=1",I39:I46)</f>
        <v>0</v>
      </c>
      <c r="J47" s="165">
        <f>SUMIF(A39:A46,"=1",J39:J46)</f>
        <v>0</v>
      </c>
    </row>
    <row r="49" spans="1:52" x14ac:dyDescent="0.2">
      <c r="A49" t="s">
        <v>61</v>
      </c>
      <c r="B49" t="s">
        <v>62</v>
      </c>
    </row>
    <row r="50" spans="1:52" x14ac:dyDescent="0.2">
      <c r="B50" s="177" t="s">
        <v>63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Položky nenavázané na cenovou soustavu (D+M) budou oceněny kompletně včetně přesunu hmot.</v>
      </c>
    </row>
    <row r="51" spans="1:52" x14ac:dyDescent="0.2">
      <c r="B51" s="177" t="s">
        <v>64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Položky montáže nenavázané na cenovou soustavu budou oceněny kompletně včetně přesunu hmot.</v>
      </c>
    </row>
    <row r="52" spans="1:52" x14ac:dyDescent="0.2">
      <c r="B52" s="177" t="s">
        <v>65</v>
      </c>
      <c r="C52" s="177"/>
      <c r="D52" s="177"/>
      <c r="E52" s="177"/>
      <c r="F52" s="177"/>
      <c r="G52" s="177"/>
      <c r="H52" s="177"/>
      <c r="I52" s="177"/>
      <c r="J52" s="177"/>
      <c r="AZ52" s="176" t="str">
        <f>B52</f>
        <v>Dodávka materiálů (výrobků) nenavázaných na cenovou soustavu bude oceněna včetně přesunu hmot.</v>
      </c>
    </row>
    <row r="53" spans="1:52" x14ac:dyDescent="0.2">
      <c r="B53" s="177" t="s">
        <v>66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Poznámka:</v>
      </c>
    </row>
    <row r="54" spans="1:52" x14ac:dyDescent="0.2">
      <c r="B54" s="177" t="s">
        <v>67</v>
      </c>
      <c r="C54" s="177"/>
      <c r="D54" s="177"/>
      <c r="E54" s="177"/>
      <c r="F54" s="177"/>
      <c r="G54" s="177"/>
      <c r="H54" s="177"/>
      <c r="I54" s="177"/>
      <c r="J54" s="177"/>
      <c r="AZ54" s="176" t="str">
        <f>B54</f>
        <v>PD znamená projektová dokumentace</v>
      </c>
    </row>
    <row r="55" spans="1:52" x14ac:dyDescent="0.2">
      <c r="B55" s="177" t="s">
        <v>68</v>
      </c>
      <c r="C55" s="177"/>
      <c r="D55" s="177"/>
      <c r="E55" s="177"/>
      <c r="F55" s="177"/>
      <c r="G55" s="177"/>
      <c r="H55" s="177"/>
      <c r="I55" s="177"/>
      <c r="J55" s="177"/>
      <c r="AZ55" s="176" t="str">
        <f>B55</f>
        <v>D+M znamená dodávka a montáž</v>
      </c>
    </row>
    <row r="56" spans="1:52" ht="25.5" x14ac:dyDescent="0.2">
      <c r="B56" s="177" t="s">
        <v>69</v>
      </c>
      <c r="C56" s="177"/>
      <c r="D56" s="177"/>
      <c r="E56" s="177"/>
      <c r="F56" s="177"/>
      <c r="G56" s="177"/>
      <c r="H56" s="177"/>
      <c r="I56" s="177"/>
      <c r="J56" s="177"/>
      <c r="AZ56" s="176" t="str">
        <f>B56</f>
        <v>Jsou-li v soupisu prací uvedeny odkazy na obchodní firmy, názvy nebo specifická označení výrobků apod., jsou</v>
      </c>
    </row>
    <row r="57" spans="1:52" ht="25.5" x14ac:dyDescent="0.2">
      <c r="B57" s="177" t="s">
        <v>70</v>
      </c>
      <c r="C57" s="177"/>
      <c r="D57" s="177"/>
      <c r="E57" s="177"/>
      <c r="F57" s="177"/>
      <c r="G57" s="177"/>
      <c r="H57" s="177"/>
      <c r="I57" s="177"/>
      <c r="J57" s="177"/>
      <c r="AZ57" s="176" t="str">
        <f>B57</f>
        <v>takové odkazy pouze informativní a zhotoviteli umožňují v souladu se zákonem č. 134/2016 Sb. a příslušných paragrafů</v>
      </c>
    </row>
    <row r="58" spans="1:52" x14ac:dyDescent="0.2">
      <c r="B58" s="177" t="s">
        <v>71</v>
      </c>
      <c r="C58" s="177"/>
      <c r="D58" s="177"/>
      <c r="E58" s="177"/>
      <c r="F58" s="177"/>
      <c r="G58" s="177"/>
      <c r="H58" s="177"/>
      <c r="I58" s="177"/>
      <c r="J58" s="177"/>
      <c r="AZ58" s="176" t="str">
        <f>B58</f>
        <v>použít i jiných kvalitativně a technicky obdobných, případně kvalitnějších řešení.</v>
      </c>
    </row>
    <row r="59" spans="1:52" x14ac:dyDescent="0.2">
      <c r="A59" t="s">
        <v>61</v>
      </c>
      <c r="B59" t="s">
        <v>72</v>
      </c>
    </row>
    <row r="60" spans="1:52" x14ac:dyDescent="0.2">
      <c r="B60" s="177" t="s">
        <v>63</v>
      </c>
      <c r="C60" s="177"/>
      <c r="D60" s="177"/>
      <c r="E60" s="177"/>
      <c r="F60" s="177"/>
      <c r="G60" s="177"/>
      <c r="H60" s="177"/>
      <c r="I60" s="177"/>
      <c r="J60" s="177"/>
      <c r="AZ60" s="176" t="str">
        <f>B60</f>
        <v>Položky nenavázané na cenovou soustavu (D+M) budou oceněny kompletně včetně přesunu hmot.</v>
      </c>
    </row>
    <row r="61" spans="1:52" x14ac:dyDescent="0.2">
      <c r="B61" s="177" t="s">
        <v>64</v>
      </c>
      <c r="C61" s="177"/>
      <c r="D61" s="177"/>
      <c r="E61" s="177"/>
      <c r="F61" s="177"/>
      <c r="G61" s="177"/>
      <c r="H61" s="177"/>
      <c r="I61" s="177"/>
      <c r="J61" s="177"/>
      <c r="AZ61" s="176" t="str">
        <f>B61</f>
        <v>Položky montáže nenavázané na cenovou soustavu budou oceněny kompletně včetně přesunu hmot.</v>
      </c>
    </row>
    <row r="62" spans="1:52" x14ac:dyDescent="0.2">
      <c r="B62" s="177" t="s">
        <v>65</v>
      </c>
      <c r="C62" s="177"/>
      <c r="D62" s="177"/>
      <c r="E62" s="177"/>
      <c r="F62" s="177"/>
      <c r="G62" s="177"/>
      <c r="H62" s="177"/>
      <c r="I62" s="177"/>
      <c r="J62" s="177"/>
      <c r="AZ62" s="176" t="str">
        <f>B62</f>
        <v>Dodávka materiálů (výrobků) nenavázaných na cenovou soustavu bude oceněna včetně přesunu hmot.</v>
      </c>
    </row>
    <row r="63" spans="1:52" x14ac:dyDescent="0.2">
      <c r="B63" s="177" t="s">
        <v>66</v>
      </c>
      <c r="C63" s="177"/>
      <c r="D63" s="177"/>
      <c r="E63" s="177"/>
      <c r="F63" s="177"/>
      <c r="G63" s="177"/>
      <c r="H63" s="177"/>
      <c r="I63" s="177"/>
      <c r="J63" s="177"/>
      <c r="AZ63" s="176" t="str">
        <f>B63</f>
        <v>Poznámka:</v>
      </c>
    </row>
    <row r="64" spans="1:52" x14ac:dyDescent="0.2">
      <c r="B64" s="177" t="s">
        <v>67</v>
      </c>
      <c r="C64" s="177"/>
      <c r="D64" s="177"/>
      <c r="E64" s="177"/>
      <c r="F64" s="177"/>
      <c r="G64" s="177"/>
      <c r="H64" s="177"/>
      <c r="I64" s="177"/>
      <c r="J64" s="177"/>
      <c r="AZ64" s="176" t="str">
        <f>B64</f>
        <v>PD znamená projektová dokumentace</v>
      </c>
    </row>
    <row r="65" spans="1:52" x14ac:dyDescent="0.2">
      <c r="B65" s="177" t="s">
        <v>68</v>
      </c>
      <c r="C65" s="177"/>
      <c r="D65" s="177"/>
      <c r="E65" s="177"/>
      <c r="F65" s="177"/>
      <c r="G65" s="177"/>
      <c r="H65" s="177"/>
      <c r="I65" s="177"/>
      <c r="J65" s="177"/>
      <c r="AZ65" s="176" t="str">
        <f>B65</f>
        <v>D+M znamená dodávka a montáž</v>
      </c>
    </row>
    <row r="66" spans="1:52" ht="25.5" x14ac:dyDescent="0.2">
      <c r="B66" s="177" t="s">
        <v>69</v>
      </c>
      <c r="C66" s="177"/>
      <c r="D66" s="177"/>
      <c r="E66" s="177"/>
      <c r="F66" s="177"/>
      <c r="G66" s="177"/>
      <c r="H66" s="177"/>
      <c r="I66" s="177"/>
      <c r="J66" s="177"/>
      <c r="AZ66" s="176" t="str">
        <f>B66</f>
        <v>Jsou-li v soupisu prací uvedeny odkazy na obchodní firmy, názvy nebo specifická označení výrobků apod., jsou</v>
      </c>
    </row>
    <row r="67" spans="1:52" ht="25.5" x14ac:dyDescent="0.2">
      <c r="B67" s="177" t="s">
        <v>70</v>
      </c>
      <c r="C67" s="177"/>
      <c r="D67" s="177"/>
      <c r="E67" s="177"/>
      <c r="F67" s="177"/>
      <c r="G67" s="177"/>
      <c r="H67" s="177"/>
      <c r="I67" s="177"/>
      <c r="J67" s="177"/>
      <c r="AZ67" s="176" t="str">
        <f>B67</f>
        <v>takové odkazy pouze informativní a zhotoviteli umožňují v souladu se zákonem č. 134/2016 Sb. a příslušných paragrafů</v>
      </c>
    </row>
    <row r="68" spans="1:52" x14ac:dyDescent="0.2">
      <c r="B68" s="177" t="s">
        <v>71</v>
      </c>
      <c r="C68" s="177"/>
      <c r="D68" s="177"/>
      <c r="E68" s="177"/>
      <c r="F68" s="177"/>
      <c r="G68" s="177"/>
      <c r="H68" s="177"/>
      <c r="I68" s="177"/>
      <c r="J68" s="177"/>
      <c r="AZ68" s="176" t="str">
        <f>B68</f>
        <v>použít i jiných kvalitativně a technicky obdobných, případně kvalitnějších řešení.</v>
      </c>
    </row>
    <row r="69" spans="1:52" x14ac:dyDescent="0.2">
      <c r="A69" t="s">
        <v>61</v>
      </c>
      <c r="B69" t="s">
        <v>73</v>
      </c>
    </row>
    <row r="70" spans="1:52" x14ac:dyDescent="0.2">
      <c r="B70" s="177" t="s">
        <v>63</v>
      </c>
      <c r="C70" s="177"/>
      <c r="D70" s="177"/>
      <c r="E70" s="177"/>
      <c r="F70" s="177"/>
      <c r="G70" s="177"/>
      <c r="H70" s="177"/>
      <c r="I70" s="177"/>
      <c r="J70" s="177"/>
      <c r="AZ70" s="176" t="str">
        <f>B70</f>
        <v>Položky nenavázané na cenovou soustavu (D+M) budou oceněny kompletně včetně přesunu hmot.</v>
      </c>
    </row>
    <row r="71" spans="1:52" x14ac:dyDescent="0.2">
      <c r="B71" s="177" t="s">
        <v>64</v>
      </c>
      <c r="C71" s="177"/>
      <c r="D71" s="177"/>
      <c r="E71" s="177"/>
      <c r="F71" s="177"/>
      <c r="G71" s="177"/>
      <c r="H71" s="177"/>
      <c r="I71" s="177"/>
      <c r="J71" s="177"/>
      <c r="AZ71" s="176" t="str">
        <f>B71</f>
        <v>Položky montáže nenavázané na cenovou soustavu budou oceněny kompletně včetně přesunu hmot.</v>
      </c>
    </row>
    <row r="72" spans="1:52" x14ac:dyDescent="0.2">
      <c r="B72" s="177" t="s">
        <v>65</v>
      </c>
      <c r="C72" s="177"/>
      <c r="D72" s="177"/>
      <c r="E72" s="177"/>
      <c r="F72" s="177"/>
      <c r="G72" s="177"/>
      <c r="H72" s="177"/>
      <c r="I72" s="177"/>
      <c r="J72" s="177"/>
      <c r="AZ72" s="176" t="str">
        <f>B72</f>
        <v>Dodávka materiálů (výrobků) nenavázaných na cenovou soustavu bude oceněna včetně přesunu hmot.</v>
      </c>
    </row>
    <row r="73" spans="1:52" x14ac:dyDescent="0.2">
      <c r="B73" s="177" t="s">
        <v>66</v>
      </c>
      <c r="C73" s="177"/>
      <c r="D73" s="177"/>
      <c r="E73" s="177"/>
      <c r="F73" s="177"/>
      <c r="G73" s="177"/>
      <c r="H73" s="177"/>
      <c r="I73" s="177"/>
      <c r="J73" s="177"/>
      <c r="AZ73" s="176" t="str">
        <f>B73</f>
        <v>Poznámka:</v>
      </c>
    </row>
    <row r="74" spans="1:52" x14ac:dyDescent="0.2">
      <c r="B74" s="177" t="s">
        <v>67</v>
      </c>
      <c r="C74" s="177"/>
      <c r="D74" s="177"/>
      <c r="E74" s="177"/>
      <c r="F74" s="177"/>
      <c r="G74" s="177"/>
      <c r="H74" s="177"/>
      <c r="I74" s="177"/>
      <c r="J74" s="177"/>
      <c r="AZ74" s="176" t="str">
        <f>B74</f>
        <v>PD znamená projektová dokumentace</v>
      </c>
    </row>
    <row r="75" spans="1:52" x14ac:dyDescent="0.2">
      <c r="B75" s="177" t="s">
        <v>68</v>
      </c>
      <c r="C75" s="177"/>
      <c r="D75" s="177"/>
      <c r="E75" s="177"/>
      <c r="F75" s="177"/>
      <c r="G75" s="177"/>
      <c r="H75" s="177"/>
      <c r="I75" s="177"/>
      <c r="J75" s="177"/>
      <c r="AZ75" s="176" t="str">
        <f>B75</f>
        <v>D+M znamená dodávka a montáž</v>
      </c>
    </row>
    <row r="76" spans="1:52" ht="25.5" x14ac:dyDescent="0.2">
      <c r="B76" s="177" t="s">
        <v>69</v>
      </c>
      <c r="C76" s="177"/>
      <c r="D76" s="177"/>
      <c r="E76" s="177"/>
      <c r="F76" s="177"/>
      <c r="G76" s="177"/>
      <c r="H76" s="177"/>
      <c r="I76" s="177"/>
      <c r="J76" s="177"/>
      <c r="AZ76" s="176" t="str">
        <f>B76</f>
        <v>Jsou-li v soupisu prací uvedeny odkazy na obchodní firmy, názvy nebo specifická označení výrobků apod., jsou</v>
      </c>
    </row>
    <row r="77" spans="1:52" ht="25.5" x14ac:dyDescent="0.2">
      <c r="B77" s="177" t="s">
        <v>70</v>
      </c>
      <c r="C77" s="177"/>
      <c r="D77" s="177"/>
      <c r="E77" s="177"/>
      <c r="F77" s="177"/>
      <c r="G77" s="177"/>
      <c r="H77" s="177"/>
      <c r="I77" s="177"/>
      <c r="J77" s="177"/>
      <c r="AZ77" s="176" t="str">
        <f>B77</f>
        <v>takové odkazy pouze informativní a zhotoviteli umožňují v souladu se zákonem č. 134/2016 Sb. a příslušných paragrafů</v>
      </c>
    </row>
    <row r="78" spans="1:52" x14ac:dyDescent="0.2">
      <c r="B78" s="177" t="s">
        <v>71</v>
      </c>
      <c r="C78" s="177"/>
      <c r="D78" s="177"/>
      <c r="E78" s="177"/>
      <c r="F78" s="177"/>
      <c r="G78" s="177"/>
      <c r="H78" s="177"/>
      <c r="I78" s="177"/>
      <c r="J78" s="177"/>
      <c r="AZ78" s="176" t="str">
        <f>B78</f>
        <v>použít i jiných kvalitativně a technicky obdobných, případně kvalitnějších řešení.</v>
      </c>
    </row>
    <row r="81" spans="1:10" ht="15.75" x14ac:dyDescent="0.25">
      <c r="B81" s="178" t="s">
        <v>74</v>
      </c>
    </row>
    <row r="83" spans="1:10" ht="25.5" customHeight="1" x14ac:dyDescent="0.2">
      <c r="A83" s="180"/>
      <c r="B83" s="183" t="s">
        <v>17</v>
      </c>
      <c r="C83" s="183" t="s">
        <v>5</v>
      </c>
      <c r="D83" s="184"/>
      <c r="E83" s="184"/>
      <c r="F83" s="185" t="s">
        <v>75</v>
      </c>
      <c r="G83" s="185"/>
      <c r="H83" s="185"/>
      <c r="I83" s="185" t="s">
        <v>29</v>
      </c>
      <c r="J83" s="185" t="s">
        <v>0</v>
      </c>
    </row>
    <row r="84" spans="1:10" ht="36.75" customHeight="1" x14ac:dyDescent="0.2">
      <c r="A84" s="181"/>
      <c r="B84" s="186" t="s">
        <v>53</v>
      </c>
      <c r="C84" s="187" t="s">
        <v>76</v>
      </c>
      <c r="D84" s="188"/>
      <c r="E84" s="188"/>
      <c r="F84" s="194" t="s">
        <v>24</v>
      </c>
      <c r="G84" s="195"/>
      <c r="H84" s="195"/>
      <c r="I84" s="195">
        <f>'SO 01 1 Pol'!G8</f>
        <v>0</v>
      </c>
      <c r="J84" s="192" t="str">
        <f>IF(I92=0,"",I84/I92*100)</f>
        <v/>
      </c>
    </row>
    <row r="85" spans="1:10" ht="36.75" customHeight="1" x14ac:dyDescent="0.2">
      <c r="A85" s="181"/>
      <c r="B85" s="186" t="s">
        <v>77</v>
      </c>
      <c r="C85" s="187" t="s">
        <v>78</v>
      </c>
      <c r="D85" s="188"/>
      <c r="E85" s="188"/>
      <c r="F85" s="194" t="s">
        <v>24</v>
      </c>
      <c r="G85" s="195"/>
      <c r="H85" s="195"/>
      <c r="I85" s="195">
        <f>'SO 01 1 Pol'!G70</f>
        <v>0</v>
      </c>
      <c r="J85" s="192" t="str">
        <f>IF(I92=0,"",I85/I92*100)</f>
        <v/>
      </c>
    </row>
    <row r="86" spans="1:10" ht="36.75" customHeight="1" x14ac:dyDescent="0.2">
      <c r="A86" s="181"/>
      <c r="B86" s="186" t="s">
        <v>79</v>
      </c>
      <c r="C86" s="187" t="s">
        <v>80</v>
      </c>
      <c r="D86" s="188"/>
      <c r="E86" s="188"/>
      <c r="F86" s="194" t="s">
        <v>24</v>
      </c>
      <c r="G86" s="195"/>
      <c r="H86" s="195"/>
      <c r="I86" s="195">
        <f>'SO 01 1 Pol'!G83</f>
        <v>0</v>
      </c>
      <c r="J86" s="192" t="str">
        <f>IF(I92=0,"",I86/I92*100)</f>
        <v/>
      </c>
    </row>
    <row r="87" spans="1:10" ht="36.75" customHeight="1" x14ac:dyDescent="0.2">
      <c r="A87" s="181"/>
      <c r="B87" s="186" t="s">
        <v>81</v>
      </c>
      <c r="C87" s="187" t="s">
        <v>82</v>
      </c>
      <c r="D87" s="188"/>
      <c r="E87" s="188"/>
      <c r="F87" s="194" t="s">
        <v>25</v>
      </c>
      <c r="G87" s="195"/>
      <c r="H87" s="195"/>
      <c r="I87" s="195">
        <f>'SO 01 1 Pol'!G88</f>
        <v>0</v>
      </c>
      <c r="J87" s="192" t="str">
        <f>IF(I92=0,"",I87/I92*100)</f>
        <v/>
      </c>
    </row>
    <row r="88" spans="1:10" ht="36.75" customHeight="1" x14ac:dyDescent="0.2">
      <c r="A88" s="181"/>
      <c r="B88" s="186" t="s">
        <v>83</v>
      </c>
      <c r="C88" s="187" t="s">
        <v>84</v>
      </c>
      <c r="D88" s="188"/>
      <c r="E88" s="188"/>
      <c r="F88" s="194" t="s">
        <v>25</v>
      </c>
      <c r="G88" s="195"/>
      <c r="H88" s="195"/>
      <c r="I88" s="195">
        <f>'SO 02 1 Pol'!G8</f>
        <v>0</v>
      </c>
      <c r="J88" s="192" t="str">
        <f>IF(I92=0,"",I88/I92*100)</f>
        <v/>
      </c>
    </row>
    <row r="89" spans="1:10" ht="36.75" customHeight="1" x14ac:dyDescent="0.2">
      <c r="A89" s="181"/>
      <c r="B89" s="186" t="s">
        <v>85</v>
      </c>
      <c r="C89" s="187" t="s">
        <v>86</v>
      </c>
      <c r="D89" s="188"/>
      <c r="E89" s="188"/>
      <c r="F89" s="194" t="s">
        <v>87</v>
      </c>
      <c r="G89" s="195"/>
      <c r="H89" s="195"/>
      <c r="I89" s="195">
        <f>'SO 01 1 Pol'!G473</f>
        <v>0</v>
      </c>
      <c r="J89" s="192" t="str">
        <f>IF(I92=0,"",I89/I92*100)</f>
        <v/>
      </c>
    </row>
    <row r="90" spans="1:10" ht="36.75" customHeight="1" x14ac:dyDescent="0.2">
      <c r="A90" s="181"/>
      <c r="B90" s="186" t="s">
        <v>88</v>
      </c>
      <c r="C90" s="187" t="s">
        <v>27</v>
      </c>
      <c r="D90" s="188"/>
      <c r="E90" s="188"/>
      <c r="F90" s="194" t="s">
        <v>88</v>
      </c>
      <c r="G90" s="195"/>
      <c r="H90" s="195"/>
      <c r="I90" s="195">
        <f>'SO 00 1 Naklady'!G8</f>
        <v>0</v>
      </c>
      <c r="J90" s="192" t="str">
        <f>IF(I92=0,"",I90/I92*100)</f>
        <v/>
      </c>
    </row>
    <row r="91" spans="1:10" ht="36.75" customHeight="1" x14ac:dyDescent="0.2">
      <c r="A91" s="181"/>
      <c r="B91" s="186" t="s">
        <v>89</v>
      </c>
      <c r="C91" s="187" t="s">
        <v>28</v>
      </c>
      <c r="D91" s="188"/>
      <c r="E91" s="188"/>
      <c r="F91" s="194" t="s">
        <v>89</v>
      </c>
      <c r="G91" s="195"/>
      <c r="H91" s="195"/>
      <c r="I91" s="195">
        <f>'SO 00 1 Naklady'!G19</f>
        <v>0</v>
      </c>
      <c r="J91" s="192" t="str">
        <f>IF(I92=0,"",I91/I92*100)</f>
        <v/>
      </c>
    </row>
    <row r="92" spans="1:10" ht="25.5" customHeight="1" x14ac:dyDescent="0.2">
      <c r="A92" s="182"/>
      <c r="B92" s="189" t="s">
        <v>1</v>
      </c>
      <c r="C92" s="190"/>
      <c r="D92" s="191"/>
      <c r="E92" s="191"/>
      <c r="F92" s="196"/>
      <c r="G92" s="197"/>
      <c r="H92" s="197"/>
      <c r="I92" s="197">
        <f>SUM(I84:I91)</f>
        <v>0</v>
      </c>
      <c r="J92" s="193">
        <f>SUM(J84:J91)</f>
        <v>0</v>
      </c>
    </row>
    <row r="93" spans="1:10" x14ac:dyDescent="0.2">
      <c r="F93" s="135"/>
      <c r="G93" s="135"/>
      <c r="H93" s="135"/>
      <c r="I93" s="135"/>
      <c r="J93" s="136"/>
    </row>
    <row r="94" spans="1:10" x14ac:dyDescent="0.2">
      <c r="F94" s="135"/>
      <c r="G94" s="135"/>
      <c r="H94" s="135"/>
      <c r="I94" s="135"/>
      <c r="J94" s="136"/>
    </row>
    <row r="95" spans="1:10" x14ac:dyDescent="0.2">
      <c r="F95" s="135"/>
      <c r="G95" s="135"/>
      <c r="H95" s="135"/>
      <c r="I95" s="135"/>
      <c r="J95" s="136"/>
    </row>
  </sheetData>
  <sheetProtection algorithmName="SHA-512" hashValue="nWLknTZppT4+B4ce0cVO7qGE8moVd3BaqVTltW08ZevBsLBECyEXMgIN/ZcT1rpO52Nn/BDdA0BUD1Xbmo2t8Q==" saltValue="EhPWJLQuIfaNaSfMcxZ37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5">
    <mergeCell ref="C88:E88"/>
    <mergeCell ref="C89:E89"/>
    <mergeCell ref="C90:E90"/>
    <mergeCell ref="C91:E91"/>
    <mergeCell ref="B78:J78"/>
    <mergeCell ref="C84:E84"/>
    <mergeCell ref="C85:E85"/>
    <mergeCell ref="C86:E86"/>
    <mergeCell ref="C87:E87"/>
    <mergeCell ref="B73:J73"/>
    <mergeCell ref="B74:J74"/>
    <mergeCell ref="B75:J75"/>
    <mergeCell ref="B76:J76"/>
    <mergeCell ref="B77:J77"/>
    <mergeCell ref="B67:J67"/>
    <mergeCell ref="B68:J68"/>
    <mergeCell ref="B70:J70"/>
    <mergeCell ref="B71:J71"/>
    <mergeCell ref="B72:J72"/>
    <mergeCell ref="B62:J62"/>
    <mergeCell ref="B63:J63"/>
    <mergeCell ref="B64:J64"/>
    <mergeCell ref="B65:J65"/>
    <mergeCell ref="B66:J66"/>
    <mergeCell ref="B56:J56"/>
    <mergeCell ref="B57:J57"/>
    <mergeCell ref="B58:J58"/>
    <mergeCell ref="B60:J60"/>
    <mergeCell ref="B61:J61"/>
    <mergeCell ref="B51:J51"/>
    <mergeCell ref="B52:J52"/>
    <mergeCell ref="B53:J53"/>
    <mergeCell ref="B54:J54"/>
    <mergeCell ref="B55:J55"/>
    <mergeCell ref="C44:E44"/>
    <mergeCell ref="C45:E45"/>
    <mergeCell ref="C46:E46"/>
    <mergeCell ref="B47:E47"/>
    <mergeCell ref="B50:J5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7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ldi5wnlLoQ0T46zXy7YLwA0VN6PgppAbSE57Yd3j0PHuRnK5GfUljZjw8sPsFqLtgQk1oZia1wPdyO+6oppevQ==" saltValue="lKzajCH5iQGDfelnADeGE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50681-0A6A-4FAA-81F0-B1C31E844521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90</v>
      </c>
      <c r="B1" s="199"/>
      <c r="C1" s="199"/>
      <c r="D1" s="199"/>
      <c r="E1" s="199"/>
      <c r="F1" s="199"/>
      <c r="G1" s="199"/>
      <c r="AG1" t="s">
        <v>91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92</v>
      </c>
    </row>
    <row r="3" spans="1:60" ht="24.95" customHeight="1" x14ac:dyDescent="0.2">
      <c r="A3" s="200" t="s">
        <v>8</v>
      </c>
      <c r="B3" s="49" t="s">
        <v>93</v>
      </c>
      <c r="C3" s="203" t="s">
        <v>52</v>
      </c>
      <c r="D3" s="201"/>
      <c r="E3" s="201"/>
      <c r="F3" s="201"/>
      <c r="G3" s="202"/>
      <c r="AC3" s="179" t="s">
        <v>94</v>
      </c>
      <c r="AG3" t="s">
        <v>95</v>
      </c>
    </row>
    <row r="4" spans="1:60" ht="24.95" customHeight="1" x14ac:dyDescent="0.2">
      <c r="A4" s="204" t="s">
        <v>9</v>
      </c>
      <c r="B4" s="205" t="s">
        <v>53</v>
      </c>
      <c r="C4" s="206" t="s">
        <v>52</v>
      </c>
      <c r="D4" s="207"/>
      <c r="E4" s="207"/>
      <c r="F4" s="207"/>
      <c r="G4" s="208"/>
      <c r="AG4" t="s">
        <v>96</v>
      </c>
    </row>
    <row r="5" spans="1:60" x14ac:dyDescent="0.2">
      <c r="D5" s="10"/>
    </row>
    <row r="6" spans="1:60" ht="38.25" x14ac:dyDescent="0.2">
      <c r="A6" s="210" t="s">
        <v>97</v>
      </c>
      <c r="B6" s="212" t="s">
        <v>98</v>
      </c>
      <c r="C6" s="212" t="s">
        <v>99</v>
      </c>
      <c r="D6" s="211" t="s">
        <v>100</v>
      </c>
      <c r="E6" s="210" t="s">
        <v>101</v>
      </c>
      <c r="F6" s="209" t="s">
        <v>102</v>
      </c>
      <c r="G6" s="210" t="s">
        <v>29</v>
      </c>
      <c r="H6" s="213" t="s">
        <v>30</v>
      </c>
      <c r="I6" s="213" t="s">
        <v>103</v>
      </c>
      <c r="J6" s="213" t="s">
        <v>31</v>
      </c>
      <c r="K6" s="213" t="s">
        <v>104</v>
      </c>
      <c r="L6" s="213" t="s">
        <v>105</v>
      </c>
      <c r="M6" s="213" t="s">
        <v>106</v>
      </c>
      <c r="N6" s="213" t="s">
        <v>107</v>
      </c>
      <c r="O6" s="213" t="s">
        <v>108</v>
      </c>
      <c r="P6" s="213" t="s">
        <v>109</v>
      </c>
      <c r="Q6" s="213" t="s">
        <v>110</v>
      </c>
      <c r="R6" s="213" t="s">
        <v>111</v>
      </c>
      <c r="S6" s="213" t="s">
        <v>112</v>
      </c>
      <c r="T6" s="213" t="s">
        <v>113</v>
      </c>
      <c r="U6" s="213" t="s">
        <v>114</v>
      </c>
      <c r="V6" s="213" t="s">
        <v>115</v>
      </c>
      <c r="W6" s="213" t="s">
        <v>116</v>
      </c>
      <c r="X6" s="213" t="s">
        <v>117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5" t="s">
        <v>118</v>
      </c>
      <c r="B8" s="226" t="s">
        <v>88</v>
      </c>
      <c r="C8" s="249" t="s">
        <v>27</v>
      </c>
      <c r="D8" s="227"/>
      <c r="E8" s="228"/>
      <c r="F8" s="229"/>
      <c r="G8" s="229">
        <f>SUMIF(AG9:AG18,"&lt;&gt;NOR",G9:G18)</f>
        <v>0</v>
      </c>
      <c r="H8" s="229"/>
      <c r="I8" s="229">
        <f>SUM(I9:I18)</f>
        <v>0</v>
      </c>
      <c r="J8" s="229"/>
      <c r="K8" s="229">
        <f>SUM(K9:K18)</f>
        <v>0</v>
      </c>
      <c r="L8" s="229"/>
      <c r="M8" s="229">
        <f>SUM(M9:M18)</f>
        <v>0</v>
      </c>
      <c r="N8" s="229"/>
      <c r="O8" s="229">
        <f>SUM(O9:O18)</f>
        <v>0</v>
      </c>
      <c r="P8" s="229"/>
      <c r="Q8" s="229">
        <f>SUM(Q9:Q18)</f>
        <v>0</v>
      </c>
      <c r="R8" s="229"/>
      <c r="S8" s="229"/>
      <c r="T8" s="230"/>
      <c r="U8" s="224"/>
      <c r="V8" s="224">
        <f>SUM(V9:V18)</f>
        <v>0</v>
      </c>
      <c r="W8" s="224"/>
      <c r="X8" s="224"/>
      <c r="AG8" t="s">
        <v>119</v>
      </c>
    </row>
    <row r="9" spans="1:60" outlineLevel="1" x14ac:dyDescent="0.2">
      <c r="A9" s="231">
        <v>1</v>
      </c>
      <c r="B9" s="232" t="s">
        <v>120</v>
      </c>
      <c r="C9" s="250" t="s">
        <v>121</v>
      </c>
      <c r="D9" s="233" t="s">
        <v>122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123</v>
      </c>
      <c r="T9" s="237" t="s">
        <v>124</v>
      </c>
      <c r="U9" s="223">
        <v>0</v>
      </c>
      <c r="V9" s="223">
        <f>ROUND(E9*U9,2)</f>
        <v>0</v>
      </c>
      <c r="W9" s="223"/>
      <c r="X9" s="223" t="s">
        <v>125</v>
      </c>
      <c r="Y9" s="214"/>
      <c r="Z9" s="214"/>
      <c r="AA9" s="214"/>
      <c r="AB9" s="214"/>
      <c r="AC9" s="214"/>
      <c r="AD9" s="214"/>
      <c r="AE9" s="214"/>
      <c r="AF9" s="214"/>
      <c r="AG9" s="214" t="s">
        <v>126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21"/>
      <c r="B10" s="222"/>
      <c r="C10" s="251" t="s">
        <v>127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128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38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>
        <v>2</v>
      </c>
      <c r="B11" s="232" t="s">
        <v>129</v>
      </c>
      <c r="C11" s="250" t="s">
        <v>130</v>
      </c>
      <c r="D11" s="233" t="s">
        <v>122</v>
      </c>
      <c r="E11" s="234">
        <v>1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21</v>
      </c>
      <c r="M11" s="236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6"/>
      <c r="S11" s="236" t="s">
        <v>123</v>
      </c>
      <c r="T11" s="237" t="s">
        <v>124</v>
      </c>
      <c r="U11" s="223">
        <v>0</v>
      </c>
      <c r="V11" s="223">
        <f>ROUND(E11*U11,2)</f>
        <v>0</v>
      </c>
      <c r="W11" s="223"/>
      <c r="X11" s="223" t="s">
        <v>125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126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33.75" outlineLevel="1" x14ac:dyDescent="0.2">
      <c r="A12" s="221"/>
      <c r="B12" s="222"/>
      <c r="C12" s="251" t="s">
        <v>131</v>
      </c>
      <c r="D12" s="239"/>
      <c r="E12" s="239"/>
      <c r="F12" s="239"/>
      <c r="G12" s="239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128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38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>
        <v>3</v>
      </c>
      <c r="B13" s="232" t="s">
        <v>132</v>
      </c>
      <c r="C13" s="250" t="s">
        <v>133</v>
      </c>
      <c r="D13" s="233" t="s">
        <v>122</v>
      </c>
      <c r="E13" s="234">
        <v>1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6"/>
      <c r="S13" s="236" t="s">
        <v>123</v>
      </c>
      <c r="T13" s="237" t="s">
        <v>124</v>
      </c>
      <c r="U13" s="223">
        <v>0</v>
      </c>
      <c r="V13" s="223">
        <f>ROUND(E13*U13,2)</f>
        <v>0</v>
      </c>
      <c r="W13" s="223"/>
      <c r="X13" s="223" t="s">
        <v>125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126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21"/>
      <c r="B14" s="222"/>
      <c r="C14" s="251" t="s">
        <v>134</v>
      </c>
      <c r="D14" s="239"/>
      <c r="E14" s="239"/>
      <c r="F14" s="239"/>
      <c r="G14" s="239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128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38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>
        <v>4</v>
      </c>
      <c r="B15" s="232" t="s">
        <v>135</v>
      </c>
      <c r="C15" s="250" t="s">
        <v>136</v>
      </c>
      <c r="D15" s="233" t="s">
        <v>122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/>
      <c r="S15" s="236" t="s">
        <v>123</v>
      </c>
      <c r="T15" s="237" t="s">
        <v>124</v>
      </c>
      <c r="U15" s="223">
        <v>0</v>
      </c>
      <c r="V15" s="223">
        <f>ROUND(E15*U15,2)</f>
        <v>0</v>
      </c>
      <c r="W15" s="223"/>
      <c r="X15" s="223" t="s">
        <v>125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126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51" t="s">
        <v>137</v>
      </c>
      <c r="D16" s="239"/>
      <c r="E16" s="239"/>
      <c r="F16" s="239"/>
      <c r="G16" s="239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128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40">
        <v>5</v>
      </c>
      <c r="B17" s="241" t="s">
        <v>138</v>
      </c>
      <c r="C17" s="252" t="s">
        <v>139</v>
      </c>
      <c r="D17" s="242" t="s">
        <v>122</v>
      </c>
      <c r="E17" s="243">
        <v>1</v>
      </c>
      <c r="F17" s="244"/>
      <c r="G17" s="245">
        <f>ROUND(E17*F17,2)</f>
        <v>0</v>
      </c>
      <c r="H17" s="244"/>
      <c r="I17" s="245">
        <f>ROUND(E17*H17,2)</f>
        <v>0</v>
      </c>
      <c r="J17" s="244"/>
      <c r="K17" s="245">
        <f>ROUND(E17*J17,2)</f>
        <v>0</v>
      </c>
      <c r="L17" s="245">
        <v>21</v>
      </c>
      <c r="M17" s="245">
        <f>G17*(1+L17/100)</f>
        <v>0</v>
      </c>
      <c r="N17" s="245">
        <v>0</v>
      </c>
      <c r="O17" s="245">
        <f>ROUND(E17*N17,2)</f>
        <v>0</v>
      </c>
      <c r="P17" s="245">
        <v>0</v>
      </c>
      <c r="Q17" s="245">
        <f>ROUND(E17*P17,2)</f>
        <v>0</v>
      </c>
      <c r="R17" s="245"/>
      <c r="S17" s="245" t="s">
        <v>123</v>
      </c>
      <c r="T17" s="246" t="s">
        <v>124</v>
      </c>
      <c r="U17" s="223">
        <v>0</v>
      </c>
      <c r="V17" s="223">
        <f>ROUND(E17*U17,2)</f>
        <v>0</v>
      </c>
      <c r="W17" s="223"/>
      <c r="X17" s="223" t="s">
        <v>125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126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40">
        <v>6</v>
      </c>
      <c r="B18" s="241" t="s">
        <v>140</v>
      </c>
      <c r="C18" s="252" t="s">
        <v>141</v>
      </c>
      <c r="D18" s="242" t="s">
        <v>122</v>
      </c>
      <c r="E18" s="243">
        <v>1</v>
      </c>
      <c r="F18" s="244"/>
      <c r="G18" s="245">
        <f>ROUND(E18*F18,2)</f>
        <v>0</v>
      </c>
      <c r="H18" s="244"/>
      <c r="I18" s="245">
        <f>ROUND(E18*H18,2)</f>
        <v>0</v>
      </c>
      <c r="J18" s="244"/>
      <c r="K18" s="245">
        <f>ROUND(E18*J18,2)</f>
        <v>0</v>
      </c>
      <c r="L18" s="245">
        <v>21</v>
      </c>
      <c r="M18" s="245">
        <f>G18*(1+L18/100)</f>
        <v>0</v>
      </c>
      <c r="N18" s="245">
        <v>0</v>
      </c>
      <c r="O18" s="245">
        <f>ROUND(E18*N18,2)</f>
        <v>0</v>
      </c>
      <c r="P18" s="245">
        <v>0</v>
      </c>
      <c r="Q18" s="245">
        <f>ROUND(E18*P18,2)</f>
        <v>0</v>
      </c>
      <c r="R18" s="245"/>
      <c r="S18" s="245" t="s">
        <v>123</v>
      </c>
      <c r="T18" s="246" t="s">
        <v>124</v>
      </c>
      <c r="U18" s="223">
        <v>0</v>
      </c>
      <c r="V18" s="223">
        <f>ROUND(E18*U18,2)</f>
        <v>0</v>
      </c>
      <c r="W18" s="223"/>
      <c r="X18" s="223" t="s">
        <v>125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126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25" t="s">
        <v>118</v>
      </c>
      <c r="B19" s="226" t="s">
        <v>89</v>
      </c>
      <c r="C19" s="249" t="s">
        <v>28</v>
      </c>
      <c r="D19" s="227"/>
      <c r="E19" s="228"/>
      <c r="F19" s="229"/>
      <c r="G19" s="229">
        <f>SUMIF(AG20:AG30,"&lt;&gt;NOR",G20:G30)</f>
        <v>0</v>
      </c>
      <c r="H19" s="229"/>
      <c r="I19" s="229">
        <f>SUM(I20:I30)</f>
        <v>0</v>
      </c>
      <c r="J19" s="229"/>
      <c r="K19" s="229">
        <f>SUM(K20:K30)</f>
        <v>0</v>
      </c>
      <c r="L19" s="229"/>
      <c r="M19" s="229">
        <f>SUM(M20:M30)</f>
        <v>0</v>
      </c>
      <c r="N19" s="229"/>
      <c r="O19" s="229">
        <f>SUM(O20:O30)</f>
        <v>0</v>
      </c>
      <c r="P19" s="229"/>
      <c r="Q19" s="229">
        <f>SUM(Q20:Q30)</f>
        <v>0</v>
      </c>
      <c r="R19" s="229"/>
      <c r="S19" s="229"/>
      <c r="T19" s="230"/>
      <c r="U19" s="224"/>
      <c r="V19" s="224">
        <f>SUM(V20:V30)</f>
        <v>0</v>
      </c>
      <c r="W19" s="224"/>
      <c r="X19" s="224"/>
      <c r="AG19" t="s">
        <v>119</v>
      </c>
    </row>
    <row r="20" spans="1:60" outlineLevel="1" x14ac:dyDescent="0.2">
      <c r="A20" s="231">
        <v>7</v>
      </c>
      <c r="B20" s="232" t="s">
        <v>142</v>
      </c>
      <c r="C20" s="250" t="s">
        <v>143</v>
      </c>
      <c r="D20" s="233" t="s">
        <v>122</v>
      </c>
      <c r="E20" s="234">
        <v>1</v>
      </c>
      <c r="F20" s="235"/>
      <c r="G20" s="236">
        <f>ROUND(E20*F20,2)</f>
        <v>0</v>
      </c>
      <c r="H20" s="235"/>
      <c r="I20" s="236">
        <f>ROUND(E20*H20,2)</f>
        <v>0</v>
      </c>
      <c r="J20" s="235"/>
      <c r="K20" s="236">
        <f>ROUND(E20*J20,2)</f>
        <v>0</v>
      </c>
      <c r="L20" s="236">
        <v>21</v>
      </c>
      <c r="M20" s="236">
        <f>G20*(1+L20/100)</f>
        <v>0</v>
      </c>
      <c r="N20" s="236">
        <v>0</v>
      </c>
      <c r="O20" s="236">
        <f>ROUND(E20*N20,2)</f>
        <v>0</v>
      </c>
      <c r="P20" s="236">
        <v>0</v>
      </c>
      <c r="Q20" s="236">
        <f>ROUND(E20*P20,2)</f>
        <v>0</v>
      </c>
      <c r="R20" s="236"/>
      <c r="S20" s="236" t="s">
        <v>123</v>
      </c>
      <c r="T20" s="237" t="s">
        <v>124</v>
      </c>
      <c r="U20" s="223">
        <v>0</v>
      </c>
      <c r="V20" s="223">
        <f>ROUND(E20*U20,2)</f>
        <v>0</v>
      </c>
      <c r="W20" s="223"/>
      <c r="X20" s="223" t="s">
        <v>125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126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51" t="s">
        <v>144</v>
      </c>
      <c r="D21" s="239"/>
      <c r="E21" s="239"/>
      <c r="F21" s="239"/>
      <c r="G21" s="239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128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>
        <v>8</v>
      </c>
      <c r="B22" s="232" t="s">
        <v>145</v>
      </c>
      <c r="C22" s="250" t="s">
        <v>146</v>
      </c>
      <c r="D22" s="233" t="s">
        <v>122</v>
      </c>
      <c r="E22" s="234">
        <v>1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6">
        <v>0</v>
      </c>
      <c r="O22" s="236">
        <f>ROUND(E22*N22,2)</f>
        <v>0</v>
      </c>
      <c r="P22" s="236">
        <v>0</v>
      </c>
      <c r="Q22" s="236">
        <f>ROUND(E22*P22,2)</f>
        <v>0</v>
      </c>
      <c r="R22" s="236"/>
      <c r="S22" s="236" t="s">
        <v>123</v>
      </c>
      <c r="T22" s="237" t="s">
        <v>124</v>
      </c>
      <c r="U22" s="223">
        <v>0</v>
      </c>
      <c r="V22" s="223">
        <f>ROUND(E22*U22,2)</f>
        <v>0</v>
      </c>
      <c r="W22" s="223"/>
      <c r="X22" s="223" t="s">
        <v>125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126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51" t="s">
        <v>147</v>
      </c>
      <c r="D23" s="239"/>
      <c r="E23" s="239"/>
      <c r="F23" s="239"/>
      <c r="G23" s="239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128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38" t="str">
        <f>C23</f>
        <v>Náklady na vyhotovení dokumentace skutečného provedení stavby a její předání objednateli v požadované formě a požadovaném počtu.</v>
      </c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>
        <v>9</v>
      </c>
      <c r="B24" s="232" t="s">
        <v>148</v>
      </c>
      <c r="C24" s="250" t="s">
        <v>149</v>
      </c>
      <c r="D24" s="233" t="s">
        <v>122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/>
      <c r="S24" s="236" t="s">
        <v>123</v>
      </c>
      <c r="T24" s="237" t="s">
        <v>124</v>
      </c>
      <c r="U24" s="223">
        <v>0</v>
      </c>
      <c r="V24" s="223">
        <f>ROUND(E24*U24,2)</f>
        <v>0</v>
      </c>
      <c r="W24" s="223"/>
      <c r="X24" s="223" t="s">
        <v>125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126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51" t="s">
        <v>150</v>
      </c>
      <c r="D25" s="239"/>
      <c r="E25" s="239"/>
      <c r="F25" s="239"/>
      <c r="G25" s="239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128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38" t="str">
        <f>C25</f>
        <v>Náklady zhotovitele, které vzniknou v souvislosti s povinnostmi zhotovitele při předání a převzetí díla.</v>
      </c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40">
        <v>10</v>
      </c>
      <c r="B26" s="241" t="s">
        <v>151</v>
      </c>
      <c r="C26" s="252" t="s">
        <v>152</v>
      </c>
      <c r="D26" s="242" t="s">
        <v>122</v>
      </c>
      <c r="E26" s="243">
        <v>1</v>
      </c>
      <c r="F26" s="244"/>
      <c r="G26" s="245">
        <f>ROUND(E26*F26,2)</f>
        <v>0</v>
      </c>
      <c r="H26" s="244"/>
      <c r="I26" s="245">
        <f>ROUND(E26*H26,2)</f>
        <v>0</v>
      </c>
      <c r="J26" s="244"/>
      <c r="K26" s="245">
        <f>ROUND(E26*J26,2)</f>
        <v>0</v>
      </c>
      <c r="L26" s="245">
        <v>21</v>
      </c>
      <c r="M26" s="245">
        <f>G26*(1+L26/100)</f>
        <v>0</v>
      </c>
      <c r="N26" s="245">
        <v>0</v>
      </c>
      <c r="O26" s="245">
        <f>ROUND(E26*N26,2)</f>
        <v>0</v>
      </c>
      <c r="P26" s="245">
        <v>0</v>
      </c>
      <c r="Q26" s="245">
        <f>ROUND(E26*P26,2)</f>
        <v>0</v>
      </c>
      <c r="R26" s="245"/>
      <c r="S26" s="245" t="s">
        <v>123</v>
      </c>
      <c r="T26" s="246" t="s">
        <v>124</v>
      </c>
      <c r="U26" s="223">
        <v>0</v>
      </c>
      <c r="V26" s="223">
        <f>ROUND(E26*U26,2)</f>
        <v>0</v>
      </c>
      <c r="W26" s="223"/>
      <c r="X26" s="223" t="s">
        <v>125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126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40">
        <v>11</v>
      </c>
      <c r="B27" s="241" t="s">
        <v>153</v>
      </c>
      <c r="C27" s="252" t="s">
        <v>154</v>
      </c>
      <c r="D27" s="242" t="s">
        <v>122</v>
      </c>
      <c r="E27" s="243">
        <v>1</v>
      </c>
      <c r="F27" s="244"/>
      <c r="G27" s="245">
        <f>ROUND(E27*F27,2)</f>
        <v>0</v>
      </c>
      <c r="H27" s="244"/>
      <c r="I27" s="245">
        <f>ROUND(E27*H27,2)</f>
        <v>0</v>
      </c>
      <c r="J27" s="244"/>
      <c r="K27" s="245">
        <f>ROUND(E27*J27,2)</f>
        <v>0</v>
      </c>
      <c r="L27" s="245">
        <v>21</v>
      </c>
      <c r="M27" s="245">
        <f>G27*(1+L27/100)</f>
        <v>0</v>
      </c>
      <c r="N27" s="245">
        <v>0</v>
      </c>
      <c r="O27" s="245">
        <f>ROUND(E27*N27,2)</f>
        <v>0</v>
      </c>
      <c r="P27" s="245">
        <v>0</v>
      </c>
      <c r="Q27" s="245">
        <f>ROUND(E27*P27,2)</f>
        <v>0</v>
      </c>
      <c r="R27" s="245"/>
      <c r="S27" s="245" t="s">
        <v>123</v>
      </c>
      <c r="T27" s="246" t="s">
        <v>124</v>
      </c>
      <c r="U27" s="223">
        <v>0</v>
      </c>
      <c r="V27" s="223">
        <f>ROUND(E27*U27,2)</f>
        <v>0</v>
      </c>
      <c r="W27" s="223"/>
      <c r="X27" s="223" t="s">
        <v>125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126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>
        <v>12</v>
      </c>
      <c r="B28" s="232" t="s">
        <v>155</v>
      </c>
      <c r="C28" s="250" t="s">
        <v>156</v>
      </c>
      <c r="D28" s="233" t="s">
        <v>122</v>
      </c>
      <c r="E28" s="234">
        <v>1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6">
        <v>0</v>
      </c>
      <c r="O28" s="236">
        <f>ROUND(E28*N28,2)</f>
        <v>0</v>
      </c>
      <c r="P28" s="236">
        <v>0</v>
      </c>
      <c r="Q28" s="236">
        <f>ROUND(E28*P28,2)</f>
        <v>0</v>
      </c>
      <c r="R28" s="236"/>
      <c r="S28" s="236" t="s">
        <v>123</v>
      </c>
      <c r="T28" s="237" t="s">
        <v>124</v>
      </c>
      <c r="U28" s="223">
        <v>0</v>
      </c>
      <c r="V28" s="223">
        <f>ROUND(E28*U28,2)</f>
        <v>0</v>
      </c>
      <c r="W28" s="223"/>
      <c r="X28" s="223" t="s">
        <v>125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126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33.75" outlineLevel="1" x14ac:dyDescent="0.2">
      <c r="A29" s="221"/>
      <c r="B29" s="222"/>
      <c r="C29" s="251" t="s">
        <v>157</v>
      </c>
      <c r="D29" s="239"/>
      <c r="E29" s="239"/>
      <c r="F29" s="239"/>
      <c r="G29" s="239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128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38" t="str">
        <f>C29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21"/>
      <c r="B30" s="222"/>
      <c r="C30" s="253" t="s">
        <v>158</v>
      </c>
      <c r="D30" s="247"/>
      <c r="E30" s="247"/>
      <c r="F30" s="247"/>
      <c r="G30" s="247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4"/>
      <c r="Z30" s="214"/>
      <c r="AA30" s="214"/>
      <c r="AB30" s="214"/>
      <c r="AC30" s="214"/>
      <c r="AD30" s="214"/>
      <c r="AE30" s="214"/>
      <c r="AF30" s="214"/>
      <c r="AG30" s="214" t="s">
        <v>128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38" t="str">
        <f>C30</f>
        <v>Provoz pro pěší bude zajištěn provizorními lávkami. Výkopy na volných a neohrazených pozemcích budou opatřeny ochranným zábradlím tak, aby bylo zabráněno pádu cizích osob do výkopu. Zábradlí bude zřetelně označeno případně osvíceno.</v>
      </c>
      <c r="BB30" s="214"/>
      <c r="BC30" s="214"/>
      <c r="BD30" s="214"/>
      <c r="BE30" s="214"/>
      <c r="BF30" s="214"/>
      <c r="BG30" s="214"/>
      <c r="BH30" s="214"/>
    </row>
    <row r="31" spans="1:60" x14ac:dyDescent="0.2">
      <c r="A31" s="3"/>
      <c r="B31" s="4"/>
      <c r="C31" s="254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AE31">
        <v>15</v>
      </c>
      <c r="AF31">
        <v>21</v>
      </c>
      <c r="AG31" t="s">
        <v>105</v>
      </c>
    </row>
    <row r="32" spans="1:60" x14ac:dyDescent="0.2">
      <c r="A32" s="217"/>
      <c r="B32" s="218" t="s">
        <v>29</v>
      </c>
      <c r="C32" s="255"/>
      <c r="D32" s="219"/>
      <c r="E32" s="220"/>
      <c r="F32" s="220"/>
      <c r="G32" s="248">
        <f>G8+G19</f>
        <v>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AE32">
        <f>SUMIF(L7:L30,AE31,G7:G30)</f>
        <v>0</v>
      </c>
      <c r="AF32">
        <f>SUMIF(L7:L30,AF31,G7:G30)</f>
        <v>0</v>
      </c>
      <c r="AG32" t="s">
        <v>159</v>
      </c>
    </row>
    <row r="33" spans="3:33" x14ac:dyDescent="0.2">
      <c r="C33" s="256"/>
      <c r="D33" s="10"/>
      <c r="AG33" t="s">
        <v>160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S//A80Del0fWEQdDoA3Rm/dPhL7l8j4bFo6fELp2ME0Jg+cEfTArHJM6vgOOS1EKrbOiija93J0oHFySpWCxA==" saltValue="hLpxytAFW0213fkGvkVw+g==" spinCount="100000" sheet="1"/>
  <mergeCells count="13">
    <mergeCell ref="C30:G30"/>
    <mergeCell ref="C14:G14"/>
    <mergeCell ref="C16:G16"/>
    <mergeCell ref="C21:G21"/>
    <mergeCell ref="C23:G23"/>
    <mergeCell ref="C25:G25"/>
    <mergeCell ref="C29:G2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43F1B-08C6-4E47-B2D7-FEC2B86908C6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161</v>
      </c>
      <c r="B1" s="199"/>
      <c r="C1" s="199"/>
      <c r="D1" s="199"/>
      <c r="E1" s="199"/>
      <c r="F1" s="199"/>
      <c r="G1" s="199"/>
      <c r="AG1" t="s">
        <v>91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92</v>
      </c>
    </row>
    <row r="3" spans="1:60" ht="24.95" customHeight="1" x14ac:dyDescent="0.2">
      <c r="A3" s="200" t="s">
        <v>8</v>
      </c>
      <c r="B3" s="49" t="s">
        <v>55</v>
      </c>
      <c r="C3" s="203" t="s">
        <v>56</v>
      </c>
      <c r="D3" s="201"/>
      <c r="E3" s="201"/>
      <c r="F3" s="201"/>
      <c r="G3" s="202"/>
      <c r="AC3" s="179" t="s">
        <v>92</v>
      </c>
      <c r="AG3" t="s">
        <v>95</v>
      </c>
    </row>
    <row r="4" spans="1:60" ht="24.95" customHeight="1" x14ac:dyDescent="0.2">
      <c r="A4" s="204" t="s">
        <v>9</v>
      </c>
      <c r="B4" s="205" t="s">
        <v>53</v>
      </c>
      <c r="C4" s="206" t="s">
        <v>56</v>
      </c>
      <c r="D4" s="207"/>
      <c r="E4" s="207"/>
      <c r="F4" s="207"/>
      <c r="G4" s="208"/>
      <c r="AG4" t="s">
        <v>96</v>
      </c>
    </row>
    <row r="5" spans="1:60" x14ac:dyDescent="0.2">
      <c r="D5" s="10"/>
    </row>
    <row r="6" spans="1:60" ht="38.25" x14ac:dyDescent="0.2">
      <c r="A6" s="210" t="s">
        <v>97</v>
      </c>
      <c r="B6" s="212" t="s">
        <v>98</v>
      </c>
      <c r="C6" s="212" t="s">
        <v>99</v>
      </c>
      <c r="D6" s="211" t="s">
        <v>100</v>
      </c>
      <c r="E6" s="210" t="s">
        <v>101</v>
      </c>
      <c r="F6" s="209" t="s">
        <v>102</v>
      </c>
      <c r="G6" s="210" t="s">
        <v>29</v>
      </c>
      <c r="H6" s="213" t="s">
        <v>30</v>
      </c>
      <c r="I6" s="213" t="s">
        <v>103</v>
      </c>
      <c r="J6" s="213" t="s">
        <v>31</v>
      </c>
      <c r="K6" s="213" t="s">
        <v>104</v>
      </c>
      <c r="L6" s="213" t="s">
        <v>105</v>
      </c>
      <c r="M6" s="213" t="s">
        <v>106</v>
      </c>
      <c r="N6" s="213" t="s">
        <v>107</v>
      </c>
      <c r="O6" s="213" t="s">
        <v>108</v>
      </c>
      <c r="P6" s="213" t="s">
        <v>109</v>
      </c>
      <c r="Q6" s="213" t="s">
        <v>110</v>
      </c>
      <c r="R6" s="213" t="s">
        <v>111</v>
      </c>
      <c r="S6" s="213" t="s">
        <v>112</v>
      </c>
      <c r="T6" s="213" t="s">
        <v>113</v>
      </c>
      <c r="U6" s="213" t="s">
        <v>114</v>
      </c>
      <c r="V6" s="213" t="s">
        <v>115</v>
      </c>
      <c r="W6" s="213" t="s">
        <v>116</v>
      </c>
      <c r="X6" s="213" t="s">
        <v>117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5" t="s">
        <v>118</v>
      </c>
      <c r="B8" s="226" t="s">
        <v>53</v>
      </c>
      <c r="C8" s="249" t="s">
        <v>76</v>
      </c>
      <c r="D8" s="227"/>
      <c r="E8" s="228"/>
      <c r="F8" s="229"/>
      <c r="G8" s="229">
        <f>SUMIF(AG9:AG69,"&lt;&gt;NOR",G9:G69)</f>
        <v>0</v>
      </c>
      <c r="H8" s="229"/>
      <c r="I8" s="229">
        <f>SUM(I9:I69)</f>
        <v>0</v>
      </c>
      <c r="J8" s="229"/>
      <c r="K8" s="229">
        <f>SUM(K9:K69)</f>
        <v>0</v>
      </c>
      <c r="L8" s="229"/>
      <c r="M8" s="229">
        <f>SUM(M9:M69)</f>
        <v>0</v>
      </c>
      <c r="N8" s="229"/>
      <c r="O8" s="229">
        <f>SUM(O9:O69)</f>
        <v>73.2</v>
      </c>
      <c r="P8" s="229"/>
      <c r="Q8" s="229">
        <f>SUM(Q9:Q69)</f>
        <v>88.73</v>
      </c>
      <c r="R8" s="229"/>
      <c r="S8" s="229"/>
      <c r="T8" s="230"/>
      <c r="U8" s="224"/>
      <c r="V8" s="224">
        <f>SUM(V9:V69)</f>
        <v>137.94</v>
      </c>
      <c r="W8" s="224"/>
      <c r="X8" s="224"/>
      <c r="AG8" t="s">
        <v>119</v>
      </c>
    </row>
    <row r="9" spans="1:60" outlineLevel="1" x14ac:dyDescent="0.2">
      <c r="A9" s="231">
        <v>1</v>
      </c>
      <c r="B9" s="232" t="s">
        <v>162</v>
      </c>
      <c r="C9" s="250" t="s">
        <v>163</v>
      </c>
      <c r="D9" s="233" t="s">
        <v>164</v>
      </c>
      <c r="E9" s="234">
        <v>40.33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2.2000000000000002</v>
      </c>
      <c r="Q9" s="236">
        <f>ROUND(E9*P9,2)</f>
        <v>88.73</v>
      </c>
      <c r="R9" s="236" t="s">
        <v>165</v>
      </c>
      <c r="S9" s="236" t="s">
        <v>123</v>
      </c>
      <c r="T9" s="237" t="s">
        <v>123</v>
      </c>
      <c r="U9" s="223">
        <v>0.78</v>
      </c>
      <c r="V9" s="223">
        <f>ROUND(E9*U9,2)</f>
        <v>31.46</v>
      </c>
      <c r="W9" s="223"/>
      <c r="X9" s="223" t="s">
        <v>166</v>
      </c>
      <c r="Y9" s="214"/>
      <c r="Z9" s="214"/>
      <c r="AA9" s="214"/>
      <c r="AB9" s="214"/>
      <c r="AC9" s="214"/>
      <c r="AD9" s="214"/>
      <c r="AE9" s="214"/>
      <c r="AF9" s="214"/>
      <c r="AG9" s="214" t="s">
        <v>167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66" t="s">
        <v>168</v>
      </c>
      <c r="D10" s="265"/>
      <c r="E10" s="265"/>
      <c r="F10" s="265"/>
      <c r="G10" s="265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169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67" t="s">
        <v>170</v>
      </c>
      <c r="D11" s="257"/>
      <c r="E11" s="258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171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67" t="s">
        <v>172</v>
      </c>
      <c r="D12" s="257"/>
      <c r="E12" s="258">
        <v>1.5640000000000001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171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67" t="s">
        <v>173</v>
      </c>
      <c r="D13" s="257"/>
      <c r="E13" s="258">
        <v>0.25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171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67" t="s">
        <v>174</v>
      </c>
      <c r="D14" s="257"/>
      <c r="E14" s="258">
        <v>0.3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171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21"/>
      <c r="B15" s="222"/>
      <c r="C15" s="267" t="s">
        <v>175</v>
      </c>
      <c r="D15" s="257"/>
      <c r="E15" s="258">
        <v>6.8140000000000001</v>
      </c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14"/>
      <c r="Z15" s="214"/>
      <c r="AA15" s="214"/>
      <c r="AB15" s="214"/>
      <c r="AC15" s="214"/>
      <c r="AD15" s="214"/>
      <c r="AE15" s="214"/>
      <c r="AF15" s="214"/>
      <c r="AG15" s="214" t="s">
        <v>171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67" t="s">
        <v>176</v>
      </c>
      <c r="D16" s="257"/>
      <c r="E16" s="258">
        <v>0.6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171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67" t="s">
        <v>177</v>
      </c>
      <c r="D17" s="257"/>
      <c r="E17" s="258">
        <v>18.07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4"/>
      <c r="Z17" s="214"/>
      <c r="AA17" s="214"/>
      <c r="AB17" s="214"/>
      <c r="AC17" s="214"/>
      <c r="AD17" s="214"/>
      <c r="AE17" s="214"/>
      <c r="AF17" s="214"/>
      <c r="AG17" s="214" t="s">
        <v>171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67" t="s">
        <v>178</v>
      </c>
      <c r="D18" s="257"/>
      <c r="E18" s="258">
        <v>2.1659999999999999</v>
      </c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171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67" t="s">
        <v>179</v>
      </c>
      <c r="D19" s="257"/>
      <c r="E19" s="258">
        <v>0.35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171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67" t="s">
        <v>180</v>
      </c>
      <c r="D20" s="257"/>
      <c r="E20" s="258">
        <v>2.262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171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67" t="s">
        <v>181</v>
      </c>
      <c r="D21" s="257"/>
      <c r="E21" s="258">
        <v>5.8360000000000003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171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1"/>
      <c r="B22" s="222"/>
      <c r="C22" s="267" t="s">
        <v>182</v>
      </c>
      <c r="D22" s="257"/>
      <c r="E22" s="258">
        <v>2.1179999999999999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171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31">
        <v>2</v>
      </c>
      <c r="B23" s="232" t="s">
        <v>183</v>
      </c>
      <c r="C23" s="250" t="s">
        <v>184</v>
      </c>
      <c r="D23" s="233" t="s">
        <v>164</v>
      </c>
      <c r="E23" s="234">
        <v>4.1310599999999997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6" t="s">
        <v>165</v>
      </c>
      <c r="S23" s="236" t="s">
        <v>123</v>
      </c>
      <c r="T23" s="237" t="s">
        <v>123</v>
      </c>
      <c r="U23" s="223">
        <v>1.0999999999999999E-2</v>
      </c>
      <c r="V23" s="223">
        <f>ROUND(E23*U23,2)</f>
        <v>0.05</v>
      </c>
      <c r="W23" s="223"/>
      <c r="X23" s="223" t="s">
        <v>166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167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21"/>
      <c r="B24" s="222"/>
      <c r="C24" s="266" t="s">
        <v>185</v>
      </c>
      <c r="D24" s="265"/>
      <c r="E24" s="265"/>
      <c r="F24" s="265"/>
      <c r="G24" s="265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4"/>
      <c r="Z24" s="214"/>
      <c r="AA24" s="214"/>
      <c r="AB24" s="214"/>
      <c r="AC24" s="214"/>
      <c r="AD24" s="214"/>
      <c r="AE24" s="214"/>
      <c r="AF24" s="214"/>
      <c r="AG24" s="214" t="s">
        <v>169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67" t="s">
        <v>186</v>
      </c>
      <c r="D25" s="257"/>
      <c r="E25" s="258">
        <v>4.1310599999999997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171</v>
      </c>
      <c r="AH25" s="214">
        <v>5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33.75" outlineLevel="1" x14ac:dyDescent="0.2">
      <c r="A26" s="231">
        <v>3</v>
      </c>
      <c r="B26" s="232" t="s">
        <v>187</v>
      </c>
      <c r="C26" s="250" t="s">
        <v>188</v>
      </c>
      <c r="D26" s="233" t="s">
        <v>164</v>
      </c>
      <c r="E26" s="234">
        <v>20.65531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6">
        <v>0</v>
      </c>
      <c r="O26" s="236">
        <f>ROUND(E26*N26,2)</f>
        <v>0</v>
      </c>
      <c r="P26" s="236">
        <v>0</v>
      </c>
      <c r="Q26" s="236">
        <f>ROUND(E26*P26,2)</f>
        <v>0</v>
      </c>
      <c r="R26" s="236" t="s">
        <v>165</v>
      </c>
      <c r="S26" s="236" t="s">
        <v>123</v>
      </c>
      <c r="T26" s="237" t="s">
        <v>123</v>
      </c>
      <c r="U26" s="223">
        <v>0</v>
      </c>
      <c r="V26" s="223">
        <f>ROUND(E26*U26,2)</f>
        <v>0</v>
      </c>
      <c r="W26" s="223"/>
      <c r="X26" s="223" t="s">
        <v>166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167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66" t="s">
        <v>185</v>
      </c>
      <c r="D27" s="265"/>
      <c r="E27" s="265"/>
      <c r="F27" s="265"/>
      <c r="G27" s="265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169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67" t="s">
        <v>189</v>
      </c>
      <c r="D28" s="257"/>
      <c r="E28" s="258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171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67" t="s">
        <v>190</v>
      </c>
      <c r="D29" s="257"/>
      <c r="E29" s="258">
        <v>20.65531</v>
      </c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171</v>
      </c>
      <c r="AH29" s="214">
        <v>5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31">
        <v>4</v>
      </c>
      <c r="B30" s="232" t="s">
        <v>191</v>
      </c>
      <c r="C30" s="250" t="s">
        <v>192</v>
      </c>
      <c r="D30" s="233" t="s">
        <v>164</v>
      </c>
      <c r="E30" s="234">
        <v>4.1310599999999997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6">
        <v>0</v>
      </c>
      <c r="O30" s="236">
        <f>ROUND(E30*N30,2)</f>
        <v>0</v>
      </c>
      <c r="P30" s="236">
        <v>0</v>
      </c>
      <c r="Q30" s="236">
        <f>ROUND(E30*P30,2)</f>
        <v>0</v>
      </c>
      <c r="R30" s="236" t="s">
        <v>165</v>
      </c>
      <c r="S30" s="236" t="s">
        <v>123</v>
      </c>
      <c r="T30" s="237" t="s">
        <v>123</v>
      </c>
      <c r="U30" s="223">
        <v>0.65200000000000002</v>
      </c>
      <c r="V30" s="223">
        <f>ROUND(E30*U30,2)</f>
        <v>2.69</v>
      </c>
      <c r="W30" s="223"/>
      <c r="X30" s="223" t="s">
        <v>166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167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67" t="s">
        <v>193</v>
      </c>
      <c r="D31" s="257"/>
      <c r="E31" s="258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171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67" t="s">
        <v>194</v>
      </c>
      <c r="D32" s="257"/>
      <c r="E32" s="258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171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68" t="s">
        <v>195</v>
      </c>
      <c r="D33" s="259"/>
      <c r="E33" s="260"/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171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21"/>
      <c r="B34" s="222"/>
      <c r="C34" s="269" t="s">
        <v>196</v>
      </c>
      <c r="D34" s="259"/>
      <c r="E34" s="260">
        <v>77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4"/>
      <c r="Z34" s="214"/>
      <c r="AA34" s="214"/>
      <c r="AB34" s="214"/>
      <c r="AC34" s="214"/>
      <c r="AD34" s="214"/>
      <c r="AE34" s="214"/>
      <c r="AF34" s="214"/>
      <c r="AG34" s="214" t="s">
        <v>171</v>
      </c>
      <c r="AH34" s="214">
        <v>2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69" t="s">
        <v>197</v>
      </c>
      <c r="D35" s="259"/>
      <c r="E35" s="260">
        <v>2.4</v>
      </c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171</v>
      </c>
      <c r="AH35" s="214">
        <v>2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69" t="s">
        <v>198</v>
      </c>
      <c r="D36" s="259"/>
      <c r="E36" s="260">
        <v>2.4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171</v>
      </c>
      <c r="AH36" s="214">
        <v>2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69" t="s">
        <v>199</v>
      </c>
      <c r="D37" s="259"/>
      <c r="E37" s="260">
        <v>2.4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4"/>
      <c r="Z37" s="214"/>
      <c r="AA37" s="214"/>
      <c r="AB37" s="214"/>
      <c r="AC37" s="214"/>
      <c r="AD37" s="214"/>
      <c r="AE37" s="214"/>
      <c r="AF37" s="214"/>
      <c r="AG37" s="214" t="s">
        <v>171</v>
      </c>
      <c r="AH37" s="214">
        <v>2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/>
      <c r="B38" s="222"/>
      <c r="C38" s="270" t="s">
        <v>200</v>
      </c>
      <c r="D38" s="261"/>
      <c r="E38" s="262">
        <v>84.2</v>
      </c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171</v>
      </c>
      <c r="AH38" s="214">
        <v>3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68" t="s">
        <v>201</v>
      </c>
      <c r="D39" s="259"/>
      <c r="E39" s="260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171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67" t="s">
        <v>202</v>
      </c>
      <c r="D40" s="257"/>
      <c r="E40" s="258">
        <v>4.1310599999999997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171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31">
        <v>5</v>
      </c>
      <c r="B41" s="232" t="s">
        <v>203</v>
      </c>
      <c r="C41" s="250" t="s">
        <v>204</v>
      </c>
      <c r="D41" s="233" t="s">
        <v>164</v>
      </c>
      <c r="E41" s="234">
        <v>40.33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6">
        <v>0</v>
      </c>
      <c r="O41" s="236">
        <f>ROUND(E41*N41,2)</f>
        <v>0</v>
      </c>
      <c r="P41" s="236">
        <v>0</v>
      </c>
      <c r="Q41" s="236">
        <f>ROUND(E41*P41,2)</f>
        <v>0</v>
      </c>
      <c r="R41" s="236" t="s">
        <v>165</v>
      </c>
      <c r="S41" s="236" t="s">
        <v>123</v>
      </c>
      <c r="T41" s="237" t="s">
        <v>123</v>
      </c>
      <c r="U41" s="223">
        <v>1.1499999999999999</v>
      </c>
      <c r="V41" s="223">
        <f>ROUND(E41*U41,2)</f>
        <v>46.38</v>
      </c>
      <c r="W41" s="223"/>
      <c r="X41" s="223" t="s">
        <v>166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167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66" t="s">
        <v>205</v>
      </c>
      <c r="D42" s="265"/>
      <c r="E42" s="265"/>
      <c r="F42" s="265"/>
      <c r="G42" s="265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169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67" t="s">
        <v>206</v>
      </c>
      <c r="D43" s="257"/>
      <c r="E43" s="258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171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68" t="s">
        <v>195</v>
      </c>
      <c r="D44" s="259"/>
      <c r="E44" s="260"/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171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69" t="s">
        <v>207</v>
      </c>
      <c r="D45" s="259"/>
      <c r="E45" s="260">
        <v>4.5220000000000002</v>
      </c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171</v>
      </c>
      <c r="AH45" s="214">
        <v>2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69" t="s">
        <v>208</v>
      </c>
      <c r="D46" s="259"/>
      <c r="E46" s="260">
        <v>3.8559999999999999</v>
      </c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4"/>
      <c r="Z46" s="214"/>
      <c r="AA46" s="214"/>
      <c r="AB46" s="214"/>
      <c r="AC46" s="214"/>
      <c r="AD46" s="214"/>
      <c r="AE46" s="214"/>
      <c r="AF46" s="214"/>
      <c r="AG46" s="214" t="s">
        <v>171</v>
      </c>
      <c r="AH46" s="214">
        <v>2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69" t="s">
        <v>209</v>
      </c>
      <c r="D47" s="259"/>
      <c r="E47" s="260">
        <v>18.07</v>
      </c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171</v>
      </c>
      <c r="AH47" s="214">
        <v>2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69" t="s">
        <v>210</v>
      </c>
      <c r="D48" s="259"/>
      <c r="E48" s="260">
        <v>4.4279999999999999</v>
      </c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171</v>
      </c>
      <c r="AH48" s="214">
        <v>2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69" t="s">
        <v>211</v>
      </c>
      <c r="D49" s="259"/>
      <c r="E49" s="260">
        <v>7.9539999999999997</v>
      </c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171</v>
      </c>
      <c r="AH49" s="214">
        <v>2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68" t="s">
        <v>201</v>
      </c>
      <c r="D50" s="259"/>
      <c r="E50" s="260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171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67" t="s">
        <v>212</v>
      </c>
      <c r="D51" s="257"/>
      <c r="E51" s="258">
        <v>40.33</v>
      </c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4"/>
      <c r="Z51" s="214"/>
      <c r="AA51" s="214"/>
      <c r="AB51" s="214"/>
      <c r="AC51" s="214"/>
      <c r="AD51" s="214"/>
      <c r="AE51" s="214"/>
      <c r="AF51" s="214"/>
      <c r="AG51" s="214" t="s">
        <v>171</v>
      </c>
      <c r="AH51" s="214">
        <v>5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>
        <v>6</v>
      </c>
      <c r="B52" s="232" t="s">
        <v>213</v>
      </c>
      <c r="C52" s="250" t="s">
        <v>214</v>
      </c>
      <c r="D52" s="233" t="s">
        <v>164</v>
      </c>
      <c r="E52" s="234">
        <v>4.1310599999999997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6">
        <v>0</v>
      </c>
      <c r="O52" s="236">
        <f>ROUND(E52*N52,2)</f>
        <v>0</v>
      </c>
      <c r="P52" s="236">
        <v>0</v>
      </c>
      <c r="Q52" s="236">
        <f>ROUND(E52*P52,2)</f>
        <v>0</v>
      </c>
      <c r="R52" s="236" t="s">
        <v>165</v>
      </c>
      <c r="S52" s="236" t="s">
        <v>123</v>
      </c>
      <c r="T52" s="237" t="s">
        <v>123</v>
      </c>
      <c r="U52" s="223">
        <v>0</v>
      </c>
      <c r="V52" s="223">
        <f>ROUND(E52*U52,2)</f>
        <v>0</v>
      </c>
      <c r="W52" s="223"/>
      <c r="X52" s="223" t="s">
        <v>166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167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67" t="s">
        <v>215</v>
      </c>
      <c r="D53" s="257"/>
      <c r="E53" s="258">
        <v>4.1310599999999997</v>
      </c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4"/>
      <c r="Z53" s="214"/>
      <c r="AA53" s="214"/>
      <c r="AB53" s="214"/>
      <c r="AC53" s="214"/>
      <c r="AD53" s="214"/>
      <c r="AE53" s="214"/>
      <c r="AF53" s="214"/>
      <c r="AG53" s="214" t="s">
        <v>171</v>
      </c>
      <c r="AH53" s="214">
        <v>5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>
        <v>7</v>
      </c>
      <c r="B54" s="232" t="s">
        <v>216</v>
      </c>
      <c r="C54" s="250" t="s">
        <v>217</v>
      </c>
      <c r="D54" s="233" t="s">
        <v>164</v>
      </c>
      <c r="E54" s="234">
        <v>4.0330000000000004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6">
        <v>0</v>
      </c>
      <c r="O54" s="236">
        <f>ROUND(E54*N54,2)</f>
        <v>0</v>
      </c>
      <c r="P54" s="236">
        <v>0</v>
      </c>
      <c r="Q54" s="236">
        <f>ROUND(E54*P54,2)</f>
        <v>0</v>
      </c>
      <c r="R54" s="236"/>
      <c r="S54" s="236" t="s">
        <v>218</v>
      </c>
      <c r="T54" s="237" t="s">
        <v>123</v>
      </c>
      <c r="U54" s="223">
        <v>1.548</v>
      </c>
      <c r="V54" s="223">
        <f>ROUND(E54*U54,2)</f>
        <v>6.24</v>
      </c>
      <c r="W54" s="223"/>
      <c r="X54" s="223" t="s">
        <v>166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167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67" t="s">
        <v>219</v>
      </c>
      <c r="D55" s="257"/>
      <c r="E55" s="258">
        <v>4.0330000000000004</v>
      </c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4"/>
      <c r="Z55" s="214"/>
      <c r="AA55" s="214"/>
      <c r="AB55" s="214"/>
      <c r="AC55" s="214"/>
      <c r="AD55" s="214"/>
      <c r="AE55" s="214"/>
      <c r="AF55" s="214"/>
      <c r="AG55" s="214" t="s">
        <v>171</v>
      </c>
      <c r="AH55" s="214">
        <v>5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>
        <v>8</v>
      </c>
      <c r="B56" s="232" t="s">
        <v>220</v>
      </c>
      <c r="C56" s="250" t="s">
        <v>221</v>
      </c>
      <c r="D56" s="233" t="s">
        <v>222</v>
      </c>
      <c r="E56" s="234">
        <v>84.2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6">
        <v>0</v>
      </c>
      <c r="O56" s="236">
        <f>ROUND(E56*N56,2)</f>
        <v>0</v>
      </c>
      <c r="P56" s="236">
        <v>0</v>
      </c>
      <c r="Q56" s="236">
        <f>ROUND(E56*P56,2)</f>
        <v>0</v>
      </c>
      <c r="R56" s="236"/>
      <c r="S56" s="236" t="s">
        <v>218</v>
      </c>
      <c r="T56" s="237" t="s">
        <v>124</v>
      </c>
      <c r="U56" s="223">
        <v>0.6</v>
      </c>
      <c r="V56" s="223">
        <f>ROUND(E56*U56,2)</f>
        <v>50.52</v>
      </c>
      <c r="W56" s="223"/>
      <c r="X56" s="223" t="s">
        <v>166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167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67" t="s">
        <v>193</v>
      </c>
      <c r="D57" s="257"/>
      <c r="E57" s="258"/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171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21"/>
      <c r="B58" s="222"/>
      <c r="C58" s="267" t="s">
        <v>194</v>
      </c>
      <c r="D58" s="257"/>
      <c r="E58" s="258"/>
      <c r="F58" s="223"/>
      <c r="G58" s="223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14"/>
      <c r="Z58" s="214"/>
      <c r="AA58" s="214"/>
      <c r="AB58" s="214"/>
      <c r="AC58" s="214"/>
      <c r="AD58" s="214"/>
      <c r="AE58" s="214"/>
      <c r="AF58" s="214"/>
      <c r="AG58" s="214" t="s">
        <v>171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67" t="s">
        <v>223</v>
      </c>
      <c r="D59" s="257"/>
      <c r="E59" s="258">
        <v>77</v>
      </c>
      <c r="F59" s="223"/>
      <c r="G59" s="223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4"/>
      <c r="Z59" s="214"/>
      <c r="AA59" s="214"/>
      <c r="AB59" s="214"/>
      <c r="AC59" s="214"/>
      <c r="AD59" s="214"/>
      <c r="AE59" s="214"/>
      <c r="AF59" s="214"/>
      <c r="AG59" s="214" t="s">
        <v>171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67" t="s">
        <v>224</v>
      </c>
      <c r="D60" s="257"/>
      <c r="E60" s="258">
        <v>2.4</v>
      </c>
      <c r="F60" s="223"/>
      <c r="G60" s="223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171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67" t="s">
        <v>225</v>
      </c>
      <c r="D61" s="257"/>
      <c r="E61" s="258">
        <v>2.4</v>
      </c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171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67" t="s">
        <v>226</v>
      </c>
      <c r="D62" s="257"/>
      <c r="E62" s="258">
        <v>2.4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171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>
        <v>9</v>
      </c>
      <c r="B63" s="232" t="s">
        <v>227</v>
      </c>
      <c r="C63" s="250" t="s">
        <v>228</v>
      </c>
      <c r="D63" s="233" t="s">
        <v>222</v>
      </c>
      <c r="E63" s="234">
        <v>1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6">
        <v>0</v>
      </c>
      <c r="O63" s="236">
        <f>ROUND(E63*N63,2)</f>
        <v>0</v>
      </c>
      <c r="P63" s="236">
        <v>0</v>
      </c>
      <c r="Q63" s="236">
        <f>ROUND(E63*P63,2)</f>
        <v>0</v>
      </c>
      <c r="R63" s="236"/>
      <c r="S63" s="236" t="s">
        <v>218</v>
      </c>
      <c r="T63" s="237" t="s">
        <v>124</v>
      </c>
      <c r="U63" s="223">
        <v>0.6</v>
      </c>
      <c r="V63" s="223">
        <f>ROUND(E63*U63,2)</f>
        <v>0.6</v>
      </c>
      <c r="W63" s="223"/>
      <c r="X63" s="223" t="s">
        <v>166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167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1"/>
      <c r="B64" s="222"/>
      <c r="C64" s="267" t="s">
        <v>193</v>
      </c>
      <c r="D64" s="257"/>
      <c r="E64" s="258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4"/>
      <c r="Z64" s="214"/>
      <c r="AA64" s="214"/>
      <c r="AB64" s="214"/>
      <c r="AC64" s="214"/>
      <c r="AD64" s="214"/>
      <c r="AE64" s="214"/>
      <c r="AF64" s="214"/>
      <c r="AG64" s="214" t="s">
        <v>171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67" t="s">
        <v>194</v>
      </c>
      <c r="D65" s="257"/>
      <c r="E65" s="258"/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171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67" t="s">
        <v>229</v>
      </c>
      <c r="D66" s="257"/>
      <c r="E66" s="258">
        <v>1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171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>
        <v>10</v>
      </c>
      <c r="B67" s="232" t="s">
        <v>230</v>
      </c>
      <c r="C67" s="250" t="s">
        <v>231</v>
      </c>
      <c r="D67" s="233" t="s">
        <v>232</v>
      </c>
      <c r="E67" s="234">
        <v>73.198949999999996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21</v>
      </c>
      <c r="M67" s="236">
        <f>G67*(1+L67/100)</f>
        <v>0</v>
      </c>
      <c r="N67" s="236">
        <v>1</v>
      </c>
      <c r="O67" s="236">
        <f>ROUND(E67*N67,2)</f>
        <v>73.2</v>
      </c>
      <c r="P67" s="236">
        <v>0</v>
      </c>
      <c r="Q67" s="236">
        <f>ROUND(E67*P67,2)</f>
        <v>0</v>
      </c>
      <c r="R67" s="236" t="s">
        <v>233</v>
      </c>
      <c r="S67" s="236" t="s">
        <v>123</v>
      </c>
      <c r="T67" s="237" t="s">
        <v>123</v>
      </c>
      <c r="U67" s="223">
        <v>0</v>
      </c>
      <c r="V67" s="223">
        <f>ROUND(E67*U67,2)</f>
        <v>0</v>
      </c>
      <c r="W67" s="223"/>
      <c r="X67" s="223" t="s">
        <v>234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235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67" t="s">
        <v>236</v>
      </c>
      <c r="D68" s="257"/>
      <c r="E68" s="258">
        <v>66.544499999999999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171</v>
      </c>
      <c r="AH68" s="214">
        <v>5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71" t="s">
        <v>237</v>
      </c>
      <c r="D69" s="263"/>
      <c r="E69" s="264">
        <v>6.6544499999999998</v>
      </c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4"/>
      <c r="Z69" s="214"/>
      <c r="AA69" s="214"/>
      <c r="AB69" s="214"/>
      <c r="AC69" s="214"/>
      <c r="AD69" s="214"/>
      <c r="AE69" s="214"/>
      <c r="AF69" s="214"/>
      <c r="AG69" s="214" t="s">
        <v>171</v>
      </c>
      <c r="AH69" s="214">
        <v>4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x14ac:dyDescent="0.2">
      <c r="A70" s="225" t="s">
        <v>118</v>
      </c>
      <c r="B70" s="226" t="s">
        <v>77</v>
      </c>
      <c r="C70" s="249" t="s">
        <v>78</v>
      </c>
      <c r="D70" s="227"/>
      <c r="E70" s="228"/>
      <c r="F70" s="229"/>
      <c r="G70" s="229">
        <f>SUMIF(AG71:AG82,"&lt;&gt;NOR",G71:G82)</f>
        <v>0</v>
      </c>
      <c r="H70" s="229"/>
      <c r="I70" s="229">
        <f>SUM(I71:I82)</f>
        <v>0</v>
      </c>
      <c r="J70" s="229"/>
      <c r="K70" s="229">
        <f>SUM(K71:K82)</f>
        <v>0</v>
      </c>
      <c r="L70" s="229"/>
      <c r="M70" s="229">
        <f>SUM(M71:M82)</f>
        <v>0</v>
      </c>
      <c r="N70" s="229"/>
      <c r="O70" s="229">
        <f>SUM(O71:O82)</f>
        <v>11.270000000000001</v>
      </c>
      <c r="P70" s="229"/>
      <c r="Q70" s="229">
        <f>SUM(Q71:Q82)</f>
        <v>0</v>
      </c>
      <c r="R70" s="229"/>
      <c r="S70" s="229"/>
      <c r="T70" s="230"/>
      <c r="U70" s="224"/>
      <c r="V70" s="224">
        <f>SUM(V71:V82)</f>
        <v>2.13</v>
      </c>
      <c r="W70" s="224"/>
      <c r="X70" s="224"/>
      <c r="AG70" t="s">
        <v>119</v>
      </c>
    </row>
    <row r="71" spans="1:60" outlineLevel="1" x14ac:dyDescent="0.2">
      <c r="A71" s="231">
        <v>11</v>
      </c>
      <c r="B71" s="232" t="s">
        <v>238</v>
      </c>
      <c r="C71" s="250" t="s">
        <v>239</v>
      </c>
      <c r="D71" s="233" t="s">
        <v>164</v>
      </c>
      <c r="E71" s="234">
        <v>4.2756499999999997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6">
        <v>2.5249999999999999</v>
      </c>
      <c r="O71" s="236">
        <f>ROUND(E71*N71,2)</f>
        <v>10.8</v>
      </c>
      <c r="P71" s="236">
        <v>0</v>
      </c>
      <c r="Q71" s="236">
        <f>ROUND(E71*P71,2)</f>
        <v>0</v>
      </c>
      <c r="R71" s="236" t="s">
        <v>240</v>
      </c>
      <c r="S71" s="236" t="s">
        <v>123</v>
      </c>
      <c r="T71" s="237" t="s">
        <v>123</v>
      </c>
      <c r="U71" s="223">
        <v>0.47699999999999998</v>
      </c>
      <c r="V71" s="223">
        <f>ROUND(E71*U71,2)</f>
        <v>2.04</v>
      </c>
      <c r="W71" s="223"/>
      <c r="X71" s="223" t="s">
        <v>166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167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21"/>
      <c r="B72" s="222"/>
      <c r="C72" s="267" t="s">
        <v>193</v>
      </c>
      <c r="D72" s="257"/>
      <c r="E72" s="258"/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4"/>
      <c r="Z72" s="214"/>
      <c r="AA72" s="214"/>
      <c r="AB72" s="214"/>
      <c r="AC72" s="214"/>
      <c r="AD72" s="214"/>
      <c r="AE72" s="214"/>
      <c r="AF72" s="214"/>
      <c r="AG72" s="214" t="s">
        <v>171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67" t="s">
        <v>194</v>
      </c>
      <c r="D73" s="257"/>
      <c r="E73" s="258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171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67" t="s">
        <v>241</v>
      </c>
      <c r="D74" s="257"/>
      <c r="E74" s="258">
        <v>3.7778100000000001</v>
      </c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171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21"/>
      <c r="B75" s="222"/>
      <c r="C75" s="267" t="s">
        <v>242</v>
      </c>
      <c r="D75" s="257"/>
      <c r="E75" s="258">
        <v>0.11774999999999999</v>
      </c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4"/>
      <c r="Z75" s="214"/>
      <c r="AA75" s="214"/>
      <c r="AB75" s="214"/>
      <c r="AC75" s="214"/>
      <c r="AD75" s="214"/>
      <c r="AE75" s="214"/>
      <c r="AF75" s="214"/>
      <c r="AG75" s="214" t="s">
        <v>171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67" t="s">
        <v>243</v>
      </c>
      <c r="D76" s="257"/>
      <c r="E76" s="258">
        <v>0.11774999999999999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171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67" t="s">
        <v>244</v>
      </c>
      <c r="D77" s="257"/>
      <c r="E77" s="258">
        <v>0.11774999999999999</v>
      </c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171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71" t="s">
        <v>245</v>
      </c>
      <c r="D78" s="263"/>
      <c r="E78" s="264">
        <v>0.14459</v>
      </c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4"/>
      <c r="Z78" s="214"/>
      <c r="AA78" s="214"/>
      <c r="AB78" s="214"/>
      <c r="AC78" s="214"/>
      <c r="AD78" s="214"/>
      <c r="AE78" s="214"/>
      <c r="AF78" s="214"/>
      <c r="AG78" s="214" t="s">
        <v>171</v>
      </c>
      <c r="AH78" s="214">
        <v>4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>
        <v>12</v>
      </c>
      <c r="B79" s="232" t="s">
        <v>246</v>
      </c>
      <c r="C79" s="250" t="s">
        <v>247</v>
      </c>
      <c r="D79" s="233" t="s">
        <v>164</v>
      </c>
      <c r="E79" s="234">
        <v>0.18784000000000001</v>
      </c>
      <c r="F79" s="235"/>
      <c r="G79" s="236">
        <f>ROUND(E79*F79,2)</f>
        <v>0</v>
      </c>
      <c r="H79" s="235"/>
      <c r="I79" s="236">
        <f>ROUND(E79*H79,2)</f>
        <v>0</v>
      </c>
      <c r="J79" s="235"/>
      <c r="K79" s="236">
        <f>ROUND(E79*J79,2)</f>
        <v>0</v>
      </c>
      <c r="L79" s="236">
        <v>21</v>
      </c>
      <c r="M79" s="236">
        <f>G79*(1+L79/100)</f>
        <v>0</v>
      </c>
      <c r="N79" s="236">
        <v>2.5249999999999999</v>
      </c>
      <c r="O79" s="236">
        <f>ROUND(E79*N79,2)</f>
        <v>0.47</v>
      </c>
      <c r="P79" s="236">
        <v>0</v>
      </c>
      <c r="Q79" s="236">
        <f>ROUND(E79*P79,2)</f>
        <v>0</v>
      </c>
      <c r="R79" s="236" t="s">
        <v>240</v>
      </c>
      <c r="S79" s="236" t="s">
        <v>123</v>
      </c>
      <c r="T79" s="237" t="s">
        <v>123</v>
      </c>
      <c r="U79" s="223">
        <v>0.47699999999999998</v>
      </c>
      <c r="V79" s="223">
        <f>ROUND(E79*U79,2)</f>
        <v>0.09</v>
      </c>
      <c r="W79" s="223"/>
      <c r="X79" s="223" t="s">
        <v>166</v>
      </c>
      <c r="Y79" s="214"/>
      <c r="Z79" s="214"/>
      <c r="AA79" s="214"/>
      <c r="AB79" s="214"/>
      <c r="AC79" s="214"/>
      <c r="AD79" s="214"/>
      <c r="AE79" s="214"/>
      <c r="AF79" s="214"/>
      <c r="AG79" s="214" t="s">
        <v>167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67" t="s">
        <v>193</v>
      </c>
      <c r="D80" s="257"/>
      <c r="E80" s="258"/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4"/>
      <c r="Z80" s="214"/>
      <c r="AA80" s="214"/>
      <c r="AB80" s="214"/>
      <c r="AC80" s="214"/>
      <c r="AD80" s="214"/>
      <c r="AE80" s="214"/>
      <c r="AF80" s="214"/>
      <c r="AG80" s="214" t="s">
        <v>171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67" t="s">
        <v>248</v>
      </c>
      <c r="D81" s="257"/>
      <c r="E81" s="258">
        <v>0.18149000000000001</v>
      </c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171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1"/>
      <c r="B82" s="222"/>
      <c r="C82" s="271" t="s">
        <v>245</v>
      </c>
      <c r="D82" s="263"/>
      <c r="E82" s="264">
        <v>6.3499999999999997E-3</v>
      </c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14"/>
      <c r="Z82" s="214"/>
      <c r="AA82" s="214"/>
      <c r="AB82" s="214"/>
      <c r="AC82" s="214"/>
      <c r="AD82" s="214"/>
      <c r="AE82" s="214"/>
      <c r="AF82" s="214"/>
      <c r="AG82" s="214" t="s">
        <v>171</v>
      </c>
      <c r="AH82" s="214">
        <v>4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x14ac:dyDescent="0.2">
      <c r="A83" s="225" t="s">
        <v>118</v>
      </c>
      <c r="B83" s="226" t="s">
        <v>79</v>
      </c>
      <c r="C83" s="249" t="s">
        <v>80</v>
      </c>
      <c r="D83" s="227"/>
      <c r="E83" s="228"/>
      <c r="F83" s="229"/>
      <c r="G83" s="229">
        <f>SUMIF(AG84:AG87,"&lt;&gt;NOR",G84:G87)</f>
        <v>0</v>
      </c>
      <c r="H83" s="229"/>
      <c r="I83" s="229">
        <f>SUM(I84:I87)</f>
        <v>0</v>
      </c>
      <c r="J83" s="229"/>
      <c r="K83" s="229">
        <f>SUM(K84:K87)</f>
        <v>0</v>
      </c>
      <c r="L83" s="229"/>
      <c r="M83" s="229">
        <f>SUM(M84:M87)</f>
        <v>0</v>
      </c>
      <c r="N83" s="229"/>
      <c r="O83" s="229">
        <f>SUM(O84:O87)</f>
        <v>0</v>
      </c>
      <c r="P83" s="229"/>
      <c r="Q83" s="229">
        <f>SUM(Q84:Q87)</f>
        <v>0</v>
      </c>
      <c r="R83" s="229"/>
      <c r="S83" s="229"/>
      <c r="T83" s="230"/>
      <c r="U83" s="224"/>
      <c r="V83" s="224">
        <f>SUM(V84:V87)</f>
        <v>6.76</v>
      </c>
      <c r="W83" s="224"/>
      <c r="X83" s="224"/>
      <c r="AG83" t="s">
        <v>119</v>
      </c>
    </row>
    <row r="84" spans="1:60" outlineLevel="1" x14ac:dyDescent="0.2">
      <c r="A84" s="231">
        <v>13</v>
      </c>
      <c r="B84" s="232" t="s">
        <v>249</v>
      </c>
      <c r="C84" s="250" t="s">
        <v>250</v>
      </c>
      <c r="D84" s="233" t="s">
        <v>232</v>
      </c>
      <c r="E84" s="234">
        <v>84.469260000000006</v>
      </c>
      <c r="F84" s="235"/>
      <c r="G84" s="236">
        <f>ROUND(E84*F84,2)</f>
        <v>0</v>
      </c>
      <c r="H84" s="235"/>
      <c r="I84" s="236">
        <f>ROUND(E84*H84,2)</f>
        <v>0</v>
      </c>
      <c r="J84" s="235"/>
      <c r="K84" s="236">
        <f>ROUND(E84*J84,2)</f>
        <v>0</v>
      </c>
      <c r="L84" s="236">
        <v>21</v>
      </c>
      <c r="M84" s="236">
        <f>G84*(1+L84/100)</f>
        <v>0</v>
      </c>
      <c r="N84" s="236">
        <v>0</v>
      </c>
      <c r="O84" s="236">
        <f>ROUND(E84*N84,2)</f>
        <v>0</v>
      </c>
      <c r="P84" s="236">
        <v>0</v>
      </c>
      <c r="Q84" s="236">
        <f>ROUND(E84*P84,2)</f>
        <v>0</v>
      </c>
      <c r="R84" s="236"/>
      <c r="S84" s="236" t="s">
        <v>218</v>
      </c>
      <c r="T84" s="237" t="s">
        <v>123</v>
      </c>
      <c r="U84" s="223">
        <v>0.08</v>
      </c>
      <c r="V84" s="223">
        <f>ROUND(E84*U84,2)</f>
        <v>6.76</v>
      </c>
      <c r="W84" s="223"/>
      <c r="X84" s="223" t="s">
        <v>251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252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67" t="s">
        <v>253</v>
      </c>
      <c r="D85" s="257"/>
      <c r="E85" s="258"/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4"/>
      <c r="Z85" s="214"/>
      <c r="AA85" s="214"/>
      <c r="AB85" s="214"/>
      <c r="AC85" s="214"/>
      <c r="AD85" s="214"/>
      <c r="AE85" s="214"/>
      <c r="AF85" s="214"/>
      <c r="AG85" s="214" t="s">
        <v>171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67" t="s">
        <v>254</v>
      </c>
      <c r="D86" s="257"/>
      <c r="E86" s="258"/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171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21"/>
      <c r="B87" s="222"/>
      <c r="C87" s="267" t="s">
        <v>255</v>
      </c>
      <c r="D87" s="257"/>
      <c r="E87" s="258">
        <v>84.469260000000006</v>
      </c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4"/>
      <c r="Z87" s="214"/>
      <c r="AA87" s="214"/>
      <c r="AB87" s="214"/>
      <c r="AC87" s="214"/>
      <c r="AD87" s="214"/>
      <c r="AE87" s="214"/>
      <c r="AF87" s="214"/>
      <c r="AG87" s="214" t="s">
        <v>171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x14ac:dyDescent="0.2">
      <c r="A88" s="225" t="s">
        <v>118</v>
      </c>
      <c r="B88" s="226" t="s">
        <v>81</v>
      </c>
      <c r="C88" s="249" t="s">
        <v>82</v>
      </c>
      <c r="D88" s="227"/>
      <c r="E88" s="228"/>
      <c r="F88" s="229"/>
      <c r="G88" s="229">
        <f>SUMIF(AG89:AG472,"&lt;&gt;NOR",G89:G472)</f>
        <v>0</v>
      </c>
      <c r="H88" s="229"/>
      <c r="I88" s="229">
        <f>SUM(I89:I472)</f>
        <v>0</v>
      </c>
      <c r="J88" s="229"/>
      <c r="K88" s="229">
        <f>SUM(K89:K472)</f>
        <v>0</v>
      </c>
      <c r="L88" s="229"/>
      <c r="M88" s="229">
        <f>SUM(M89:M472)</f>
        <v>0</v>
      </c>
      <c r="N88" s="229"/>
      <c r="O88" s="229">
        <f>SUM(O89:O472)</f>
        <v>0.03</v>
      </c>
      <c r="P88" s="229"/>
      <c r="Q88" s="229">
        <f>SUM(Q89:Q472)</f>
        <v>3.67</v>
      </c>
      <c r="R88" s="229"/>
      <c r="S88" s="229"/>
      <c r="T88" s="230"/>
      <c r="U88" s="224"/>
      <c r="V88" s="224">
        <f>SUM(V89:V472)</f>
        <v>131.61999999999998</v>
      </c>
      <c r="W88" s="224"/>
      <c r="X88" s="224"/>
      <c r="AG88" t="s">
        <v>119</v>
      </c>
    </row>
    <row r="89" spans="1:60" outlineLevel="1" x14ac:dyDescent="0.2">
      <c r="A89" s="231">
        <v>14</v>
      </c>
      <c r="B89" s="232" t="s">
        <v>256</v>
      </c>
      <c r="C89" s="250" t="s">
        <v>257</v>
      </c>
      <c r="D89" s="233" t="s">
        <v>222</v>
      </c>
      <c r="E89" s="234">
        <v>293.02999999999997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21</v>
      </c>
      <c r="M89" s="236">
        <f>G89*(1+L89/100)</f>
        <v>0</v>
      </c>
      <c r="N89" s="236">
        <v>0</v>
      </c>
      <c r="O89" s="236">
        <f>ROUND(E89*N89,2)</f>
        <v>0</v>
      </c>
      <c r="P89" s="236">
        <v>9.2499999999999995E-3</v>
      </c>
      <c r="Q89" s="236">
        <f>ROUND(E89*P89,2)</f>
        <v>2.71</v>
      </c>
      <c r="R89" s="236" t="s">
        <v>258</v>
      </c>
      <c r="S89" s="236" t="s">
        <v>123</v>
      </c>
      <c r="T89" s="237" t="s">
        <v>123</v>
      </c>
      <c r="U89" s="223">
        <v>0.28699999999999998</v>
      </c>
      <c r="V89" s="223">
        <f>ROUND(E89*U89,2)</f>
        <v>84.1</v>
      </c>
      <c r="W89" s="223"/>
      <c r="X89" s="223" t="s">
        <v>166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167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67" t="s">
        <v>170</v>
      </c>
      <c r="D90" s="257"/>
      <c r="E90" s="258"/>
      <c r="F90" s="223"/>
      <c r="G90" s="223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4"/>
      <c r="Z90" s="214"/>
      <c r="AA90" s="214"/>
      <c r="AB90" s="214"/>
      <c r="AC90" s="214"/>
      <c r="AD90" s="214"/>
      <c r="AE90" s="214"/>
      <c r="AF90" s="214"/>
      <c r="AG90" s="214" t="s">
        <v>171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67" t="s">
        <v>259</v>
      </c>
      <c r="D91" s="257"/>
      <c r="E91" s="258"/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4"/>
      <c r="Z91" s="214"/>
      <c r="AA91" s="214"/>
      <c r="AB91" s="214"/>
      <c r="AC91" s="214"/>
      <c r="AD91" s="214"/>
      <c r="AE91" s="214"/>
      <c r="AF91" s="214"/>
      <c r="AG91" s="214" t="s">
        <v>171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21"/>
      <c r="B92" s="222"/>
      <c r="C92" s="267" t="s">
        <v>260</v>
      </c>
      <c r="D92" s="257"/>
      <c r="E92" s="258">
        <v>48.2</v>
      </c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4"/>
      <c r="Z92" s="214"/>
      <c r="AA92" s="214"/>
      <c r="AB92" s="214"/>
      <c r="AC92" s="214"/>
      <c r="AD92" s="214"/>
      <c r="AE92" s="214"/>
      <c r="AF92" s="214"/>
      <c r="AG92" s="214" t="s">
        <v>171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21"/>
      <c r="B93" s="222"/>
      <c r="C93" s="267" t="s">
        <v>261</v>
      </c>
      <c r="D93" s="257"/>
      <c r="E93" s="258">
        <v>158.81</v>
      </c>
      <c r="F93" s="223"/>
      <c r="G93" s="223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23"/>
      <c r="Y93" s="214"/>
      <c r="Z93" s="214"/>
      <c r="AA93" s="214"/>
      <c r="AB93" s="214"/>
      <c r="AC93" s="214"/>
      <c r="AD93" s="214"/>
      <c r="AE93" s="214"/>
      <c r="AF93" s="214"/>
      <c r="AG93" s="214" t="s">
        <v>171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21"/>
      <c r="B94" s="222"/>
      <c r="C94" s="267" t="s">
        <v>262</v>
      </c>
      <c r="D94" s="257"/>
      <c r="E94" s="258">
        <v>43.53</v>
      </c>
      <c r="F94" s="223"/>
      <c r="G94" s="223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4"/>
      <c r="Z94" s="214"/>
      <c r="AA94" s="214"/>
      <c r="AB94" s="214"/>
      <c r="AC94" s="214"/>
      <c r="AD94" s="214"/>
      <c r="AE94" s="214"/>
      <c r="AF94" s="214"/>
      <c r="AG94" s="214" t="s">
        <v>171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67" t="s">
        <v>263</v>
      </c>
      <c r="D95" s="257"/>
      <c r="E95" s="258">
        <v>42.49</v>
      </c>
      <c r="F95" s="223"/>
      <c r="G95" s="22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4"/>
      <c r="Z95" s="214"/>
      <c r="AA95" s="214"/>
      <c r="AB95" s="214"/>
      <c r="AC95" s="214"/>
      <c r="AD95" s="214"/>
      <c r="AE95" s="214"/>
      <c r="AF95" s="214"/>
      <c r="AG95" s="214" t="s">
        <v>171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>
        <v>15</v>
      </c>
      <c r="B96" s="232" t="s">
        <v>264</v>
      </c>
      <c r="C96" s="250" t="s">
        <v>265</v>
      </c>
      <c r="D96" s="233" t="s">
        <v>266</v>
      </c>
      <c r="E96" s="234">
        <v>1</v>
      </c>
      <c r="F96" s="235"/>
      <c r="G96" s="236">
        <f>ROUND(E96*F96,2)</f>
        <v>0</v>
      </c>
      <c r="H96" s="235"/>
      <c r="I96" s="236">
        <f>ROUND(E96*H96,2)</f>
        <v>0</v>
      </c>
      <c r="J96" s="235"/>
      <c r="K96" s="236">
        <f>ROUND(E96*J96,2)</f>
        <v>0</v>
      </c>
      <c r="L96" s="236">
        <v>21</v>
      </c>
      <c r="M96" s="236">
        <f>G96*(1+L96/100)</f>
        <v>0</v>
      </c>
      <c r="N96" s="236">
        <v>0</v>
      </c>
      <c r="O96" s="236">
        <f>ROUND(E96*N96,2)</f>
        <v>0</v>
      </c>
      <c r="P96" s="236">
        <v>0.21</v>
      </c>
      <c r="Q96" s="236">
        <f>ROUND(E96*P96,2)</f>
        <v>0.21</v>
      </c>
      <c r="R96" s="236" t="s">
        <v>258</v>
      </c>
      <c r="S96" s="236" t="s">
        <v>123</v>
      </c>
      <c r="T96" s="237" t="s">
        <v>123</v>
      </c>
      <c r="U96" s="223">
        <v>0.71399999999999997</v>
      </c>
      <c r="V96" s="223">
        <f>ROUND(E96*U96,2)</f>
        <v>0.71</v>
      </c>
      <c r="W96" s="223"/>
      <c r="X96" s="223" t="s">
        <v>166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167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21"/>
      <c r="B97" s="222"/>
      <c r="C97" s="267" t="s">
        <v>170</v>
      </c>
      <c r="D97" s="257"/>
      <c r="E97" s="258"/>
      <c r="F97" s="223"/>
      <c r="G97" s="223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14"/>
      <c r="Z97" s="214"/>
      <c r="AA97" s="214"/>
      <c r="AB97" s="214"/>
      <c r="AC97" s="214"/>
      <c r="AD97" s="214"/>
      <c r="AE97" s="214"/>
      <c r="AF97" s="214"/>
      <c r="AG97" s="214" t="s">
        <v>171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21"/>
      <c r="B98" s="222"/>
      <c r="C98" s="267" t="s">
        <v>267</v>
      </c>
      <c r="D98" s="257"/>
      <c r="E98" s="258">
        <v>1</v>
      </c>
      <c r="F98" s="223"/>
      <c r="G98" s="223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14"/>
      <c r="Z98" s="214"/>
      <c r="AA98" s="214"/>
      <c r="AB98" s="214"/>
      <c r="AC98" s="214"/>
      <c r="AD98" s="214"/>
      <c r="AE98" s="214"/>
      <c r="AF98" s="214"/>
      <c r="AG98" s="214" t="s">
        <v>171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>
        <v>16</v>
      </c>
      <c r="B99" s="232" t="s">
        <v>268</v>
      </c>
      <c r="C99" s="250" t="s">
        <v>269</v>
      </c>
      <c r="D99" s="233" t="s">
        <v>266</v>
      </c>
      <c r="E99" s="234">
        <v>1</v>
      </c>
      <c r="F99" s="235"/>
      <c r="G99" s="236">
        <f>ROUND(E99*F99,2)</f>
        <v>0</v>
      </c>
      <c r="H99" s="235"/>
      <c r="I99" s="236">
        <f>ROUND(E99*H99,2)</f>
        <v>0</v>
      </c>
      <c r="J99" s="235"/>
      <c r="K99" s="236">
        <f>ROUND(E99*J99,2)</f>
        <v>0</v>
      </c>
      <c r="L99" s="236">
        <v>21</v>
      </c>
      <c r="M99" s="236">
        <f>G99*(1+L99/100)</f>
        <v>0</v>
      </c>
      <c r="N99" s="236">
        <v>0</v>
      </c>
      <c r="O99" s="236">
        <f>ROUND(E99*N99,2)</f>
        <v>0</v>
      </c>
      <c r="P99" s="236">
        <v>0.28499999999999998</v>
      </c>
      <c r="Q99" s="236">
        <f>ROUND(E99*P99,2)</f>
        <v>0.28999999999999998</v>
      </c>
      <c r="R99" s="236" t="s">
        <v>258</v>
      </c>
      <c r="S99" s="236" t="s">
        <v>123</v>
      </c>
      <c r="T99" s="237" t="s">
        <v>123</v>
      </c>
      <c r="U99" s="223">
        <v>1.8480000000000001</v>
      </c>
      <c r="V99" s="223">
        <f>ROUND(E99*U99,2)</f>
        <v>1.85</v>
      </c>
      <c r="W99" s="223"/>
      <c r="X99" s="223" t="s">
        <v>166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167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/>
      <c r="B100" s="222"/>
      <c r="C100" s="267" t="s">
        <v>170</v>
      </c>
      <c r="D100" s="257"/>
      <c r="E100" s="258"/>
      <c r="F100" s="223"/>
      <c r="G100" s="223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171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67" t="s">
        <v>267</v>
      </c>
      <c r="D101" s="257"/>
      <c r="E101" s="258">
        <v>1</v>
      </c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171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22.5" outlineLevel="1" x14ac:dyDescent="0.2">
      <c r="A102" s="231">
        <v>17</v>
      </c>
      <c r="B102" s="232" t="s">
        <v>270</v>
      </c>
      <c r="C102" s="250" t="s">
        <v>271</v>
      </c>
      <c r="D102" s="233" t="s">
        <v>272</v>
      </c>
      <c r="E102" s="234">
        <v>463.5</v>
      </c>
      <c r="F102" s="235"/>
      <c r="G102" s="236">
        <f>ROUND(E102*F102,2)</f>
        <v>0</v>
      </c>
      <c r="H102" s="235"/>
      <c r="I102" s="236">
        <f>ROUND(E102*H102,2)</f>
        <v>0</v>
      </c>
      <c r="J102" s="235"/>
      <c r="K102" s="236">
        <f>ROUND(E102*J102,2)</f>
        <v>0</v>
      </c>
      <c r="L102" s="236">
        <v>21</v>
      </c>
      <c r="M102" s="236">
        <f>G102*(1+L102/100)</f>
        <v>0</v>
      </c>
      <c r="N102" s="236">
        <v>6.0000000000000002E-5</v>
      </c>
      <c r="O102" s="236">
        <f>ROUND(E102*N102,2)</f>
        <v>0.03</v>
      </c>
      <c r="P102" s="236">
        <v>1E-3</v>
      </c>
      <c r="Q102" s="236">
        <f>ROUND(E102*P102,2)</f>
        <v>0.46</v>
      </c>
      <c r="R102" s="236" t="s">
        <v>258</v>
      </c>
      <c r="S102" s="236" t="s">
        <v>123</v>
      </c>
      <c r="T102" s="237" t="s">
        <v>123</v>
      </c>
      <c r="U102" s="223">
        <v>9.7000000000000003E-2</v>
      </c>
      <c r="V102" s="223">
        <f>ROUND(E102*U102,2)</f>
        <v>44.96</v>
      </c>
      <c r="W102" s="223"/>
      <c r="X102" s="223" t="s">
        <v>166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167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67" t="s">
        <v>170</v>
      </c>
      <c r="D103" s="257"/>
      <c r="E103" s="258"/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171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21"/>
      <c r="B104" s="222"/>
      <c r="C104" s="267" t="s">
        <v>273</v>
      </c>
      <c r="D104" s="257"/>
      <c r="E104" s="258">
        <v>463.5</v>
      </c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171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>
        <v>18</v>
      </c>
      <c r="B105" s="232" t="s">
        <v>274</v>
      </c>
      <c r="C105" s="250" t="s">
        <v>275</v>
      </c>
      <c r="D105" s="233" t="s">
        <v>266</v>
      </c>
      <c r="E105" s="234">
        <v>99</v>
      </c>
      <c r="F105" s="235"/>
      <c r="G105" s="236">
        <f>ROUND(E105*F105,2)</f>
        <v>0</v>
      </c>
      <c r="H105" s="235"/>
      <c r="I105" s="236">
        <f>ROUND(E105*H105,2)</f>
        <v>0</v>
      </c>
      <c r="J105" s="235"/>
      <c r="K105" s="236">
        <f>ROUND(E105*J105,2)</f>
        <v>0</v>
      </c>
      <c r="L105" s="236">
        <v>21</v>
      </c>
      <c r="M105" s="236">
        <f>G105*(1+L105/100)</f>
        <v>0</v>
      </c>
      <c r="N105" s="236">
        <v>0</v>
      </c>
      <c r="O105" s="236">
        <f>ROUND(E105*N105,2)</f>
        <v>0</v>
      </c>
      <c r="P105" s="236">
        <v>0</v>
      </c>
      <c r="Q105" s="236">
        <f>ROUND(E105*P105,2)</f>
        <v>0</v>
      </c>
      <c r="R105" s="236"/>
      <c r="S105" s="236" t="s">
        <v>218</v>
      </c>
      <c r="T105" s="237" t="s">
        <v>124</v>
      </c>
      <c r="U105" s="223">
        <v>0</v>
      </c>
      <c r="V105" s="223">
        <f>ROUND(E105*U105,2)</f>
        <v>0</v>
      </c>
      <c r="W105" s="223"/>
      <c r="X105" s="223" t="s">
        <v>166</v>
      </c>
      <c r="Y105" s="214"/>
      <c r="Z105" s="214"/>
      <c r="AA105" s="214"/>
      <c r="AB105" s="214"/>
      <c r="AC105" s="214"/>
      <c r="AD105" s="214"/>
      <c r="AE105" s="214"/>
      <c r="AF105" s="214"/>
      <c r="AG105" s="214" t="s">
        <v>167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51" t="s">
        <v>276</v>
      </c>
      <c r="D106" s="239"/>
      <c r="E106" s="239"/>
      <c r="F106" s="239"/>
      <c r="G106" s="239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128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38" t="str">
        <f>C106</f>
        <v>Panely jsou vyrobeny z pozinkovaných drátů s OKY 50x200 mm, dráty 8/6/8 mm  a vodorovnými dráty 8/6/8.</v>
      </c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53" t="s">
        <v>277</v>
      </c>
      <c r="D107" s="247"/>
      <c r="E107" s="247"/>
      <c r="F107" s="247"/>
      <c r="G107" s="247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128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38" t="str">
        <f>C107</f>
        <v>Panely jsou na jedné straně ukončeny přesahem drátu, který bude na plotě umístěn ve vrchní části. Oplocení</v>
      </c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21"/>
      <c r="B108" s="222"/>
      <c r="C108" s="253" t="s">
        <v>278</v>
      </c>
      <c r="D108" s="247"/>
      <c r="E108" s="247"/>
      <c r="F108" s="247"/>
      <c r="G108" s="247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128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53" t="s">
        <v>430</v>
      </c>
      <c r="D109" s="247"/>
      <c r="E109" s="247"/>
      <c r="F109" s="247"/>
      <c r="G109" s="247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128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38" t="str">
        <f>C109</f>
        <v>držáku plotového dílce 2-6 ks, PVC čepiček a  patky z prostého betonu C12/15 DN 250mm s hloubkou minimálně 700 mm</v>
      </c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53" t="s">
        <v>431</v>
      </c>
      <c r="D110" s="247"/>
      <c r="E110" s="247"/>
      <c r="F110" s="247"/>
      <c r="G110" s="247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128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21"/>
      <c r="B111" s="222"/>
      <c r="C111" s="253" t="s">
        <v>279</v>
      </c>
      <c r="D111" s="247"/>
      <c r="E111" s="247"/>
      <c r="F111" s="247"/>
      <c r="G111" s="247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128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53" t="s">
        <v>280</v>
      </c>
      <c r="D112" s="247"/>
      <c r="E112" s="247"/>
      <c r="F112" s="247"/>
      <c r="G112" s="247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128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53" t="s">
        <v>281</v>
      </c>
      <c r="D113" s="247"/>
      <c r="E113" s="247"/>
      <c r="F113" s="247"/>
      <c r="G113" s="247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128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21"/>
      <c r="B114" s="222"/>
      <c r="C114" s="253" t="s">
        <v>282</v>
      </c>
      <c r="D114" s="247"/>
      <c r="E114" s="247"/>
      <c r="F114" s="247"/>
      <c r="G114" s="247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2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128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/>
      <c r="B115" s="222"/>
      <c r="C115" s="253" t="s">
        <v>283</v>
      </c>
      <c r="D115" s="247"/>
      <c r="E115" s="247"/>
      <c r="F115" s="247"/>
      <c r="G115" s="247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128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53" t="s">
        <v>284</v>
      </c>
      <c r="D116" s="247"/>
      <c r="E116" s="247"/>
      <c r="F116" s="247"/>
      <c r="G116" s="247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128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53" t="s">
        <v>285</v>
      </c>
      <c r="D117" s="247"/>
      <c r="E117" s="247"/>
      <c r="F117" s="247"/>
      <c r="G117" s="247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128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38" t="str">
        <f>C117</f>
        <v>Spojovací příchytky budou kovové s rozměry 60x40mm, při uchycení panelu ke sloupku branky nebo brány budou mít rozměr 80x80 mm.</v>
      </c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1"/>
      <c r="B118" s="222"/>
      <c r="C118" s="253" t="s">
        <v>286</v>
      </c>
      <c r="D118" s="247"/>
      <c r="E118" s="247"/>
      <c r="F118" s="247"/>
      <c r="G118" s="247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128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53" t="s">
        <v>287</v>
      </c>
      <c r="D119" s="247"/>
      <c r="E119" s="247"/>
      <c r="F119" s="247"/>
      <c r="G119" s="247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128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21"/>
      <c r="B120" s="222"/>
      <c r="C120" s="267" t="s">
        <v>193</v>
      </c>
      <c r="D120" s="257"/>
      <c r="E120" s="258"/>
      <c r="F120" s="223"/>
      <c r="G120" s="223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171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67" t="s">
        <v>288</v>
      </c>
      <c r="D121" s="257"/>
      <c r="E121" s="258">
        <v>16</v>
      </c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171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67" t="s">
        <v>289</v>
      </c>
      <c r="D122" s="257"/>
      <c r="E122" s="258">
        <v>18</v>
      </c>
      <c r="F122" s="223"/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171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67" t="s">
        <v>290</v>
      </c>
      <c r="D123" s="257"/>
      <c r="E123" s="258">
        <v>35</v>
      </c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171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21"/>
      <c r="B124" s="222"/>
      <c r="C124" s="267" t="s">
        <v>291</v>
      </c>
      <c r="D124" s="257"/>
      <c r="E124" s="258">
        <v>16</v>
      </c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171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67" t="s">
        <v>292</v>
      </c>
      <c r="D125" s="257"/>
      <c r="E125" s="258">
        <v>14</v>
      </c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171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>
        <v>19</v>
      </c>
      <c r="B126" s="232" t="s">
        <v>293</v>
      </c>
      <c r="C126" s="250" t="s">
        <v>294</v>
      </c>
      <c r="D126" s="233" t="s">
        <v>266</v>
      </c>
      <c r="E126" s="234">
        <v>1</v>
      </c>
      <c r="F126" s="235"/>
      <c r="G126" s="236">
        <f>ROUND(E126*F126,2)</f>
        <v>0</v>
      </c>
      <c r="H126" s="235"/>
      <c r="I126" s="236">
        <f>ROUND(E126*H126,2)</f>
        <v>0</v>
      </c>
      <c r="J126" s="235"/>
      <c r="K126" s="236">
        <f>ROUND(E126*J126,2)</f>
        <v>0</v>
      </c>
      <c r="L126" s="236">
        <v>21</v>
      </c>
      <c r="M126" s="236">
        <f>G126*(1+L126/100)</f>
        <v>0</v>
      </c>
      <c r="N126" s="236">
        <v>0</v>
      </c>
      <c r="O126" s="236">
        <f>ROUND(E126*N126,2)</f>
        <v>0</v>
      </c>
      <c r="P126" s="236">
        <v>0</v>
      </c>
      <c r="Q126" s="236">
        <f>ROUND(E126*P126,2)</f>
        <v>0</v>
      </c>
      <c r="R126" s="236"/>
      <c r="S126" s="236" t="s">
        <v>218</v>
      </c>
      <c r="T126" s="237" t="s">
        <v>124</v>
      </c>
      <c r="U126" s="223">
        <v>0</v>
      </c>
      <c r="V126" s="223">
        <f>ROUND(E126*U126,2)</f>
        <v>0</v>
      </c>
      <c r="W126" s="223"/>
      <c r="X126" s="223" t="s">
        <v>166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167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21"/>
      <c r="B127" s="222"/>
      <c r="C127" s="251" t="s">
        <v>276</v>
      </c>
      <c r="D127" s="239"/>
      <c r="E127" s="239"/>
      <c r="F127" s="239"/>
      <c r="G127" s="239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128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38" t="str">
        <f>C127</f>
        <v>Panely jsou vyrobeny z pozinkovaných drátů s OKY 50x200 mm, dráty 8/6/8 mm  a vodorovnými dráty 8/6/8.</v>
      </c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21"/>
      <c r="B128" s="222"/>
      <c r="C128" s="253" t="s">
        <v>277</v>
      </c>
      <c r="D128" s="247"/>
      <c r="E128" s="247"/>
      <c r="F128" s="247"/>
      <c r="G128" s="247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2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128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38" t="str">
        <f>C128</f>
        <v>Panely jsou na jedné straně ukončeny přesahem drátu, který bude na plotě umístěn ve vrchní části. Oplocení</v>
      </c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21"/>
      <c r="B129" s="222"/>
      <c r="C129" s="253" t="s">
        <v>295</v>
      </c>
      <c r="D129" s="247"/>
      <c r="E129" s="247"/>
      <c r="F129" s="247"/>
      <c r="G129" s="247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23"/>
      <c r="X129" s="22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128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21"/>
      <c r="B130" s="222"/>
      <c r="C130" s="253" t="s">
        <v>430</v>
      </c>
      <c r="D130" s="247"/>
      <c r="E130" s="247"/>
      <c r="F130" s="247"/>
      <c r="G130" s="247"/>
      <c r="H130" s="223"/>
      <c r="I130" s="223"/>
      <c r="J130" s="223"/>
      <c r="K130" s="223"/>
      <c r="L130" s="223"/>
      <c r="M130" s="223"/>
      <c r="N130" s="223"/>
      <c r="O130" s="223"/>
      <c r="P130" s="223"/>
      <c r="Q130" s="223"/>
      <c r="R130" s="223"/>
      <c r="S130" s="223"/>
      <c r="T130" s="223"/>
      <c r="U130" s="223"/>
      <c r="V130" s="223"/>
      <c r="W130" s="223"/>
      <c r="X130" s="22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128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38" t="str">
        <f>C130</f>
        <v>držáku plotového dílce 2-6 ks, PVC čepiček a  patky z prostého betonu C12/15 DN 250mm s hloubkou minimálně 700 mm</v>
      </c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21"/>
      <c r="B131" s="222"/>
      <c r="C131" s="253" t="s">
        <v>431</v>
      </c>
      <c r="D131" s="247"/>
      <c r="E131" s="247"/>
      <c r="F131" s="247"/>
      <c r="G131" s="247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128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1"/>
      <c r="B132" s="222"/>
      <c r="C132" s="253" t="s">
        <v>279</v>
      </c>
      <c r="D132" s="247"/>
      <c r="E132" s="247"/>
      <c r="F132" s="247"/>
      <c r="G132" s="247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128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53" t="s">
        <v>296</v>
      </c>
      <c r="D133" s="247"/>
      <c r="E133" s="247"/>
      <c r="F133" s="247"/>
      <c r="G133" s="247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128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21"/>
      <c r="B134" s="222"/>
      <c r="C134" s="253" t="s">
        <v>281</v>
      </c>
      <c r="D134" s="247"/>
      <c r="E134" s="247"/>
      <c r="F134" s="247"/>
      <c r="G134" s="247"/>
      <c r="H134" s="223"/>
      <c r="I134" s="223"/>
      <c r="J134" s="223"/>
      <c r="K134" s="223"/>
      <c r="L134" s="223"/>
      <c r="M134" s="223"/>
      <c r="N134" s="223"/>
      <c r="O134" s="223"/>
      <c r="P134" s="223"/>
      <c r="Q134" s="223"/>
      <c r="R134" s="223"/>
      <c r="S134" s="223"/>
      <c r="T134" s="223"/>
      <c r="U134" s="223"/>
      <c r="V134" s="223"/>
      <c r="W134" s="223"/>
      <c r="X134" s="22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128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21"/>
      <c r="B135" s="222"/>
      <c r="C135" s="253" t="s">
        <v>282</v>
      </c>
      <c r="D135" s="247"/>
      <c r="E135" s="247"/>
      <c r="F135" s="247"/>
      <c r="G135" s="247"/>
      <c r="H135" s="223"/>
      <c r="I135" s="223"/>
      <c r="J135" s="223"/>
      <c r="K135" s="223"/>
      <c r="L135" s="223"/>
      <c r="M135" s="223"/>
      <c r="N135" s="223"/>
      <c r="O135" s="223"/>
      <c r="P135" s="223"/>
      <c r="Q135" s="223"/>
      <c r="R135" s="223"/>
      <c r="S135" s="223"/>
      <c r="T135" s="223"/>
      <c r="U135" s="223"/>
      <c r="V135" s="223"/>
      <c r="W135" s="223"/>
      <c r="X135" s="22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128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21"/>
      <c r="B136" s="222"/>
      <c r="C136" s="253" t="s">
        <v>283</v>
      </c>
      <c r="D136" s="247"/>
      <c r="E136" s="247"/>
      <c r="F136" s="247"/>
      <c r="G136" s="247"/>
      <c r="H136" s="223"/>
      <c r="I136" s="223"/>
      <c r="J136" s="223"/>
      <c r="K136" s="223"/>
      <c r="L136" s="223"/>
      <c r="M136" s="223"/>
      <c r="N136" s="223"/>
      <c r="O136" s="223"/>
      <c r="P136" s="223"/>
      <c r="Q136" s="223"/>
      <c r="R136" s="223"/>
      <c r="S136" s="223"/>
      <c r="T136" s="223"/>
      <c r="U136" s="223"/>
      <c r="V136" s="223"/>
      <c r="W136" s="223"/>
      <c r="X136" s="22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128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53" t="s">
        <v>297</v>
      </c>
      <c r="D137" s="247"/>
      <c r="E137" s="247"/>
      <c r="F137" s="247"/>
      <c r="G137" s="247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23"/>
      <c r="X137" s="22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128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21"/>
      <c r="B138" s="222"/>
      <c r="C138" s="253" t="s">
        <v>285</v>
      </c>
      <c r="D138" s="247"/>
      <c r="E138" s="247"/>
      <c r="F138" s="247"/>
      <c r="G138" s="247"/>
      <c r="H138" s="223"/>
      <c r="I138" s="223"/>
      <c r="J138" s="223"/>
      <c r="K138" s="223"/>
      <c r="L138" s="223"/>
      <c r="M138" s="223"/>
      <c r="N138" s="223"/>
      <c r="O138" s="223"/>
      <c r="P138" s="223"/>
      <c r="Q138" s="223"/>
      <c r="R138" s="223"/>
      <c r="S138" s="223"/>
      <c r="T138" s="223"/>
      <c r="U138" s="223"/>
      <c r="V138" s="223"/>
      <c r="W138" s="223"/>
      <c r="X138" s="22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128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38" t="str">
        <f>C138</f>
        <v>Spojovací příchytky budou kovové s rozměry 60x40mm, při uchycení panelu ke sloupku branky nebo brány budou mít rozměr 80x80 mm.</v>
      </c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21"/>
      <c r="B139" s="222"/>
      <c r="C139" s="253" t="s">
        <v>286</v>
      </c>
      <c r="D139" s="247"/>
      <c r="E139" s="247"/>
      <c r="F139" s="247"/>
      <c r="G139" s="247"/>
      <c r="H139" s="223"/>
      <c r="I139" s="223"/>
      <c r="J139" s="223"/>
      <c r="K139" s="223"/>
      <c r="L139" s="223"/>
      <c r="M139" s="223"/>
      <c r="N139" s="223"/>
      <c r="O139" s="223"/>
      <c r="P139" s="223"/>
      <c r="Q139" s="223"/>
      <c r="R139" s="223"/>
      <c r="S139" s="223"/>
      <c r="T139" s="223"/>
      <c r="U139" s="223"/>
      <c r="V139" s="223"/>
      <c r="W139" s="223"/>
      <c r="X139" s="22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128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21"/>
      <c r="B140" s="222"/>
      <c r="C140" s="253" t="s">
        <v>287</v>
      </c>
      <c r="D140" s="247"/>
      <c r="E140" s="247"/>
      <c r="F140" s="247"/>
      <c r="G140" s="247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2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128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21"/>
      <c r="B141" s="222"/>
      <c r="C141" s="267" t="s">
        <v>193</v>
      </c>
      <c r="D141" s="257"/>
      <c r="E141" s="258"/>
      <c r="F141" s="223"/>
      <c r="G141" s="223"/>
      <c r="H141" s="223"/>
      <c r="I141" s="223"/>
      <c r="J141" s="223"/>
      <c r="K141" s="223"/>
      <c r="L141" s="223"/>
      <c r="M141" s="223"/>
      <c r="N141" s="223"/>
      <c r="O141" s="223"/>
      <c r="P141" s="223"/>
      <c r="Q141" s="223"/>
      <c r="R141" s="223"/>
      <c r="S141" s="223"/>
      <c r="T141" s="223"/>
      <c r="U141" s="223"/>
      <c r="V141" s="223"/>
      <c r="W141" s="223"/>
      <c r="X141" s="22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171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21"/>
      <c r="B142" s="222"/>
      <c r="C142" s="267" t="s">
        <v>298</v>
      </c>
      <c r="D142" s="257"/>
      <c r="E142" s="258">
        <v>1</v>
      </c>
      <c r="F142" s="223"/>
      <c r="G142" s="223"/>
      <c r="H142" s="223"/>
      <c r="I142" s="223"/>
      <c r="J142" s="223"/>
      <c r="K142" s="223"/>
      <c r="L142" s="223"/>
      <c r="M142" s="223"/>
      <c r="N142" s="223"/>
      <c r="O142" s="223"/>
      <c r="P142" s="223"/>
      <c r="Q142" s="223"/>
      <c r="R142" s="223"/>
      <c r="S142" s="223"/>
      <c r="T142" s="223"/>
      <c r="U142" s="223"/>
      <c r="V142" s="223"/>
      <c r="W142" s="223"/>
      <c r="X142" s="223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171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>
        <v>20</v>
      </c>
      <c r="B143" s="232" t="s">
        <v>299</v>
      </c>
      <c r="C143" s="250" t="s">
        <v>300</v>
      </c>
      <c r="D143" s="233" t="s">
        <v>266</v>
      </c>
      <c r="E143" s="234">
        <v>1</v>
      </c>
      <c r="F143" s="235"/>
      <c r="G143" s="236">
        <f>ROUND(E143*F143,2)</f>
        <v>0</v>
      </c>
      <c r="H143" s="235"/>
      <c r="I143" s="236">
        <f>ROUND(E143*H143,2)</f>
        <v>0</v>
      </c>
      <c r="J143" s="235"/>
      <c r="K143" s="236">
        <f>ROUND(E143*J143,2)</f>
        <v>0</v>
      </c>
      <c r="L143" s="236">
        <v>21</v>
      </c>
      <c r="M143" s="236">
        <f>G143*(1+L143/100)</f>
        <v>0</v>
      </c>
      <c r="N143" s="236">
        <v>0</v>
      </c>
      <c r="O143" s="236">
        <f>ROUND(E143*N143,2)</f>
        <v>0</v>
      </c>
      <c r="P143" s="236">
        <v>0</v>
      </c>
      <c r="Q143" s="236">
        <f>ROUND(E143*P143,2)</f>
        <v>0</v>
      </c>
      <c r="R143" s="236"/>
      <c r="S143" s="236" t="s">
        <v>218</v>
      </c>
      <c r="T143" s="237" t="s">
        <v>124</v>
      </c>
      <c r="U143" s="223">
        <v>0</v>
      </c>
      <c r="V143" s="223">
        <f>ROUND(E143*U143,2)</f>
        <v>0</v>
      </c>
      <c r="W143" s="223"/>
      <c r="X143" s="223" t="s">
        <v>166</v>
      </c>
      <c r="Y143" s="214"/>
      <c r="Z143" s="214"/>
      <c r="AA143" s="214"/>
      <c r="AB143" s="214"/>
      <c r="AC143" s="214"/>
      <c r="AD143" s="214"/>
      <c r="AE143" s="214"/>
      <c r="AF143" s="214"/>
      <c r="AG143" s="214" t="s">
        <v>167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21"/>
      <c r="B144" s="222"/>
      <c r="C144" s="251" t="s">
        <v>276</v>
      </c>
      <c r="D144" s="239"/>
      <c r="E144" s="239"/>
      <c r="F144" s="239"/>
      <c r="G144" s="239"/>
      <c r="H144" s="223"/>
      <c r="I144" s="223"/>
      <c r="J144" s="223"/>
      <c r="K144" s="223"/>
      <c r="L144" s="223"/>
      <c r="M144" s="223"/>
      <c r="N144" s="223"/>
      <c r="O144" s="223"/>
      <c r="P144" s="223"/>
      <c r="Q144" s="223"/>
      <c r="R144" s="223"/>
      <c r="S144" s="223"/>
      <c r="T144" s="223"/>
      <c r="U144" s="223"/>
      <c r="V144" s="223"/>
      <c r="W144" s="223"/>
      <c r="X144" s="22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128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38" t="str">
        <f>C144</f>
        <v>Panely jsou vyrobeny z pozinkovaných drátů s OKY 50x200 mm, dráty 8/6/8 mm  a vodorovnými dráty 8/6/8.</v>
      </c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21"/>
      <c r="B145" s="222"/>
      <c r="C145" s="253" t="s">
        <v>277</v>
      </c>
      <c r="D145" s="247"/>
      <c r="E145" s="247"/>
      <c r="F145" s="247"/>
      <c r="G145" s="247"/>
      <c r="H145" s="223"/>
      <c r="I145" s="223"/>
      <c r="J145" s="223"/>
      <c r="K145" s="223"/>
      <c r="L145" s="223"/>
      <c r="M145" s="223"/>
      <c r="N145" s="223"/>
      <c r="O145" s="223"/>
      <c r="P145" s="223"/>
      <c r="Q145" s="223"/>
      <c r="R145" s="223"/>
      <c r="S145" s="223"/>
      <c r="T145" s="223"/>
      <c r="U145" s="223"/>
      <c r="V145" s="223"/>
      <c r="W145" s="223"/>
      <c r="X145" s="22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128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38" t="str">
        <f>C145</f>
        <v>Panely jsou na jedné straně ukončeny přesahem drátu, který bude na plotě umístěn ve vrchní části. Oplocení</v>
      </c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21"/>
      <c r="B146" s="222"/>
      <c r="C146" s="253" t="s">
        <v>301</v>
      </c>
      <c r="D146" s="247"/>
      <c r="E146" s="247"/>
      <c r="F146" s="247"/>
      <c r="G146" s="247"/>
      <c r="H146" s="223"/>
      <c r="I146" s="223"/>
      <c r="J146" s="223"/>
      <c r="K146" s="223"/>
      <c r="L146" s="223"/>
      <c r="M146" s="223"/>
      <c r="N146" s="223"/>
      <c r="O146" s="223"/>
      <c r="P146" s="223"/>
      <c r="Q146" s="223"/>
      <c r="R146" s="223"/>
      <c r="S146" s="223"/>
      <c r="T146" s="223"/>
      <c r="U146" s="223"/>
      <c r="V146" s="223"/>
      <c r="W146" s="223"/>
      <c r="X146" s="22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128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21"/>
      <c r="B147" s="222"/>
      <c r="C147" s="253" t="s">
        <v>430</v>
      </c>
      <c r="D147" s="247"/>
      <c r="E147" s="247"/>
      <c r="F147" s="247"/>
      <c r="G147" s="247"/>
      <c r="H147" s="223"/>
      <c r="I147" s="223"/>
      <c r="J147" s="223"/>
      <c r="K147" s="223"/>
      <c r="L147" s="223"/>
      <c r="M147" s="223"/>
      <c r="N147" s="223"/>
      <c r="O147" s="223"/>
      <c r="P147" s="223"/>
      <c r="Q147" s="223"/>
      <c r="R147" s="223"/>
      <c r="S147" s="223"/>
      <c r="T147" s="223"/>
      <c r="U147" s="223"/>
      <c r="V147" s="223"/>
      <c r="W147" s="223"/>
      <c r="X147" s="223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128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38" t="str">
        <f>C147</f>
        <v>držáku plotového dílce 2-6 ks, PVC čepiček a  patky z prostého betonu C12/15 DN 250mm s hloubkou minimálně 700 mm</v>
      </c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21"/>
      <c r="B148" s="222"/>
      <c r="C148" s="253" t="s">
        <v>431</v>
      </c>
      <c r="D148" s="247"/>
      <c r="E148" s="247"/>
      <c r="F148" s="247"/>
      <c r="G148" s="247"/>
      <c r="H148" s="223"/>
      <c r="I148" s="223"/>
      <c r="J148" s="223"/>
      <c r="K148" s="223"/>
      <c r="L148" s="223"/>
      <c r="M148" s="223"/>
      <c r="N148" s="223"/>
      <c r="O148" s="223"/>
      <c r="P148" s="223"/>
      <c r="Q148" s="223"/>
      <c r="R148" s="223"/>
      <c r="S148" s="223"/>
      <c r="T148" s="223"/>
      <c r="U148" s="223"/>
      <c r="V148" s="223"/>
      <c r="W148" s="223"/>
      <c r="X148" s="22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128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21"/>
      <c r="B149" s="222"/>
      <c r="C149" s="253" t="s">
        <v>279</v>
      </c>
      <c r="D149" s="247"/>
      <c r="E149" s="247"/>
      <c r="F149" s="247"/>
      <c r="G149" s="247"/>
      <c r="H149" s="223"/>
      <c r="I149" s="223"/>
      <c r="J149" s="223"/>
      <c r="K149" s="223"/>
      <c r="L149" s="223"/>
      <c r="M149" s="223"/>
      <c r="N149" s="223"/>
      <c r="O149" s="223"/>
      <c r="P149" s="223"/>
      <c r="Q149" s="223"/>
      <c r="R149" s="223"/>
      <c r="S149" s="223"/>
      <c r="T149" s="223"/>
      <c r="U149" s="223"/>
      <c r="V149" s="223"/>
      <c r="W149" s="223"/>
      <c r="X149" s="22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128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21"/>
      <c r="B150" s="222"/>
      <c r="C150" s="253" t="s">
        <v>302</v>
      </c>
      <c r="D150" s="247"/>
      <c r="E150" s="247"/>
      <c r="F150" s="247"/>
      <c r="G150" s="247"/>
      <c r="H150" s="223"/>
      <c r="I150" s="223"/>
      <c r="J150" s="223"/>
      <c r="K150" s="223"/>
      <c r="L150" s="223"/>
      <c r="M150" s="223"/>
      <c r="N150" s="223"/>
      <c r="O150" s="223"/>
      <c r="P150" s="223"/>
      <c r="Q150" s="223"/>
      <c r="R150" s="223"/>
      <c r="S150" s="223"/>
      <c r="T150" s="223"/>
      <c r="U150" s="223"/>
      <c r="V150" s="223"/>
      <c r="W150" s="223"/>
      <c r="X150" s="223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128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21"/>
      <c r="B151" s="222"/>
      <c r="C151" s="253" t="s">
        <v>281</v>
      </c>
      <c r="D151" s="247"/>
      <c r="E151" s="247"/>
      <c r="F151" s="247"/>
      <c r="G151" s="247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3"/>
      <c r="V151" s="223"/>
      <c r="W151" s="223"/>
      <c r="X151" s="22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128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21"/>
      <c r="B152" s="222"/>
      <c r="C152" s="253" t="s">
        <v>282</v>
      </c>
      <c r="D152" s="247"/>
      <c r="E152" s="247"/>
      <c r="F152" s="247"/>
      <c r="G152" s="247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223"/>
      <c r="V152" s="223"/>
      <c r="W152" s="223"/>
      <c r="X152" s="22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128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21"/>
      <c r="B153" s="222"/>
      <c r="C153" s="253" t="s">
        <v>283</v>
      </c>
      <c r="D153" s="247"/>
      <c r="E153" s="247"/>
      <c r="F153" s="247"/>
      <c r="G153" s="247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223"/>
      <c r="V153" s="223"/>
      <c r="W153" s="223"/>
      <c r="X153" s="223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128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21"/>
      <c r="B154" s="222"/>
      <c r="C154" s="253" t="s">
        <v>303</v>
      </c>
      <c r="D154" s="247"/>
      <c r="E154" s="247"/>
      <c r="F154" s="247"/>
      <c r="G154" s="247"/>
      <c r="H154" s="223"/>
      <c r="I154" s="223"/>
      <c r="J154" s="223"/>
      <c r="K154" s="223"/>
      <c r="L154" s="223"/>
      <c r="M154" s="223"/>
      <c r="N154" s="223"/>
      <c r="O154" s="223"/>
      <c r="P154" s="223"/>
      <c r="Q154" s="223"/>
      <c r="R154" s="223"/>
      <c r="S154" s="223"/>
      <c r="T154" s="223"/>
      <c r="U154" s="223"/>
      <c r="V154" s="223"/>
      <c r="W154" s="223"/>
      <c r="X154" s="223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128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21"/>
      <c r="B155" s="222"/>
      <c r="C155" s="253" t="s">
        <v>285</v>
      </c>
      <c r="D155" s="247"/>
      <c r="E155" s="247"/>
      <c r="F155" s="247"/>
      <c r="G155" s="247"/>
      <c r="H155" s="223"/>
      <c r="I155" s="223"/>
      <c r="J155" s="223"/>
      <c r="K155" s="223"/>
      <c r="L155" s="223"/>
      <c r="M155" s="223"/>
      <c r="N155" s="223"/>
      <c r="O155" s="223"/>
      <c r="P155" s="223"/>
      <c r="Q155" s="223"/>
      <c r="R155" s="223"/>
      <c r="S155" s="223"/>
      <c r="T155" s="223"/>
      <c r="U155" s="223"/>
      <c r="V155" s="223"/>
      <c r="W155" s="223"/>
      <c r="X155" s="223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128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38" t="str">
        <f>C155</f>
        <v>Spojovací příchytky budou kovové s rozměry 60x40mm, při uchycení panelu ke sloupku branky nebo brány budou mít rozměr 80x80 mm.</v>
      </c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21"/>
      <c r="B156" s="222"/>
      <c r="C156" s="253" t="s">
        <v>286</v>
      </c>
      <c r="D156" s="247"/>
      <c r="E156" s="247"/>
      <c r="F156" s="247"/>
      <c r="G156" s="247"/>
      <c r="H156" s="223"/>
      <c r="I156" s="223"/>
      <c r="J156" s="223"/>
      <c r="K156" s="223"/>
      <c r="L156" s="223"/>
      <c r="M156" s="223"/>
      <c r="N156" s="223"/>
      <c r="O156" s="223"/>
      <c r="P156" s="223"/>
      <c r="Q156" s="223"/>
      <c r="R156" s="223"/>
      <c r="S156" s="223"/>
      <c r="T156" s="223"/>
      <c r="U156" s="223"/>
      <c r="V156" s="223"/>
      <c r="W156" s="223"/>
      <c r="X156" s="223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128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1"/>
      <c r="B157" s="222"/>
      <c r="C157" s="253" t="s">
        <v>287</v>
      </c>
      <c r="D157" s="247"/>
      <c r="E157" s="247"/>
      <c r="F157" s="247"/>
      <c r="G157" s="247"/>
      <c r="H157" s="223"/>
      <c r="I157" s="223"/>
      <c r="J157" s="223"/>
      <c r="K157" s="223"/>
      <c r="L157" s="223"/>
      <c r="M157" s="223"/>
      <c r="N157" s="223"/>
      <c r="O157" s="223"/>
      <c r="P157" s="223"/>
      <c r="Q157" s="223"/>
      <c r="R157" s="223"/>
      <c r="S157" s="223"/>
      <c r="T157" s="223"/>
      <c r="U157" s="223"/>
      <c r="V157" s="223"/>
      <c r="W157" s="223"/>
      <c r="X157" s="22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128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21"/>
      <c r="B158" s="222"/>
      <c r="C158" s="267" t="s">
        <v>193</v>
      </c>
      <c r="D158" s="257"/>
      <c r="E158" s="258"/>
      <c r="F158" s="223"/>
      <c r="G158" s="223"/>
      <c r="H158" s="223"/>
      <c r="I158" s="223"/>
      <c r="J158" s="223"/>
      <c r="K158" s="223"/>
      <c r="L158" s="223"/>
      <c r="M158" s="223"/>
      <c r="N158" s="223"/>
      <c r="O158" s="223"/>
      <c r="P158" s="223"/>
      <c r="Q158" s="223"/>
      <c r="R158" s="223"/>
      <c r="S158" s="223"/>
      <c r="T158" s="223"/>
      <c r="U158" s="223"/>
      <c r="V158" s="223"/>
      <c r="W158" s="223"/>
      <c r="X158" s="223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171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21"/>
      <c r="B159" s="222"/>
      <c r="C159" s="267" t="s">
        <v>298</v>
      </c>
      <c r="D159" s="257"/>
      <c r="E159" s="258">
        <v>1</v>
      </c>
      <c r="F159" s="223"/>
      <c r="G159" s="223"/>
      <c r="H159" s="223"/>
      <c r="I159" s="223"/>
      <c r="J159" s="223"/>
      <c r="K159" s="223"/>
      <c r="L159" s="223"/>
      <c r="M159" s="223"/>
      <c r="N159" s="223"/>
      <c r="O159" s="223"/>
      <c r="P159" s="223"/>
      <c r="Q159" s="223"/>
      <c r="R159" s="223"/>
      <c r="S159" s="223"/>
      <c r="T159" s="223"/>
      <c r="U159" s="223"/>
      <c r="V159" s="223"/>
      <c r="W159" s="223"/>
      <c r="X159" s="22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171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1">
        <v>21</v>
      </c>
      <c r="B160" s="232" t="s">
        <v>304</v>
      </c>
      <c r="C160" s="250" t="s">
        <v>305</v>
      </c>
      <c r="D160" s="233" t="s">
        <v>266</v>
      </c>
      <c r="E160" s="234">
        <v>1</v>
      </c>
      <c r="F160" s="235"/>
      <c r="G160" s="236">
        <f>ROUND(E160*F160,2)</f>
        <v>0</v>
      </c>
      <c r="H160" s="235"/>
      <c r="I160" s="236">
        <f>ROUND(E160*H160,2)</f>
        <v>0</v>
      </c>
      <c r="J160" s="235"/>
      <c r="K160" s="236">
        <f>ROUND(E160*J160,2)</f>
        <v>0</v>
      </c>
      <c r="L160" s="236">
        <v>21</v>
      </c>
      <c r="M160" s="236">
        <f>G160*(1+L160/100)</f>
        <v>0</v>
      </c>
      <c r="N160" s="236">
        <v>0</v>
      </c>
      <c r="O160" s="236">
        <f>ROUND(E160*N160,2)</f>
        <v>0</v>
      </c>
      <c r="P160" s="236">
        <v>0</v>
      </c>
      <c r="Q160" s="236">
        <f>ROUND(E160*P160,2)</f>
        <v>0</v>
      </c>
      <c r="R160" s="236"/>
      <c r="S160" s="236" t="s">
        <v>218</v>
      </c>
      <c r="T160" s="237" t="s">
        <v>124</v>
      </c>
      <c r="U160" s="223">
        <v>0</v>
      </c>
      <c r="V160" s="223">
        <f>ROUND(E160*U160,2)</f>
        <v>0</v>
      </c>
      <c r="W160" s="223"/>
      <c r="X160" s="223" t="s">
        <v>166</v>
      </c>
      <c r="Y160" s="214"/>
      <c r="Z160" s="214"/>
      <c r="AA160" s="214"/>
      <c r="AB160" s="214"/>
      <c r="AC160" s="214"/>
      <c r="AD160" s="214"/>
      <c r="AE160" s="214"/>
      <c r="AF160" s="214"/>
      <c r="AG160" s="214" t="s">
        <v>167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21"/>
      <c r="B161" s="222"/>
      <c r="C161" s="251" t="s">
        <v>276</v>
      </c>
      <c r="D161" s="239"/>
      <c r="E161" s="239"/>
      <c r="F161" s="239"/>
      <c r="G161" s="239"/>
      <c r="H161" s="223"/>
      <c r="I161" s="223"/>
      <c r="J161" s="223"/>
      <c r="K161" s="223"/>
      <c r="L161" s="223"/>
      <c r="M161" s="223"/>
      <c r="N161" s="223"/>
      <c r="O161" s="223"/>
      <c r="P161" s="223"/>
      <c r="Q161" s="223"/>
      <c r="R161" s="223"/>
      <c r="S161" s="223"/>
      <c r="T161" s="223"/>
      <c r="U161" s="223"/>
      <c r="V161" s="223"/>
      <c r="W161" s="223"/>
      <c r="X161" s="223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128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38" t="str">
        <f>C161</f>
        <v>Panely jsou vyrobeny z pozinkovaných drátů s OKY 50x200 mm, dráty 8/6/8 mm  a vodorovnými dráty 8/6/8.</v>
      </c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21"/>
      <c r="B162" s="222"/>
      <c r="C162" s="253" t="s">
        <v>277</v>
      </c>
      <c r="D162" s="247"/>
      <c r="E162" s="247"/>
      <c r="F162" s="247"/>
      <c r="G162" s="247"/>
      <c r="H162" s="223"/>
      <c r="I162" s="223"/>
      <c r="J162" s="223"/>
      <c r="K162" s="223"/>
      <c r="L162" s="223"/>
      <c r="M162" s="223"/>
      <c r="N162" s="223"/>
      <c r="O162" s="223"/>
      <c r="P162" s="223"/>
      <c r="Q162" s="223"/>
      <c r="R162" s="223"/>
      <c r="S162" s="223"/>
      <c r="T162" s="223"/>
      <c r="U162" s="223"/>
      <c r="V162" s="223"/>
      <c r="W162" s="223"/>
      <c r="X162" s="223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128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38" t="str">
        <f>C162</f>
        <v>Panely jsou na jedné straně ukončeny přesahem drátu, který bude na plotě umístěn ve vrchní části. Oplocení</v>
      </c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21"/>
      <c r="B163" s="222"/>
      <c r="C163" s="253" t="s">
        <v>306</v>
      </c>
      <c r="D163" s="247"/>
      <c r="E163" s="247"/>
      <c r="F163" s="247"/>
      <c r="G163" s="247"/>
      <c r="H163" s="223"/>
      <c r="I163" s="223"/>
      <c r="J163" s="223"/>
      <c r="K163" s="223"/>
      <c r="L163" s="223"/>
      <c r="M163" s="223"/>
      <c r="N163" s="223"/>
      <c r="O163" s="223"/>
      <c r="P163" s="223"/>
      <c r="Q163" s="223"/>
      <c r="R163" s="223"/>
      <c r="S163" s="223"/>
      <c r="T163" s="223"/>
      <c r="U163" s="223"/>
      <c r="V163" s="223"/>
      <c r="W163" s="223"/>
      <c r="X163" s="223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128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21"/>
      <c r="B164" s="222"/>
      <c r="C164" s="253" t="s">
        <v>430</v>
      </c>
      <c r="D164" s="247"/>
      <c r="E164" s="247"/>
      <c r="F164" s="247"/>
      <c r="G164" s="247"/>
      <c r="H164" s="223"/>
      <c r="I164" s="223"/>
      <c r="J164" s="223"/>
      <c r="K164" s="223"/>
      <c r="L164" s="223"/>
      <c r="M164" s="223"/>
      <c r="N164" s="223"/>
      <c r="O164" s="223"/>
      <c r="P164" s="223"/>
      <c r="Q164" s="223"/>
      <c r="R164" s="223"/>
      <c r="S164" s="223"/>
      <c r="T164" s="223"/>
      <c r="U164" s="223"/>
      <c r="V164" s="223"/>
      <c r="W164" s="223"/>
      <c r="X164" s="223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128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38" t="str">
        <f>C164</f>
        <v>držáku plotového dílce 2-6 ks, PVC čepiček a  patky z prostého betonu C12/15 DN 250mm s hloubkou minimálně 700 mm</v>
      </c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21"/>
      <c r="B165" s="222"/>
      <c r="C165" s="253" t="s">
        <v>431</v>
      </c>
      <c r="D165" s="247"/>
      <c r="E165" s="247"/>
      <c r="F165" s="247"/>
      <c r="G165" s="247"/>
      <c r="H165" s="223"/>
      <c r="I165" s="223"/>
      <c r="J165" s="223"/>
      <c r="K165" s="223"/>
      <c r="L165" s="223"/>
      <c r="M165" s="223"/>
      <c r="N165" s="223"/>
      <c r="O165" s="223"/>
      <c r="P165" s="223"/>
      <c r="Q165" s="223"/>
      <c r="R165" s="223"/>
      <c r="S165" s="223"/>
      <c r="T165" s="223"/>
      <c r="U165" s="223"/>
      <c r="V165" s="223"/>
      <c r="W165" s="223"/>
      <c r="X165" s="223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128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21"/>
      <c r="B166" s="222"/>
      <c r="C166" s="253" t="s">
        <v>279</v>
      </c>
      <c r="D166" s="247"/>
      <c r="E166" s="247"/>
      <c r="F166" s="247"/>
      <c r="G166" s="247"/>
      <c r="H166" s="223"/>
      <c r="I166" s="223"/>
      <c r="J166" s="223"/>
      <c r="K166" s="223"/>
      <c r="L166" s="223"/>
      <c r="M166" s="223"/>
      <c r="N166" s="223"/>
      <c r="O166" s="223"/>
      <c r="P166" s="223"/>
      <c r="Q166" s="223"/>
      <c r="R166" s="223"/>
      <c r="S166" s="223"/>
      <c r="T166" s="223"/>
      <c r="U166" s="223"/>
      <c r="V166" s="223"/>
      <c r="W166" s="223"/>
      <c r="X166" s="223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128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21"/>
      <c r="B167" s="222"/>
      <c r="C167" s="253" t="s">
        <v>296</v>
      </c>
      <c r="D167" s="247"/>
      <c r="E167" s="247"/>
      <c r="F167" s="247"/>
      <c r="G167" s="247"/>
      <c r="H167" s="223"/>
      <c r="I167" s="223"/>
      <c r="J167" s="223"/>
      <c r="K167" s="223"/>
      <c r="L167" s="223"/>
      <c r="M167" s="223"/>
      <c r="N167" s="223"/>
      <c r="O167" s="223"/>
      <c r="P167" s="223"/>
      <c r="Q167" s="223"/>
      <c r="R167" s="223"/>
      <c r="S167" s="223"/>
      <c r="T167" s="223"/>
      <c r="U167" s="223"/>
      <c r="V167" s="223"/>
      <c r="W167" s="223"/>
      <c r="X167" s="223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128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21"/>
      <c r="B168" s="222"/>
      <c r="C168" s="253" t="s">
        <v>281</v>
      </c>
      <c r="D168" s="247"/>
      <c r="E168" s="247"/>
      <c r="F168" s="247"/>
      <c r="G168" s="247"/>
      <c r="H168" s="223"/>
      <c r="I168" s="223"/>
      <c r="J168" s="223"/>
      <c r="K168" s="223"/>
      <c r="L168" s="223"/>
      <c r="M168" s="223"/>
      <c r="N168" s="223"/>
      <c r="O168" s="223"/>
      <c r="P168" s="223"/>
      <c r="Q168" s="223"/>
      <c r="R168" s="223"/>
      <c r="S168" s="223"/>
      <c r="T168" s="223"/>
      <c r="U168" s="223"/>
      <c r="V168" s="223"/>
      <c r="W168" s="223"/>
      <c r="X168" s="223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128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21"/>
      <c r="B169" s="222"/>
      <c r="C169" s="253" t="s">
        <v>282</v>
      </c>
      <c r="D169" s="247"/>
      <c r="E169" s="247"/>
      <c r="F169" s="247"/>
      <c r="G169" s="247"/>
      <c r="H169" s="223"/>
      <c r="I169" s="223"/>
      <c r="J169" s="223"/>
      <c r="K169" s="223"/>
      <c r="L169" s="223"/>
      <c r="M169" s="223"/>
      <c r="N169" s="223"/>
      <c r="O169" s="223"/>
      <c r="P169" s="223"/>
      <c r="Q169" s="223"/>
      <c r="R169" s="223"/>
      <c r="S169" s="223"/>
      <c r="T169" s="223"/>
      <c r="U169" s="223"/>
      <c r="V169" s="223"/>
      <c r="W169" s="223"/>
      <c r="X169" s="223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128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21"/>
      <c r="B170" s="222"/>
      <c r="C170" s="253" t="s">
        <v>283</v>
      </c>
      <c r="D170" s="247"/>
      <c r="E170" s="247"/>
      <c r="F170" s="247"/>
      <c r="G170" s="247"/>
      <c r="H170" s="223"/>
      <c r="I170" s="223"/>
      <c r="J170" s="223"/>
      <c r="K170" s="223"/>
      <c r="L170" s="223"/>
      <c r="M170" s="223"/>
      <c r="N170" s="223"/>
      <c r="O170" s="223"/>
      <c r="P170" s="223"/>
      <c r="Q170" s="223"/>
      <c r="R170" s="223"/>
      <c r="S170" s="223"/>
      <c r="T170" s="223"/>
      <c r="U170" s="223"/>
      <c r="V170" s="223"/>
      <c r="W170" s="223"/>
      <c r="X170" s="223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128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21"/>
      <c r="B171" s="222"/>
      <c r="C171" s="253" t="s">
        <v>303</v>
      </c>
      <c r="D171" s="247"/>
      <c r="E171" s="247"/>
      <c r="F171" s="247"/>
      <c r="G171" s="247"/>
      <c r="H171" s="223"/>
      <c r="I171" s="223"/>
      <c r="J171" s="223"/>
      <c r="K171" s="223"/>
      <c r="L171" s="223"/>
      <c r="M171" s="223"/>
      <c r="N171" s="223"/>
      <c r="O171" s="223"/>
      <c r="P171" s="223"/>
      <c r="Q171" s="223"/>
      <c r="R171" s="223"/>
      <c r="S171" s="223"/>
      <c r="T171" s="223"/>
      <c r="U171" s="223"/>
      <c r="V171" s="223"/>
      <c r="W171" s="223"/>
      <c r="X171" s="223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128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21"/>
      <c r="B172" s="222"/>
      <c r="C172" s="253" t="s">
        <v>285</v>
      </c>
      <c r="D172" s="247"/>
      <c r="E172" s="247"/>
      <c r="F172" s="247"/>
      <c r="G172" s="247"/>
      <c r="H172" s="223"/>
      <c r="I172" s="223"/>
      <c r="J172" s="223"/>
      <c r="K172" s="223"/>
      <c r="L172" s="223"/>
      <c r="M172" s="223"/>
      <c r="N172" s="223"/>
      <c r="O172" s="223"/>
      <c r="P172" s="223"/>
      <c r="Q172" s="223"/>
      <c r="R172" s="223"/>
      <c r="S172" s="223"/>
      <c r="T172" s="223"/>
      <c r="U172" s="223"/>
      <c r="V172" s="223"/>
      <c r="W172" s="223"/>
      <c r="X172" s="223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128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38" t="str">
        <f>C172</f>
        <v>Spojovací příchytky budou kovové s rozměry 60x40mm, při uchycení panelu ke sloupku branky nebo brány budou mít rozměr 80x80 mm.</v>
      </c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21"/>
      <c r="B173" s="222"/>
      <c r="C173" s="253" t="s">
        <v>286</v>
      </c>
      <c r="D173" s="247"/>
      <c r="E173" s="247"/>
      <c r="F173" s="247"/>
      <c r="G173" s="247"/>
      <c r="H173" s="223"/>
      <c r="I173" s="223"/>
      <c r="J173" s="223"/>
      <c r="K173" s="223"/>
      <c r="L173" s="223"/>
      <c r="M173" s="223"/>
      <c r="N173" s="223"/>
      <c r="O173" s="223"/>
      <c r="P173" s="223"/>
      <c r="Q173" s="223"/>
      <c r="R173" s="223"/>
      <c r="S173" s="223"/>
      <c r="T173" s="223"/>
      <c r="U173" s="223"/>
      <c r="V173" s="223"/>
      <c r="W173" s="223"/>
      <c r="X173" s="223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128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21"/>
      <c r="B174" s="222"/>
      <c r="C174" s="253" t="s">
        <v>287</v>
      </c>
      <c r="D174" s="247"/>
      <c r="E174" s="247"/>
      <c r="F174" s="247"/>
      <c r="G174" s="247"/>
      <c r="H174" s="223"/>
      <c r="I174" s="223"/>
      <c r="J174" s="223"/>
      <c r="K174" s="223"/>
      <c r="L174" s="223"/>
      <c r="M174" s="223"/>
      <c r="N174" s="223"/>
      <c r="O174" s="223"/>
      <c r="P174" s="223"/>
      <c r="Q174" s="223"/>
      <c r="R174" s="223"/>
      <c r="S174" s="223"/>
      <c r="T174" s="223"/>
      <c r="U174" s="223"/>
      <c r="V174" s="223"/>
      <c r="W174" s="223"/>
      <c r="X174" s="223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128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21"/>
      <c r="B175" s="222"/>
      <c r="C175" s="267" t="s">
        <v>193</v>
      </c>
      <c r="D175" s="257"/>
      <c r="E175" s="258"/>
      <c r="F175" s="223"/>
      <c r="G175" s="223"/>
      <c r="H175" s="223"/>
      <c r="I175" s="223"/>
      <c r="J175" s="223"/>
      <c r="K175" s="223"/>
      <c r="L175" s="223"/>
      <c r="M175" s="223"/>
      <c r="N175" s="223"/>
      <c r="O175" s="223"/>
      <c r="P175" s="223"/>
      <c r="Q175" s="223"/>
      <c r="R175" s="223"/>
      <c r="S175" s="223"/>
      <c r="T175" s="223"/>
      <c r="U175" s="223"/>
      <c r="V175" s="223"/>
      <c r="W175" s="223"/>
      <c r="X175" s="223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171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21"/>
      <c r="B176" s="222"/>
      <c r="C176" s="267" t="s">
        <v>298</v>
      </c>
      <c r="D176" s="257"/>
      <c r="E176" s="258">
        <v>1</v>
      </c>
      <c r="F176" s="223"/>
      <c r="G176" s="223"/>
      <c r="H176" s="223"/>
      <c r="I176" s="223"/>
      <c r="J176" s="223"/>
      <c r="K176" s="223"/>
      <c r="L176" s="223"/>
      <c r="M176" s="223"/>
      <c r="N176" s="223"/>
      <c r="O176" s="223"/>
      <c r="P176" s="223"/>
      <c r="Q176" s="223"/>
      <c r="R176" s="223"/>
      <c r="S176" s="223"/>
      <c r="T176" s="223"/>
      <c r="U176" s="223"/>
      <c r="V176" s="223"/>
      <c r="W176" s="223"/>
      <c r="X176" s="223"/>
      <c r="Y176" s="214"/>
      <c r="Z176" s="214"/>
      <c r="AA176" s="214"/>
      <c r="AB176" s="214"/>
      <c r="AC176" s="214"/>
      <c r="AD176" s="214"/>
      <c r="AE176" s="214"/>
      <c r="AF176" s="214"/>
      <c r="AG176" s="214" t="s">
        <v>171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31">
        <v>22</v>
      </c>
      <c r="B177" s="232" t="s">
        <v>307</v>
      </c>
      <c r="C177" s="250" t="s">
        <v>308</v>
      </c>
      <c r="D177" s="233" t="s">
        <v>266</v>
      </c>
      <c r="E177" s="234">
        <v>2</v>
      </c>
      <c r="F177" s="235"/>
      <c r="G177" s="236">
        <f>ROUND(E177*F177,2)</f>
        <v>0</v>
      </c>
      <c r="H177" s="235"/>
      <c r="I177" s="236">
        <f>ROUND(E177*H177,2)</f>
        <v>0</v>
      </c>
      <c r="J177" s="235"/>
      <c r="K177" s="236">
        <f>ROUND(E177*J177,2)</f>
        <v>0</v>
      </c>
      <c r="L177" s="236">
        <v>21</v>
      </c>
      <c r="M177" s="236">
        <f>G177*(1+L177/100)</f>
        <v>0</v>
      </c>
      <c r="N177" s="236">
        <v>0</v>
      </c>
      <c r="O177" s="236">
        <f>ROUND(E177*N177,2)</f>
        <v>0</v>
      </c>
      <c r="P177" s="236">
        <v>0</v>
      </c>
      <c r="Q177" s="236">
        <f>ROUND(E177*P177,2)</f>
        <v>0</v>
      </c>
      <c r="R177" s="236"/>
      <c r="S177" s="236" t="s">
        <v>218</v>
      </c>
      <c r="T177" s="237" t="s">
        <v>124</v>
      </c>
      <c r="U177" s="223">
        <v>0</v>
      </c>
      <c r="V177" s="223">
        <f>ROUND(E177*U177,2)</f>
        <v>0</v>
      </c>
      <c r="W177" s="223"/>
      <c r="X177" s="223" t="s">
        <v>166</v>
      </c>
      <c r="Y177" s="214"/>
      <c r="Z177" s="214"/>
      <c r="AA177" s="214"/>
      <c r="AB177" s="214"/>
      <c r="AC177" s="214"/>
      <c r="AD177" s="214"/>
      <c r="AE177" s="214"/>
      <c r="AF177" s="214"/>
      <c r="AG177" s="214" t="s">
        <v>167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21"/>
      <c r="B178" s="222"/>
      <c r="C178" s="251" t="s">
        <v>276</v>
      </c>
      <c r="D178" s="239"/>
      <c r="E178" s="239"/>
      <c r="F178" s="239"/>
      <c r="G178" s="239"/>
      <c r="H178" s="223"/>
      <c r="I178" s="223"/>
      <c r="J178" s="223"/>
      <c r="K178" s="223"/>
      <c r="L178" s="223"/>
      <c r="M178" s="223"/>
      <c r="N178" s="223"/>
      <c r="O178" s="223"/>
      <c r="P178" s="223"/>
      <c r="Q178" s="223"/>
      <c r="R178" s="223"/>
      <c r="S178" s="223"/>
      <c r="T178" s="223"/>
      <c r="U178" s="223"/>
      <c r="V178" s="223"/>
      <c r="W178" s="223"/>
      <c r="X178" s="223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128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38" t="str">
        <f>C178</f>
        <v>Panely jsou vyrobeny z pozinkovaných drátů s OKY 50x200 mm, dráty 8/6/8 mm  a vodorovnými dráty 8/6/8.</v>
      </c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21"/>
      <c r="B179" s="222"/>
      <c r="C179" s="253" t="s">
        <v>277</v>
      </c>
      <c r="D179" s="247"/>
      <c r="E179" s="247"/>
      <c r="F179" s="247"/>
      <c r="G179" s="247"/>
      <c r="H179" s="223"/>
      <c r="I179" s="223"/>
      <c r="J179" s="223"/>
      <c r="K179" s="223"/>
      <c r="L179" s="223"/>
      <c r="M179" s="223"/>
      <c r="N179" s="223"/>
      <c r="O179" s="223"/>
      <c r="P179" s="223"/>
      <c r="Q179" s="223"/>
      <c r="R179" s="223"/>
      <c r="S179" s="223"/>
      <c r="T179" s="223"/>
      <c r="U179" s="223"/>
      <c r="V179" s="223"/>
      <c r="W179" s="223"/>
      <c r="X179" s="223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128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38" t="str">
        <f>C179</f>
        <v>Panely jsou na jedné straně ukončeny přesahem drátu, který bude na plotě umístěn ve vrchní části. Oplocení</v>
      </c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21"/>
      <c r="B180" s="222"/>
      <c r="C180" s="253" t="s">
        <v>309</v>
      </c>
      <c r="D180" s="247"/>
      <c r="E180" s="247"/>
      <c r="F180" s="247"/>
      <c r="G180" s="247"/>
      <c r="H180" s="223"/>
      <c r="I180" s="223"/>
      <c r="J180" s="223"/>
      <c r="K180" s="223"/>
      <c r="L180" s="223"/>
      <c r="M180" s="223"/>
      <c r="N180" s="223"/>
      <c r="O180" s="223"/>
      <c r="P180" s="223"/>
      <c r="Q180" s="223"/>
      <c r="R180" s="223"/>
      <c r="S180" s="223"/>
      <c r="T180" s="223"/>
      <c r="U180" s="223"/>
      <c r="V180" s="223"/>
      <c r="W180" s="223"/>
      <c r="X180" s="223"/>
      <c r="Y180" s="214"/>
      <c r="Z180" s="214"/>
      <c r="AA180" s="214"/>
      <c r="AB180" s="214"/>
      <c r="AC180" s="214"/>
      <c r="AD180" s="214"/>
      <c r="AE180" s="214"/>
      <c r="AF180" s="214"/>
      <c r="AG180" s="214" t="s">
        <v>128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21"/>
      <c r="B181" s="222"/>
      <c r="C181" s="253" t="s">
        <v>430</v>
      </c>
      <c r="D181" s="247"/>
      <c r="E181" s="247"/>
      <c r="F181" s="247"/>
      <c r="G181" s="247"/>
      <c r="H181" s="223"/>
      <c r="I181" s="223"/>
      <c r="J181" s="223"/>
      <c r="K181" s="223"/>
      <c r="L181" s="223"/>
      <c r="M181" s="223"/>
      <c r="N181" s="223"/>
      <c r="O181" s="223"/>
      <c r="P181" s="223"/>
      <c r="Q181" s="223"/>
      <c r="R181" s="223"/>
      <c r="S181" s="223"/>
      <c r="T181" s="223"/>
      <c r="U181" s="223"/>
      <c r="V181" s="223"/>
      <c r="W181" s="223"/>
      <c r="X181" s="223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128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38" t="str">
        <f>C181</f>
        <v>držáku plotového dílce 2-6 ks, PVC čepiček a  patky z prostého betonu C12/15 DN 250mm s hloubkou minimálně 700 mm</v>
      </c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21"/>
      <c r="B182" s="222"/>
      <c r="C182" s="253" t="s">
        <v>431</v>
      </c>
      <c r="D182" s="247"/>
      <c r="E182" s="247"/>
      <c r="F182" s="247"/>
      <c r="G182" s="247"/>
      <c r="H182" s="223"/>
      <c r="I182" s="223"/>
      <c r="J182" s="223"/>
      <c r="K182" s="223"/>
      <c r="L182" s="223"/>
      <c r="M182" s="223"/>
      <c r="N182" s="223"/>
      <c r="O182" s="223"/>
      <c r="P182" s="223"/>
      <c r="Q182" s="223"/>
      <c r="R182" s="223"/>
      <c r="S182" s="223"/>
      <c r="T182" s="223"/>
      <c r="U182" s="223"/>
      <c r="V182" s="223"/>
      <c r="W182" s="223"/>
      <c r="X182" s="223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128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21"/>
      <c r="B183" s="222"/>
      <c r="C183" s="253" t="s">
        <v>279</v>
      </c>
      <c r="D183" s="247"/>
      <c r="E183" s="247"/>
      <c r="F183" s="247"/>
      <c r="G183" s="247"/>
      <c r="H183" s="223"/>
      <c r="I183" s="223"/>
      <c r="J183" s="223"/>
      <c r="K183" s="223"/>
      <c r="L183" s="223"/>
      <c r="M183" s="223"/>
      <c r="N183" s="223"/>
      <c r="O183" s="223"/>
      <c r="P183" s="223"/>
      <c r="Q183" s="223"/>
      <c r="R183" s="223"/>
      <c r="S183" s="223"/>
      <c r="T183" s="223"/>
      <c r="U183" s="223"/>
      <c r="V183" s="223"/>
      <c r="W183" s="223"/>
      <c r="X183" s="223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128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21"/>
      <c r="B184" s="222"/>
      <c r="C184" s="253" t="s">
        <v>310</v>
      </c>
      <c r="D184" s="247"/>
      <c r="E184" s="247"/>
      <c r="F184" s="247"/>
      <c r="G184" s="247"/>
      <c r="H184" s="223"/>
      <c r="I184" s="223"/>
      <c r="J184" s="223"/>
      <c r="K184" s="223"/>
      <c r="L184" s="223"/>
      <c r="M184" s="223"/>
      <c r="N184" s="223"/>
      <c r="O184" s="223"/>
      <c r="P184" s="223"/>
      <c r="Q184" s="223"/>
      <c r="R184" s="223"/>
      <c r="S184" s="223"/>
      <c r="T184" s="223"/>
      <c r="U184" s="223"/>
      <c r="V184" s="223"/>
      <c r="W184" s="223"/>
      <c r="X184" s="223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128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21"/>
      <c r="B185" s="222"/>
      <c r="C185" s="253" t="s">
        <v>281</v>
      </c>
      <c r="D185" s="247"/>
      <c r="E185" s="247"/>
      <c r="F185" s="247"/>
      <c r="G185" s="247"/>
      <c r="H185" s="223"/>
      <c r="I185" s="223"/>
      <c r="J185" s="223"/>
      <c r="K185" s="223"/>
      <c r="L185" s="223"/>
      <c r="M185" s="223"/>
      <c r="N185" s="223"/>
      <c r="O185" s="223"/>
      <c r="P185" s="223"/>
      <c r="Q185" s="223"/>
      <c r="R185" s="223"/>
      <c r="S185" s="223"/>
      <c r="T185" s="223"/>
      <c r="U185" s="223"/>
      <c r="V185" s="223"/>
      <c r="W185" s="223"/>
      <c r="X185" s="223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128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21"/>
      <c r="B186" s="222"/>
      <c r="C186" s="253" t="s">
        <v>282</v>
      </c>
      <c r="D186" s="247"/>
      <c r="E186" s="247"/>
      <c r="F186" s="247"/>
      <c r="G186" s="247"/>
      <c r="H186" s="223"/>
      <c r="I186" s="223"/>
      <c r="J186" s="223"/>
      <c r="K186" s="223"/>
      <c r="L186" s="223"/>
      <c r="M186" s="223"/>
      <c r="N186" s="223"/>
      <c r="O186" s="223"/>
      <c r="P186" s="223"/>
      <c r="Q186" s="223"/>
      <c r="R186" s="223"/>
      <c r="S186" s="223"/>
      <c r="T186" s="223"/>
      <c r="U186" s="223"/>
      <c r="V186" s="223"/>
      <c r="W186" s="223"/>
      <c r="X186" s="223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128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21"/>
      <c r="B187" s="222"/>
      <c r="C187" s="253" t="s">
        <v>283</v>
      </c>
      <c r="D187" s="247"/>
      <c r="E187" s="247"/>
      <c r="F187" s="247"/>
      <c r="G187" s="247"/>
      <c r="H187" s="223"/>
      <c r="I187" s="223"/>
      <c r="J187" s="223"/>
      <c r="K187" s="223"/>
      <c r="L187" s="223"/>
      <c r="M187" s="223"/>
      <c r="N187" s="223"/>
      <c r="O187" s="223"/>
      <c r="P187" s="223"/>
      <c r="Q187" s="223"/>
      <c r="R187" s="223"/>
      <c r="S187" s="223"/>
      <c r="T187" s="223"/>
      <c r="U187" s="223"/>
      <c r="V187" s="223"/>
      <c r="W187" s="223"/>
      <c r="X187" s="223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128</v>
      </c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21"/>
      <c r="B188" s="222"/>
      <c r="C188" s="253" t="s">
        <v>311</v>
      </c>
      <c r="D188" s="247"/>
      <c r="E188" s="247"/>
      <c r="F188" s="247"/>
      <c r="G188" s="247"/>
      <c r="H188" s="223"/>
      <c r="I188" s="223"/>
      <c r="J188" s="223"/>
      <c r="K188" s="223"/>
      <c r="L188" s="223"/>
      <c r="M188" s="223"/>
      <c r="N188" s="223"/>
      <c r="O188" s="223"/>
      <c r="P188" s="223"/>
      <c r="Q188" s="223"/>
      <c r="R188" s="223"/>
      <c r="S188" s="223"/>
      <c r="T188" s="223"/>
      <c r="U188" s="223"/>
      <c r="V188" s="223"/>
      <c r="W188" s="223"/>
      <c r="X188" s="223"/>
      <c r="Y188" s="214"/>
      <c r="Z188" s="214"/>
      <c r="AA188" s="214"/>
      <c r="AB188" s="214"/>
      <c r="AC188" s="214"/>
      <c r="AD188" s="214"/>
      <c r="AE188" s="214"/>
      <c r="AF188" s="214"/>
      <c r="AG188" s="214" t="s">
        <v>128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21"/>
      <c r="B189" s="222"/>
      <c r="C189" s="253" t="s">
        <v>285</v>
      </c>
      <c r="D189" s="247"/>
      <c r="E189" s="247"/>
      <c r="F189" s="247"/>
      <c r="G189" s="247"/>
      <c r="H189" s="223"/>
      <c r="I189" s="223"/>
      <c r="J189" s="223"/>
      <c r="K189" s="223"/>
      <c r="L189" s="223"/>
      <c r="M189" s="223"/>
      <c r="N189" s="223"/>
      <c r="O189" s="223"/>
      <c r="P189" s="223"/>
      <c r="Q189" s="223"/>
      <c r="R189" s="223"/>
      <c r="S189" s="223"/>
      <c r="T189" s="223"/>
      <c r="U189" s="223"/>
      <c r="V189" s="223"/>
      <c r="W189" s="223"/>
      <c r="X189" s="223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128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38" t="str">
        <f>C189</f>
        <v>Spojovací příchytky budou kovové s rozměry 60x40mm, při uchycení panelu ke sloupku branky nebo brány budou mít rozměr 80x80 mm.</v>
      </c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21"/>
      <c r="B190" s="222"/>
      <c r="C190" s="253" t="s">
        <v>286</v>
      </c>
      <c r="D190" s="247"/>
      <c r="E190" s="247"/>
      <c r="F190" s="247"/>
      <c r="G190" s="247"/>
      <c r="H190" s="223"/>
      <c r="I190" s="223"/>
      <c r="J190" s="223"/>
      <c r="K190" s="223"/>
      <c r="L190" s="223"/>
      <c r="M190" s="223"/>
      <c r="N190" s="223"/>
      <c r="O190" s="223"/>
      <c r="P190" s="223"/>
      <c r="Q190" s="223"/>
      <c r="R190" s="223"/>
      <c r="S190" s="223"/>
      <c r="T190" s="223"/>
      <c r="U190" s="223"/>
      <c r="V190" s="223"/>
      <c r="W190" s="223"/>
      <c r="X190" s="223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128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21"/>
      <c r="B191" s="222"/>
      <c r="C191" s="253" t="s">
        <v>287</v>
      </c>
      <c r="D191" s="247"/>
      <c r="E191" s="247"/>
      <c r="F191" s="247"/>
      <c r="G191" s="247"/>
      <c r="H191" s="223"/>
      <c r="I191" s="223"/>
      <c r="J191" s="223"/>
      <c r="K191" s="223"/>
      <c r="L191" s="223"/>
      <c r="M191" s="223"/>
      <c r="N191" s="223"/>
      <c r="O191" s="223"/>
      <c r="P191" s="223"/>
      <c r="Q191" s="223"/>
      <c r="R191" s="223"/>
      <c r="S191" s="223"/>
      <c r="T191" s="223"/>
      <c r="U191" s="223"/>
      <c r="V191" s="223"/>
      <c r="W191" s="223"/>
      <c r="X191" s="223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128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21"/>
      <c r="B192" s="222"/>
      <c r="C192" s="267" t="s">
        <v>193</v>
      </c>
      <c r="D192" s="257"/>
      <c r="E192" s="258"/>
      <c r="F192" s="223"/>
      <c r="G192" s="223"/>
      <c r="H192" s="223"/>
      <c r="I192" s="223"/>
      <c r="J192" s="223"/>
      <c r="K192" s="223"/>
      <c r="L192" s="223"/>
      <c r="M192" s="223"/>
      <c r="N192" s="223"/>
      <c r="O192" s="223"/>
      <c r="P192" s="223"/>
      <c r="Q192" s="223"/>
      <c r="R192" s="223"/>
      <c r="S192" s="223"/>
      <c r="T192" s="223"/>
      <c r="U192" s="223"/>
      <c r="V192" s="223"/>
      <c r="W192" s="223"/>
      <c r="X192" s="223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171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21"/>
      <c r="B193" s="222"/>
      <c r="C193" s="267" t="s">
        <v>312</v>
      </c>
      <c r="D193" s="257"/>
      <c r="E193" s="258">
        <v>2</v>
      </c>
      <c r="F193" s="223"/>
      <c r="G193" s="223"/>
      <c r="H193" s="223"/>
      <c r="I193" s="223"/>
      <c r="J193" s="223"/>
      <c r="K193" s="223"/>
      <c r="L193" s="223"/>
      <c r="M193" s="223"/>
      <c r="N193" s="223"/>
      <c r="O193" s="223"/>
      <c r="P193" s="223"/>
      <c r="Q193" s="223"/>
      <c r="R193" s="223"/>
      <c r="S193" s="223"/>
      <c r="T193" s="223"/>
      <c r="U193" s="223"/>
      <c r="V193" s="223"/>
      <c r="W193" s="223"/>
      <c r="X193" s="223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171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31">
        <v>23</v>
      </c>
      <c r="B194" s="232" t="s">
        <v>313</v>
      </c>
      <c r="C194" s="250" t="s">
        <v>314</v>
      </c>
      <c r="D194" s="233" t="s">
        <v>266</v>
      </c>
      <c r="E194" s="234">
        <v>1</v>
      </c>
      <c r="F194" s="235"/>
      <c r="G194" s="236">
        <f>ROUND(E194*F194,2)</f>
        <v>0</v>
      </c>
      <c r="H194" s="235"/>
      <c r="I194" s="236">
        <f>ROUND(E194*H194,2)</f>
        <v>0</v>
      </c>
      <c r="J194" s="235"/>
      <c r="K194" s="236">
        <f>ROUND(E194*J194,2)</f>
        <v>0</v>
      </c>
      <c r="L194" s="236">
        <v>21</v>
      </c>
      <c r="M194" s="236">
        <f>G194*(1+L194/100)</f>
        <v>0</v>
      </c>
      <c r="N194" s="236">
        <v>0</v>
      </c>
      <c r="O194" s="236">
        <f>ROUND(E194*N194,2)</f>
        <v>0</v>
      </c>
      <c r="P194" s="236">
        <v>0</v>
      </c>
      <c r="Q194" s="236">
        <f>ROUND(E194*P194,2)</f>
        <v>0</v>
      </c>
      <c r="R194" s="236"/>
      <c r="S194" s="236" t="s">
        <v>218</v>
      </c>
      <c r="T194" s="237" t="s">
        <v>124</v>
      </c>
      <c r="U194" s="223">
        <v>0</v>
      </c>
      <c r="V194" s="223">
        <f>ROUND(E194*U194,2)</f>
        <v>0</v>
      </c>
      <c r="W194" s="223"/>
      <c r="X194" s="223" t="s">
        <v>166</v>
      </c>
      <c r="Y194" s="214"/>
      <c r="Z194" s="214"/>
      <c r="AA194" s="214"/>
      <c r="AB194" s="214"/>
      <c r="AC194" s="214"/>
      <c r="AD194" s="214"/>
      <c r="AE194" s="214"/>
      <c r="AF194" s="214"/>
      <c r="AG194" s="214" t="s">
        <v>167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21"/>
      <c r="B195" s="222"/>
      <c r="C195" s="251" t="s">
        <v>276</v>
      </c>
      <c r="D195" s="239"/>
      <c r="E195" s="239"/>
      <c r="F195" s="239"/>
      <c r="G195" s="239"/>
      <c r="H195" s="223"/>
      <c r="I195" s="223"/>
      <c r="J195" s="223"/>
      <c r="K195" s="223"/>
      <c r="L195" s="223"/>
      <c r="M195" s="223"/>
      <c r="N195" s="223"/>
      <c r="O195" s="223"/>
      <c r="P195" s="223"/>
      <c r="Q195" s="223"/>
      <c r="R195" s="223"/>
      <c r="S195" s="223"/>
      <c r="T195" s="223"/>
      <c r="U195" s="223"/>
      <c r="V195" s="223"/>
      <c r="W195" s="223"/>
      <c r="X195" s="223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128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38" t="str">
        <f>C195</f>
        <v>Panely jsou vyrobeny z pozinkovaných drátů s OKY 50x200 mm, dráty 8/6/8 mm  a vodorovnými dráty 8/6/8.</v>
      </c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21"/>
      <c r="B196" s="222"/>
      <c r="C196" s="253" t="s">
        <v>277</v>
      </c>
      <c r="D196" s="247"/>
      <c r="E196" s="247"/>
      <c r="F196" s="247"/>
      <c r="G196" s="247"/>
      <c r="H196" s="223"/>
      <c r="I196" s="223"/>
      <c r="J196" s="223"/>
      <c r="K196" s="223"/>
      <c r="L196" s="223"/>
      <c r="M196" s="223"/>
      <c r="N196" s="223"/>
      <c r="O196" s="223"/>
      <c r="P196" s="223"/>
      <c r="Q196" s="223"/>
      <c r="R196" s="223"/>
      <c r="S196" s="223"/>
      <c r="T196" s="223"/>
      <c r="U196" s="223"/>
      <c r="V196" s="223"/>
      <c r="W196" s="223"/>
      <c r="X196" s="223"/>
      <c r="Y196" s="214"/>
      <c r="Z196" s="214"/>
      <c r="AA196" s="214"/>
      <c r="AB196" s="214"/>
      <c r="AC196" s="214"/>
      <c r="AD196" s="214"/>
      <c r="AE196" s="214"/>
      <c r="AF196" s="214"/>
      <c r="AG196" s="214" t="s">
        <v>128</v>
      </c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38" t="str">
        <f>C196</f>
        <v>Panely jsou na jedné straně ukončeny přesahem drátu, který bude na plotě umístěn ve vrchní části. Oplocení</v>
      </c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21"/>
      <c r="B197" s="222"/>
      <c r="C197" s="253" t="s">
        <v>315</v>
      </c>
      <c r="D197" s="247"/>
      <c r="E197" s="247"/>
      <c r="F197" s="247"/>
      <c r="G197" s="247"/>
      <c r="H197" s="223"/>
      <c r="I197" s="223"/>
      <c r="J197" s="223"/>
      <c r="K197" s="223"/>
      <c r="L197" s="223"/>
      <c r="M197" s="223"/>
      <c r="N197" s="223"/>
      <c r="O197" s="223"/>
      <c r="P197" s="223"/>
      <c r="Q197" s="223"/>
      <c r="R197" s="223"/>
      <c r="S197" s="223"/>
      <c r="T197" s="223"/>
      <c r="U197" s="223"/>
      <c r="V197" s="223"/>
      <c r="W197" s="223"/>
      <c r="X197" s="223"/>
      <c r="Y197" s="214"/>
      <c r="Z197" s="214"/>
      <c r="AA197" s="214"/>
      <c r="AB197" s="214"/>
      <c r="AC197" s="214"/>
      <c r="AD197" s="214"/>
      <c r="AE197" s="214"/>
      <c r="AF197" s="214"/>
      <c r="AG197" s="214" t="s">
        <v>128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21"/>
      <c r="B198" s="222"/>
      <c r="C198" s="253" t="s">
        <v>430</v>
      </c>
      <c r="D198" s="247"/>
      <c r="E198" s="247"/>
      <c r="F198" s="247"/>
      <c r="G198" s="247"/>
      <c r="H198" s="223"/>
      <c r="I198" s="223"/>
      <c r="J198" s="223"/>
      <c r="K198" s="223"/>
      <c r="L198" s="223"/>
      <c r="M198" s="223"/>
      <c r="N198" s="223"/>
      <c r="O198" s="223"/>
      <c r="P198" s="223"/>
      <c r="Q198" s="223"/>
      <c r="R198" s="223"/>
      <c r="S198" s="223"/>
      <c r="T198" s="223"/>
      <c r="U198" s="223"/>
      <c r="V198" s="223"/>
      <c r="W198" s="223"/>
      <c r="X198" s="223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128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38" t="str">
        <f>C198</f>
        <v>držáku plotového dílce 2-6 ks, PVC čepiček a  patky z prostého betonu C12/15 DN 250mm s hloubkou minimálně 700 mm</v>
      </c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21"/>
      <c r="B199" s="222"/>
      <c r="C199" s="253" t="s">
        <v>431</v>
      </c>
      <c r="D199" s="247"/>
      <c r="E199" s="247"/>
      <c r="F199" s="247"/>
      <c r="G199" s="247"/>
      <c r="H199" s="223"/>
      <c r="I199" s="223"/>
      <c r="J199" s="223"/>
      <c r="K199" s="223"/>
      <c r="L199" s="223"/>
      <c r="M199" s="223"/>
      <c r="N199" s="223"/>
      <c r="O199" s="223"/>
      <c r="P199" s="223"/>
      <c r="Q199" s="223"/>
      <c r="R199" s="223"/>
      <c r="S199" s="223"/>
      <c r="T199" s="223"/>
      <c r="U199" s="223"/>
      <c r="V199" s="223"/>
      <c r="W199" s="223"/>
      <c r="X199" s="223"/>
      <c r="Y199" s="214"/>
      <c r="Z199" s="214"/>
      <c r="AA199" s="214"/>
      <c r="AB199" s="214"/>
      <c r="AC199" s="214"/>
      <c r="AD199" s="214"/>
      <c r="AE199" s="214"/>
      <c r="AF199" s="214"/>
      <c r="AG199" s="214" t="s">
        <v>128</v>
      </c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21"/>
      <c r="B200" s="222"/>
      <c r="C200" s="253" t="s">
        <v>279</v>
      </c>
      <c r="D200" s="247"/>
      <c r="E200" s="247"/>
      <c r="F200" s="247"/>
      <c r="G200" s="247"/>
      <c r="H200" s="223"/>
      <c r="I200" s="223"/>
      <c r="J200" s="223"/>
      <c r="K200" s="223"/>
      <c r="L200" s="223"/>
      <c r="M200" s="223"/>
      <c r="N200" s="223"/>
      <c r="O200" s="223"/>
      <c r="P200" s="223"/>
      <c r="Q200" s="223"/>
      <c r="R200" s="223"/>
      <c r="S200" s="223"/>
      <c r="T200" s="223"/>
      <c r="U200" s="223"/>
      <c r="V200" s="223"/>
      <c r="W200" s="223"/>
      <c r="X200" s="223"/>
      <c r="Y200" s="214"/>
      <c r="Z200" s="214"/>
      <c r="AA200" s="214"/>
      <c r="AB200" s="214"/>
      <c r="AC200" s="214"/>
      <c r="AD200" s="214"/>
      <c r="AE200" s="214"/>
      <c r="AF200" s="214"/>
      <c r="AG200" s="214" t="s">
        <v>128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21"/>
      <c r="B201" s="222"/>
      <c r="C201" s="253" t="s">
        <v>316</v>
      </c>
      <c r="D201" s="247"/>
      <c r="E201" s="247"/>
      <c r="F201" s="247"/>
      <c r="G201" s="247"/>
      <c r="H201" s="223"/>
      <c r="I201" s="223"/>
      <c r="J201" s="223"/>
      <c r="K201" s="223"/>
      <c r="L201" s="223"/>
      <c r="M201" s="223"/>
      <c r="N201" s="223"/>
      <c r="O201" s="223"/>
      <c r="P201" s="223"/>
      <c r="Q201" s="223"/>
      <c r="R201" s="223"/>
      <c r="S201" s="223"/>
      <c r="T201" s="223"/>
      <c r="U201" s="223"/>
      <c r="V201" s="223"/>
      <c r="W201" s="223"/>
      <c r="X201" s="223"/>
      <c r="Y201" s="214"/>
      <c r="Z201" s="214"/>
      <c r="AA201" s="214"/>
      <c r="AB201" s="214"/>
      <c r="AC201" s="214"/>
      <c r="AD201" s="214"/>
      <c r="AE201" s="214"/>
      <c r="AF201" s="214"/>
      <c r="AG201" s="214" t="s">
        <v>128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21"/>
      <c r="B202" s="222"/>
      <c r="C202" s="253" t="s">
        <v>281</v>
      </c>
      <c r="D202" s="247"/>
      <c r="E202" s="247"/>
      <c r="F202" s="247"/>
      <c r="G202" s="247"/>
      <c r="H202" s="223"/>
      <c r="I202" s="223"/>
      <c r="J202" s="223"/>
      <c r="K202" s="223"/>
      <c r="L202" s="223"/>
      <c r="M202" s="223"/>
      <c r="N202" s="223"/>
      <c r="O202" s="223"/>
      <c r="P202" s="223"/>
      <c r="Q202" s="223"/>
      <c r="R202" s="223"/>
      <c r="S202" s="223"/>
      <c r="T202" s="223"/>
      <c r="U202" s="223"/>
      <c r="V202" s="223"/>
      <c r="W202" s="223"/>
      <c r="X202" s="223"/>
      <c r="Y202" s="214"/>
      <c r="Z202" s="214"/>
      <c r="AA202" s="214"/>
      <c r="AB202" s="214"/>
      <c r="AC202" s="214"/>
      <c r="AD202" s="214"/>
      <c r="AE202" s="214"/>
      <c r="AF202" s="214"/>
      <c r="AG202" s="214" t="s">
        <v>128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21"/>
      <c r="B203" s="222"/>
      <c r="C203" s="253" t="s">
        <v>282</v>
      </c>
      <c r="D203" s="247"/>
      <c r="E203" s="247"/>
      <c r="F203" s="247"/>
      <c r="G203" s="247"/>
      <c r="H203" s="223"/>
      <c r="I203" s="223"/>
      <c r="J203" s="223"/>
      <c r="K203" s="223"/>
      <c r="L203" s="223"/>
      <c r="M203" s="223"/>
      <c r="N203" s="223"/>
      <c r="O203" s="223"/>
      <c r="P203" s="223"/>
      <c r="Q203" s="223"/>
      <c r="R203" s="223"/>
      <c r="S203" s="223"/>
      <c r="T203" s="223"/>
      <c r="U203" s="223"/>
      <c r="V203" s="223"/>
      <c r="W203" s="223"/>
      <c r="X203" s="223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128</v>
      </c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21"/>
      <c r="B204" s="222"/>
      <c r="C204" s="253" t="s">
        <v>283</v>
      </c>
      <c r="D204" s="247"/>
      <c r="E204" s="247"/>
      <c r="F204" s="247"/>
      <c r="G204" s="247"/>
      <c r="H204" s="223"/>
      <c r="I204" s="223"/>
      <c r="J204" s="223"/>
      <c r="K204" s="223"/>
      <c r="L204" s="223"/>
      <c r="M204" s="223"/>
      <c r="N204" s="223"/>
      <c r="O204" s="223"/>
      <c r="P204" s="223"/>
      <c r="Q204" s="223"/>
      <c r="R204" s="223"/>
      <c r="S204" s="223"/>
      <c r="T204" s="223"/>
      <c r="U204" s="223"/>
      <c r="V204" s="223"/>
      <c r="W204" s="223"/>
      <c r="X204" s="223"/>
      <c r="Y204" s="214"/>
      <c r="Z204" s="214"/>
      <c r="AA204" s="214"/>
      <c r="AB204" s="214"/>
      <c r="AC204" s="214"/>
      <c r="AD204" s="214"/>
      <c r="AE204" s="214"/>
      <c r="AF204" s="214"/>
      <c r="AG204" s="214" t="s">
        <v>128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21"/>
      <c r="B205" s="222"/>
      <c r="C205" s="253" t="s">
        <v>317</v>
      </c>
      <c r="D205" s="247"/>
      <c r="E205" s="247"/>
      <c r="F205" s="247"/>
      <c r="G205" s="247"/>
      <c r="H205" s="223"/>
      <c r="I205" s="223"/>
      <c r="J205" s="223"/>
      <c r="K205" s="223"/>
      <c r="L205" s="223"/>
      <c r="M205" s="223"/>
      <c r="N205" s="223"/>
      <c r="O205" s="223"/>
      <c r="P205" s="223"/>
      <c r="Q205" s="223"/>
      <c r="R205" s="223"/>
      <c r="S205" s="223"/>
      <c r="T205" s="223"/>
      <c r="U205" s="223"/>
      <c r="V205" s="223"/>
      <c r="W205" s="223"/>
      <c r="X205" s="223"/>
      <c r="Y205" s="214"/>
      <c r="Z205" s="214"/>
      <c r="AA205" s="214"/>
      <c r="AB205" s="214"/>
      <c r="AC205" s="214"/>
      <c r="AD205" s="214"/>
      <c r="AE205" s="214"/>
      <c r="AF205" s="214"/>
      <c r="AG205" s="214" t="s">
        <v>128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21"/>
      <c r="B206" s="222"/>
      <c r="C206" s="253" t="s">
        <v>285</v>
      </c>
      <c r="D206" s="247"/>
      <c r="E206" s="247"/>
      <c r="F206" s="247"/>
      <c r="G206" s="247"/>
      <c r="H206" s="223"/>
      <c r="I206" s="223"/>
      <c r="J206" s="223"/>
      <c r="K206" s="223"/>
      <c r="L206" s="223"/>
      <c r="M206" s="223"/>
      <c r="N206" s="223"/>
      <c r="O206" s="223"/>
      <c r="P206" s="223"/>
      <c r="Q206" s="223"/>
      <c r="R206" s="223"/>
      <c r="S206" s="223"/>
      <c r="T206" s="223"/>
      <c r="U206" s="223"/>
      <c r="V206" s="223"/>
      <c r="W206" s="223"/>
      <c r="X206" s="223"/>
      <c r="Y206" s="214"/>
      <c r="Z206" s="214"/>
      <c r="AA206" s="214"/>
      <c r="AB206" s="214"/>
      <c r="AC206" s="214"/>
      <c r="AD206" s="214"/>
      <c r="AE206" s="214"/>
      <c r="AF206" s="214"/>
      <c r="AG206" s="214" t="s">
        <v>128</v>
      </c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38" t="str">
        <f>C206</f>
        <v>Spojovací příchytky budou kovové s rozměry 60x40mm, při uchycení panelu ke sloupku branky nebo brány budou mít rozměr 80x80 mm.</v>
      </c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21"/>
      <c r="B207" s="222"/>
      <c r="C207" s="253" t="s">
        <v>286</v>
      </c>
      <c r="D207" s="247"/>
      <c r="E207" s="247"/>
      <c r="F207" s="247"/>
      <c r="G207" s="247"/>
      <c r="H207" s="223"/>
      <c r="I207" s="223"/>
      <c r="J207" s="223"/>
      <c r="K207" s="223"/>
      <c r="L207" s="223"/>
      <c r="M207" s="223"/>
      <c r="N207" s="223"/>
      <c r="O207" s="223"/>
      <c r="P207" s="223"/>
      <c r="Q207" s="223"/>
      <c r="R207" s="223"/>
      <c r="S207" s="223"/>
      <c r="T207" s="223"/>
      <c r="U207" s="223"/>
      <c r="V207" s="223"/>
      <c r="W207" s="223"/>
      <c r="X207" s="223"/>
      <c r="Y207" s="214"/>
      <c r="Z207" s="214"/>
      <c r="AA207" s="214"/>
      <c r="AB207" s="214"/>
      <c r="AC207" s="214"/>
      <c r="AD207" s="214"/>
      <c r="AE207" s="214"/>
      <c r="AF207" s="214"/>
      <c r="AG207" s="214" t="s">
        <v>128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21"/>
      <c r="B208" s="222"/>
      <c r="C208" s="253" t="s">
        <v>287</v>
      </c>
      <c r="D208" s="247"/>
      <c r="E208" s="247"/>
      <c r="F208" s="247"/>
      <c r="G208" s="247"/>
      <c r="H208" s="223"/>
      <c r="I208" s="223"/>
      <c r="J208" s="223"/>
      <c r="K208" s="223"/>
      <c r="L208" s="223"/>
      <c r="M208" s="223"/>
      <c r="N208" s="223"/>
      <c r="O208" s="223"/>
      <c r="P208" s="223"/>
      <c r="Q208" s="223"/>
      <c r="R208" s="223"/>
      <c r="S208" s="223"/>
      <c r="T208" s="223"/>
      <c r="U208" s="223"/>
      <c r="V208" s="223"/>
      <c r="W208" s="223"/>
      <c r="X208" s="223"/>
      <c r="Y208" s="214"/>
      <c r="Z208" s="214"/>
      <c r="AA208" s="214"/>
      <c r="AB208" s="214"/>
      <c r="AC208" s="214"/>
      <c r="AD208" s="214"/>
      <c r="AE208" s="214"/>
      <c r="AF208" s="214"/>
      <c r="AG208" s="214" t="s">
        <v>128</v>
      </c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21"/>
      <c r="B209" s="222"/>
      <c r="C209" s="267" t="s">
        <v>193</v>
      </c>
      <c r="D209" s="257"/>
      <c r="E209" s="258"/>
      <c r="F209" s="223"/>
      <c r="G209" s="223"/>
      <c r="H209" s="223"/>
      <c r="I209" s="223"/>
      <c r="J209" s="223"/>
      <c r="K209" s="223"/>
      <c r="L209" s="223"/>
      <c r="M209" s="223"/>
      <c r="N209" s="223"/>
      <c r="O209" s="223"/>
      <c r="P209" s="223"/>
      <c r="Q209" s="223"/>
      <c r="R209" s="223"/>
      <c r="S209" s="223"/>
      <c r="T209" s="223"/>
      <c r="U209" s="223"/>
      <c r="V209" s="223"/>
      <c r="W209" s="223"/>
      <c r="X209" s="223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171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21"/>
      <c r="B210" s="222"/>
      <c r="C210" s="267" t="s">
        <v>298</v>
      </c>
      <c r="D210" s="257"/>
      <c r="E210" s="258">
        <v>1</v>
      </c>
      <c r="F210" s="223"/>
      <c r="G210" s="223"/>
      <c r="H210" s="223"/>
      <c r="I210" s="223"/>
      <c r="J210" s="223"/>
      <c r="K210" s="223"/>
      <c r="L210" s="223"/>
      <c r="M210" s="223"/>
      <c r="N210" s="223"/>
      <c r="O210" s="223"/>
      <c r="P210" s="223"/>
      <c r="Q210" s="223"/>
      <c r="R210" s="223"/>
      <c r="S210" s="223"/>
      <c r="T210" s="223"/>
      <c r="U210" s="223"/>
      <c r="V210" s="223"/>
      <c r="W210" s="223"/>
      <c r="X210" s="223"/>
      <c r="Y210" s="214"/>
      <c r="Z210" s="214"/>
      <c r="AA210" s="214"/>
      <c r="AB210" s="214"/>
      <c r="AC210" s="214"/>
      <c r="AD210" s="214"/>
      <c r="AE210" s="214"/>
      <c r="AF210" s="214"/>
      <c r="AG210" s="214" t="s">
        <v>171</v>
      </c>
      <c r="AH210" s="214">
        <v>0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31">
        <v>24</v>
      </c>
      <c r="B211" s="232" t="s">
        <v>318</v>
      </c>
      <c r="C211" s="250" t="s">
        <v>319</v>
      </c>
      <c r="D211" s="233" t="s">
        <v>266</v>
      </c>
      <c r="E211" s="234">
        <v>1</v>
      </c>
      <c r="F211" s="235"/>
      <c r="G211" s="236">
        <f>ROUND(E211*F211,2)</f>
        <v>0</v>
      </c>
      <c r="H211" s="235"/>
      <c r="I211" s="236">
        <f>ROUND(E211*H211,2)</f>
        <v>0</v>
      </c>
      <c r="J211" s="235"/>
      <c r="K211" s="236">
        <f>ROUND(E211*J211,2)</f>
        <v>0</v>
      </c>
      <c r="L211" s="236">
        <v>21</v>
      </c>
      <c r="M211" s="236">
        <f>G211*(1+L211/100)</f>
        <v>0</v>
      </c>
      <c r="N211" s="236">
        <v>0</v>
      </c>
      <c r="O211" s="236">
        <f>ROUND(E211*N211,2)</f>
        <v>0</v>
      </c>
      <c r="P211" s="236">
        <v>0</v>
      </c>
      <c r="Q211" s="236">
        <f>ROUND(E211*P211,2)</f>
        <v>0</v>
      </c>
      <c r="R211" s="236"/>
      <c r="S211" s="236" t="s">
        <v>218</v>
      </c>
      <c r="T211" s="237" t="s">
        <v>124</v>
      </c>
      <c r="U211" s="223">
        <v>0</v>
      </c>
      <c r="V211" s="223">
        <f>ROUND(E211*U211,2)</f>
        <v>0</v>
      </c>
      <c r="W211" s="223"/>
      <c r="X211" s="223" t="s">
        <v>166</v>
      </c>
      <c r="Y211" s="214"/>
      <c r="Z211" s="214"/>
      <c r="AA211" s="214"/>
      <c r="AB211" s="214"/>
      <c r="AC211" s="214"/>
      <c r="AD211" s="214"/>
      <c r="AE211" s="214"/>
      <c r="AF211" s="214"/>
      <c r="AG211" s="214" t="s">
        <v>167</v>
      </c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21"/>
      <c r="B212" s="222"/>
      <c r="C212" s="251" t="s">
        <v>276</v>
      </c>
      <c r="D212" s="239"/>
      <c r="E212" s="239"/>
      <c r="F212" s="239"/>
      <c r="G212" s="239"/>
      <c r="H212" s="223"/>
      <c r="I212" s="223"/>
      <c r="J212" s="223"/>
      <c r="K212" s="223"/>
      <c r="L212" s="223"/>
      <c r="M212" s="223"/>
      <c r="N212" s="223"/>
      <c r="O212" s="223"/>
      <c r="P212" s="223"/>
      <c r="Q212" s="223"/>
      <c r="R212" s="223"/>
      <c r="S212" s="223"/>
      <c r="T212" s="223"/>
      <c r="U212" s="223"/>
      <c r="V212" s="223"/>
      <c r="W212" s="223"/>
      <c r="X212" s="223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128</v>
      </c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38" t="str">
        <f>C212</f>
        <v>Panely jsou vyrobeny z pozinkovaných drátů s OKY 50x200 mm, dráty 8/6/8 mm  a vodorovnými dráty 8/6/8.</v>
      </c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21"/>
      <c r="B213" s="222"/>
      <c r="C213" s="253" t="s">
        <v>277</v>
      </c>
      <c r="D213" s="247"/>
      <c r="E213" s="247"/>
      <c r="F213" s="247"/>
      <c r="G213" s="247"/>
      <c r="H213" s="223"/>
      <c r="I213" s="223"/>
      <c r="J213" s="223"/>
      <c r="K213" s="223"/>
      <c r="L213" s="223"/>
      <c r="M213" s="223"/>
      <c r="N213" s="223"/>
      <c r="O213" s="223"/>
      <c r="P213" s="223"/>
      <c r="Q213" s="223"/>
      <c r="R213" s="223"/>
      <c r="S213" s="223"/>
      <c r="T213" s="223"/>
      <c r="U213" s="223"/>
      <c r="V213" s="223"/>
      <c r="W213" s="223"/>
      <c r="X213" s="223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128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38" t="str">
        <f>C213</f>
        <v>Panely jsou na jedné straně ukončeny přesahem drátu, který bude na plotě umístěn ve vrchní části. Oplocení</v>
      </c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21"/>
      <c r="B214" s="222"/>
      <c r="C214" s="253" t="s">
        <v>320</v>
      </c>
      <c r="D214" s="247"/>
      <c r="E214" s="247"/>
      <c r="F214" s="247"/>
      <c r="G214" s="247"/>
      <c r="H214" s="223"/>
      <c r="I214" s="223"/>
      <c r="J214" s="223"/>
      <c r="K214" s="223"/>
      <c r="L214" s="223"/>
      <c r="M214" s="223"/>
      <c r="N214" s="223"/>
      <c r="O214" s="223"/>
      <c r="P214" s="223"/>
      <c r="Q214" s="223"/>
      <c r="R214" s="223"/>
      <c r="S214" s="223"/>
      <c r="T214" s="223"/>
      <c r="U214" s="223"/>
      <c r="V214" s="223"/>
      <c r="W214" s="223"/>
      <c r="X214" s="223"/>
      <c r="Y214" s="214"/>
      <c r="Z214" s="214"/>
      <c r="AA214" s="214"/>
      <c r="AB214" s="214"/>
      <c r="AC214" s="214"/>
      <c r="AD214" s="214"/>
      <c r="AE214" s="214"/>
      <c r="AF214" s="214"/>
      <c r="AG214" s="214" t="s">
        <v>128</v>
      </c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21"/>
      <c r="B215" s="222"/>
      <c r="C215" s="253" t="s">
        <v>430</v>
      </c>
      <c r="D215" s="247"/>
      <c r="E215" s="247"/>
      <c r="F215" s="247"/>
      <c r="G215" s="247"/>
      <c r="H215" s="223"/>
      <c r="I215" s="223"/>
      <c r="J215" s="223"/>
      <c r="K215" s="223"/>
      <c r="L215" s="223"/>
      <c r="M215" s="223"/>
      <c r="N215" s="223"/>
      <c r="O215" s="223"/>
      <c r="P215" s="223"/>
      <c r="Q215" s="223"/>
      <c r="R215" s="223"/>
      <c r="S215" s="223"/>
      <c r="T215" s="223"/>
      <c r="U215" s="223"/>
      <c r="V215" s="223"/>
      <c r="W215" s="223"/>
      <c r="X215" s="223"/>
      <c r="Y215" s="214"/>
      <c r="Z215" s="214"/>
      <c r="AA215" s="214"/>
      <c r="AB215" s="214"/>
      <c r="AC215" s="214"/>
      <c r="AD215" s="214"/>
      <c r="AE215" s="214"/>
      <c r="AF215" s="214"/>
      <c r="AG215" s="214" t="s">
        <v>128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38" t="str">
        <f>C215</f>
        <v>držáku plotového dílce 2-6 ks, PVC čepiček a  patky z prostého betonu C12/15 DN 250mm s hloubkou minimálně 700 mm</v>
      </c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21"/>
      <c r="B216" s="222"/>
      <c r="C216" s="253" t="s">
        <v>431</v>
      </c>
      <c r="D216" s="247"/>
      <c r="E216" s="247"/>
      <c r="F216" s="247"/>
      <c r="G216" s="247"/>
      <c r="H216" s="223"/>
      <c r="I216" s="223"/>
      <c r="J216" s="223"/>
      <c r="K216" s="223"/>
      <c r="L216" s="223"/>
      <c r="M216" s="223"/>
      <c r="N216" s="223"/>
      <c r="O216" s="223"/>
      <c r="P216" s="223"/>
      <c r="Q216" s="223"/>
      <c r="R216" s="223"/>
      <c r="S216" s="223"/>
      <c r="T216" s="223"/>
      <c r="U216" s="223"/>
      <c r="V216" s="223"/>
      <c r="W216" s="223"/>
      <c r="X216" s="223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128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21"/>
      <c r="B217" s="222"/>
      <c r="C217" s="253" t="s">
        <v>279</v>
      </c>
      <c r="D217" s="247"/>
      <c r="E217" s="247"/>
      <c r="F217" s="247"/>
      <c r="G217" s="247"/>
      <c r="H217" s="223"/>
      <c r="I217" s="223"/>
      <c r="J217" s="223"/>
      <c r="K217" s="223"/>
      <c r="L217" s="223"/>
      <c r="M217" s="223"/>
      <c r="N217" s="223"/>
      <c r="O217" s="223"/>
      <c r="P217" s="223"/>
      <c r="Q217" s="223"/>
      <c r="R217" s="223"/>
      <c r="S217" s="223"/>
      <c r="T217" s="223"/>
      <c r="U217" s="223"/>
      <c r="V217" s="223"/>
      <c r="W217" s="223"/>
      <c r="X217" s="223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128</v>
      </c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21"/>
      <c r="B218" s="222"/>
      <c r="C218" s="253" t="s">
        <v>321</v>
      </c>
      <c r="D218" s="247"/>
      <c r="E218" s="247"/>
      <c r="F218" s="247"/>
      <c r="G218" s="247"/>
      <c r="H218" s="223"/>
      <c r="I218" s="223"/>
      <c r="J218" s="223"/>
      <c r="K218" s="223"/>
      <c r="L218" s="223"/>
      <c r="M218" s="223"/>
      <c r="N218" s="223"/>
      <c r="O218" s="223"/>
      <c r="P218" s="223"/>
      <c r="Q218" s="223"/>
      <c r="R218" s="223"/>
      <c r="S218" s="223"/>
      <c r="T218" s="223"/>
      <c r="U218" s="223"/>
      <c r="V218" s="223"/>
      <c r="W218" s="223"/>
      <c r="X218" s="223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128</v>
      </c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21"/>
      <c r="B219" s="222"/>
      <c r="C219" s="253" t="s">
        <v>281</v>
      </c>
      <c r="D219" s="247"/>
      <c r="E219" s="247"/>
      <c r="F219" s="247"/>
      <c r="G219" s="247"/>
      <c r="H219" s="223"/>
      <c r="I219" s="223"/>
      <c r="J219" s="223"/>
      <c r="K219" s="223"/>
      <c r="L219" s="223"/>
      <c r="M219" s="223"/>
      <c r="N219" s="223"/>
      <c r="O219" s="223"/>
      <c r="P219" s="223"/>
      <c r="Q219" s="223"/>
      <c r="R219" s="223"/>
      <c r="S219" s="223"/>
      <c r="T219" s="223"/>
      <c r="U219" s="223"/>
      <c r="V219" s="223"/>
      <c r="W219" s="223"/>
      <c r="X219" s="223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128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21"/>
      <c r="B220" s="222"/>
      <c r="C220" s="253" t="s">
        <v>282</v>
      </c>
      <c r="D220" s="247"/>
      <c r="E220" s="247"/>
      <c r="F220" s="247"/>
      <c r="G220" s="247"/>
      <c r="H220" s="223"/>
      <c r="I220" s="223"/>
      <c r="J220" s="223"/>
      <c r="K220" s="223"/>
      <c r="L220" s="223"/>
      <c r="M220" s="223"/>
      <c r="N220" s="223"/>
      <c r="O220" s="223"/>
      <c r="P220" s="223"/>
      <c r="Q220" s="223"/>
      <c r="R220" s="223"/>
      <c r="S220" s="223"/>
      <c r="T220" s="223"/>
      <c r="U220" s="223"/>
      <c r="V220" s="223"/>
      <c r="W220" s="223"/>
      <c r="X220" s="223"/>
      <c r="Y220" s="214"/>
      <c r="Z220" s="214"/>
      <c r="AA220" s="214"/>
      <c r="AB220" s="214"/>
      <c r="AC220" s="214"/>
      <c r="AD220" s="214"/>
      <c r="AE220" s="214"/>
      <c r="AF220" s="214"/>
      <c r="AG220" s="214" t="s">
        <v>128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21"/>
      <c r="B221" s="222"/>
      <c r="C221" s="253" t="s">
        <v>283</v>
      </c>
      <c r="D221" s="247"/>
      <c r="E221" s="247"/>
      <c r="F221" s="247"/>
      <c r="G221" s="247"/>
      <c r="H221" s="223"/>
      <c r="I221" s="223"/>
      <c r="J221" s="223"/>
      <c r="K221" s="223"/>
      <c r="L221" s="223"/>
      <c r="M221" s="223"/>
      <c r="N221" s="223"/>
      <c r="O221" s="223"/>
      <c r="P221" s="223"/>
      <c r="Q221" s="223"/>
      <c r="R221" s="223"/>
      <c r="S221" s="223"/>
      <c r="T221" s="223"/>
      <c r="U221" s="223"/>
      <c r="V221" s="223"/>
      <c r="W221" s="223"/>
      <c r="X221" s="223"/>
      <c r="Y221" s="214"/>
      <c r="Z221" s="214"/>
      <c r="AA221" s="214"/>
      <c r="AB221" s="214"/>
      <c r="AC221" s="214"/>
      <c r="AD221" s="214"/>
      <c r="AE221" s="214"/>
      <c r="AF221" s="214"/>
      <c r="AG221" s="214" t="s">
        <v>128</v>
      </c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21"/>
      <c r="B222" s="222"/>
      <c r="C222" s="253" t="s">
        <v>322</v>
      </c>
      <c r="D222" s="247"/>
      <c r="E222" s="247"/>
      <c r="F222" s="247"/>
      <c r="G222" s="247"/>
      <c r="H222" s="223"/>
      <c r="I222" s="223"/>
      <c r="J222" s="223"/>
      <c r="K222" s="223"/>
      <c r="L222" s="223"/>
      <c r="M222" s="223"/>
      <c r="N222" s="223"/>
      <c r="O222" s="223"/>
      <c r="P222" s="223"/>
      <c r="Q222" s="223"/>
      <c r="R222" s="223"/>
      <c r="S222" s="223"/>
      <c r="T222" s="223"/>
      <c r="U222" s="223"/>
      <c r="V222" s="223"/>
      <c r="W222" s="223"/>
      <c r="X222" s="223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128</v>
      </c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21"/>
      <c r="B223" s="222"/>
      <c r="C223" s="253" t="s">
        <v>285</v>
      </c>
      <c r="D223" s="247"/>
      <c r="E223" s="247"/>
      <c r="F223" s="247"/>
      <c r="G223" s="247"/>
      <c r="H223" s="223"/>
      <c r="I223" s="223"/>
      <c r="J223" s="223"/>
      <c r="K223" s="223"/>
      <c r="L223" s="223"/>
      <c r="M223" s="223"/>
      <c r="N223" s="223"/>
      <c r="O223" s="223"/>
      <c r="P223" s="223"/>
      <c r="Q223" s="223"/>
      <c r="R223" s="223"/>
      <c r="S223" s="223"/>
      <c r="T223" s="223"/>
      <c r="U223" s="223"/>
      <c r="V223" s="223"/>
      <c r="W223" s="223"/>
      <c r="X223" s="223"/>
      <c r="Y223" s="214"/>
      <c r="Z223" s="214"/>
      <c r="AA223" s="214"/>
      <c r="AB223" s="214"/>
      <c r="AC223" s="214"/>
      <c r="AD223" s="214"/>
      <c r="AE223" s="214"/>
      <c r="AF223" s="214"/>
      <c r="AG223" s="214" t="s">
        <v>128</v>
      </c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38" t="str">
        <f>C223</f>
        <v>Spojovací příchytky budou kovové s rozměry 60x40mm, při uchycení panelu ke sloupku branky nebo brány budou mít rozměr 80x80 mm.</v>
      </c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21"/>
      <c r="B224" s="222"/>
      <c r="C224" s="253" t="s">
        <v>286</v>
      </c>
      <c r="D224" s="247"/>
      <c r="E224" s="247"/>
      <c r="F224" s="247"/>
      <c r="G224" s="247"/>
      <c r="H224" s="223"/>
      <c r="I224" s="223"/>
      <c r="J224" s="223"/>
      <c r="K224" s="223"/>
      <c r="L224" s="223"/>
      <c r="M224" s="223"/>
      <c r="N224" s="223"/>
      <c r="O224" s="223"/>
      <c r="P224" s="223"/>
      <c r="Q224" s="223"/>
      <c r="R224" s="223"/>
      <c r="S224" s="223"/>
      <c r="T224" s="223"/>
      <c r="U224" s="223"/>
      <c r="V224" s="223"/>
      <c r="W224" s="223"/>
      <c r="X224" s="223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128</v>
      </c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21"/>
      <c r="B225" s="222"/>
      <c r="C225" s="253" t="s">
        <v>287</v>
      </c>
      <c r="D225" s="247"/>
      <c r="E225" s="247"/>
      <c r="F225" s="247"/>
      <c r="G225" s="247"/>
      <c r="H225" s="223"/>
      <c r="I225" s="223"/>
      <c r="J225" s="223"/>
      <c r="K225" s="223"/>
      <c r="L225" s="223"/>
      <c r="M225" s="223"/>
      <c r="N225" s="223"/>
      <c r="O225" s="223"/>
      <c r="P225" s="223"/>
      <c r="Q225" s="223"/>
      <c r="R225" s="223"/>
      <c r="S225" s="223"/>
      <c r="T225" s="223"/>
      <c r="U225" s="223"/>
      <c r="V225" s="223"/>
      <c r="W225" s="223"/>
      <c r="X225" s="223"/>
      <c r="Y225" s="214"/>
      <c r="Z225" s="214"/>
      <c r="AA225" s="214"/>
      <c r="AB225" s="214"/>
      <c r="AC225" s="214"/>
      <c r="AD225" s="214"/>
      <c r="AE225" s="214"/>
      <c r="AF225" s="214"/>
      <c r="AG225" s="214" t="s">
        <v>128</v>
      </c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21"/>
      <c r="B226" s="222"/>
      <c r="C226" s="267" t="s">
        <v>193</v>
      </c>
      <c r="D226" s="257"/>
      <c r="E226" s="258"/>
      <c r="F226" s="223"/>
      <c r="G226" s="223"/>
      <c r="H226" s="223"/>
      <c r="I226" s="223"/>
      <c r="J226" s="223"/>
      <c r="K226" s="223"/>
      <c r="L226" s="223"/>
      <c r="M226" s="223"/>
      <c r="N226" s="223"/>
      <c r="O226" s="223"/>
      <c r="P226" s="223"/>
      <c r="Q226" s="223"/>
      <c r="R226" s="223"/>
      <c r="S226" s="223"/>
      <c r="T226" s="223"/>
      <c r="U226" s="223"/>
      <c r="V226" s="223"/>
      <c r="W226" s="223"/>
      <c r="X226" s="223"/>
      <c r="Y226" s="214"/>
      <c r="Z226" s="214"/>
      <c r="AA226" s="214"/>
      <c r="AB226" s="214"/>
      <c r="AC226" s="214"/>
      <c r="AD226" s="214"/>
      <c r="AE226" s="214"/>
      <c r="AF226" s="214"/>
      <c r="AG226" s="214" t="s">
        <v>171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21"/>
      <c r="B227" s="222"/>
      <c r="C227" s="267" t="s">
        <v>298</v>
      </c>
      <c r="D227" s="257"/>
      <c r="E227" s="258">
        <v>1</v>
      </c>
      <c r="F227" s="223"/>
      <c r="G227" s="223"/>
      <c r="H227" s="223"/>
      <c r="I227" s="223"/>
      <c r="J227" s="223"/>
      <c r="K227" s="223"/>
      <c r="L227" s="223"/>
      <c r="M227" s="223"/>
      <c r="N227" s="223"/>
      <c r="O227" s="223"/>
      <c r="P227" s="223"/>
      <c r="Q227" s="223"/>
      <c r="R227" s="223"/>
      <c r="S227" s="223"/>
      <c r="T227" s="223"/>
      <c r="U227" s="223"/>
      <c r="V227" s="223"/>
      <c r="W227" s="223"/>
      <c r="X227" s="223"/>
      <c r="Y227" s="214"/>
      <c r="Z227" s="214"/>
      <c r="AA227" s="214"/>
      <c r="AB227" s="214"/>
      <c r="AC227" s="214"/>
      <c r="AD227" s="214"/>
      <c r="AE227" s="214"/>
      <c r="AF227" s="214"/>
      <c r="AG227" s="214" t="s">
        <v>171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31">
        <v>25</v>
      </c>
      <c r="B228" s="232" t="s">
        <v>323</v>
      </c>
      <c r="C228" s="250" t="s">
        <v>324</v>
      </c>
      <c r="D228" s="233" t="s">
        <v>266</v>
      </c>
      <c r="E228" s="234">
        <v>1</v>
      </c>
      <c r="F228" s="235"/>
      <c r="G228" s="236">
        <f>ROUND(E228*F228,2)</f>
        <v>0</v>
      </c>
      <c r="H228" s="235"/>
      <c r="I228" s="236">
        <f>ROUND(E228*H228,2)</f>
        <v>0</v>
      </c>
      <c r="J228" s="235"/>
      <c r="K228" s="236">
        <f>ROUND(E228*J228,2)</f>
        <v>0</v>
      </c>
      <c r="L228" s="236">
        <v>21</v>
      </c>
      <c r="M228" s="236">
        <f>G228*(1+L228/100)</f>
        <v>0</v>
      </c>
      <c r="N228" s="236">
        <v>0</v>
      </c>
      <c r="O228" s="236">
        <f>ROUND(E228*N228,2)</f>
        <v>0</v>
      </c>
      <c r="P228" s="236">
        <v>0</v>
      </c>
      <c r="Q228" s="236">
        <f>ROUND(E228*P228,2)</f>
        <v>0</v>
      </c>
      <c r="R228" s="236"/>
      <c r="S228" s="236" t="s">
        <v>218</v>
      </c>
      <c r="T228" s="237" t="s">
        <v>124</v>
      </c>
      <c r="U228" s="223">
        <v>0</v>
      </c>
      <c r="V228" s="223">
        <f>ROUND(E228*U228,2)</f>
        <v>0</v>
      </c>
      <c r="W228" s="223"/>
      <c r="X228" s="223" t="s">
        <v>166</v>
      </c>
      <c r="Y228" s="214"/>
      <c r="Z228" s="214"/>
      <c r="AA228" s="214"/>
      <c r="AB228" s="214"/>
      <c r="AC228" s="214"/>
      <c r="AD228" s="214"/>
      <c r="AE228" s="214"/>
      <c r="AF228" s="214"/>
      <c r="AG228" s="214" t="s">
        <v>167</v>
      </c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21"/>
      <c r="B229" s="222"/>
      <c r="C229" s="251" t="s">
        <v>276</v>
      </c>
      <c r="D229" s="239"/>
      <c r="E229" s="239"/>
      <c r="F229" s="239"/>
      <c r="G229" s="239"/>
      <c r="H229" s="223"/>
      <c r="I229" s="223"/>
      <c r="J229" s="223"/>
      <c r="K229" s="223"/>
      <c r="L229" s="223"/>
      <c r="M229" s="223"/>
      <c r="N229" s="223"/>
      <c r="O229" s="223"/>
      <c r="P229" s="223"/>
      <c r="Q229" s="223"/>
      <c r="R229" s="223"/>
      <c r="S229" s="223"/>
      <c r="T229" s="223"/>
      <c r="U229" s="223"/>
      <c r="V229" s="223"/>
      <c r="W229" s="223"/>
      <c r="X229" s="223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128</v>
      </c>
      <c r="AH229" s="214"/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38" t="str">
        <f>C229</f>
        <v>Panely jsou vyrobeny z pozinkovaných drátů s OKY 50x200 mm, dráty 8/6/8 mm  a vodorovnými dráty 8/6/8.</v>
      </c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21"/>
      <c r="B230" s="222"/>
      <c r="C230" s="253" t="s">
        <v>277</v>
      </c>
      <c r="D230" s="247"/>
      <c r="E230" s="247"/>
      <c r="F230" s="247"/>
      <c r="G230" s="247"/>
      <c r="H230" s="223"/>
      <c r="I230" s="223"/>
      <c r="J230" s="223"/>
      <c r="K230" s="223"/>
      <c r="L230" s="223"/>
      <c r="M230" s="223"/>
      <c r="N230" s="223"/>
      <c r="O230" s="223"/>
      <c r="P230" s="223"/>
      <c r="Q230" s="223"/>
      <c r="R230" s="223"/>
      <c r="S230" s="223"/>
      <c r="T230" s="223"/>
      <c r="U230" s="223"/>
      <c r="V230" s="223"/>
      <c r="W230" s="223"/>
      <c r="X230" s="223"/>
      <c r="Y230" s="214"/>
      <c r="Z230" s="214"/>
      <c r="AA230" s="214"/>
      <c r="AB230" s="214"/>
      <c r="AC230" s="214"/>
      <c r="AD230" s="214"/>
      <c r="AE230" s="214"/>
      <c r="AF230" s="214"/>
      <c r="AG230" s="214" t="s">
        <v>128</v>
      </c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38" t="str">
        <f>C230</f>
        <v>Panely jsou na jedné straně ukončeny přesahem drátu, který bude na plotě umístěn ve vrchní části. Oplocení</v>
      </c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21"/>
      <c r="B231" s="222"/>
      <c r="C231" s="253" t="s">
        <v>325</v>
      </c>
      <c r="D231" s="247"/>
      <c r="E231" s="247"/>
      <c r="F231" s="247"/>
      <c r="G231" s="247"/>
      <c r="H231" s="223"/>
      <c r="I231" s="223"/>
      <c r="J231" s="223"/>
      <c r="K231" s="223"/>
      <c r="L231" s="223"/>
      <c r="M231" s="223"/>
      <c r="N231" s="223"/>
      <c r="O231" s="223"/>
      <c r="P231" s="223"/>
      <c r="Q231" s="223"/>
      <c r="R231" s="223"/>
      <c r="S231" s="223"/>
      <c r="T231" s="223"/>
      <c r="U231" s="223"/>
      <c r="V231" s="223"/>
      <c r="W231" s="223"/>
      <c r="X231" s="223"/>
      <c r="Y231" s="214"/>
      <c r="Z231" s="214"/>
      <c r="AA231" s="214"/>
      <c r="AB231" s="214"/>
      <c r="AC231" s="214"/>
      <c r="AD231" s="214"/>
      <c r="AE231" s="214"/>
      <c r="AF231" s="214"/>
      <c r="AG231" s="214" t="s">
        <v>128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21"/>
      <c r="B232" s="222"/>
      <c r="C232" s="253" t="s">
        <v>430</v>
      </c>
      <c r="D232" s="247"/>
      <c r="E232" s="247"/>
      <c r="F232" s="247"/>
      <c r="G232" s="247"/>
      <c r="H232" s="223"/>
      <c r="I232" s="223"/>
      <c r="J232" s="223"/>
      <c r="K232" s="223"/>
      <c r="L232" s="223"/>
      <c r="M232" s="223"/>
      <c r="N232" s="223"/>
      <c r="O232" s="223"/>
      <c r="P232" s="223"/>
      <c r="Q232" s="223"/>
      <c r="R232" s="223"/>
      <c r="S232" s="223"/>
      <c r="T232" s="223"/>
      <c r="U232" s="223"/>
      <c r="V232" s="223"/>
      <c r="W232" s="223"/>
      <c r="X232" s="223"/>
      <c r="Y232" s="214"/>
      <c r="Z232" s="214"/>
      <c r="AA232" s="214"/>
      <c r="AB232" s="214"/>
      <c r="AC232" s="214"/>
      <c r="AD232" s="214"/>
      <c r="AE232" s="214"/>
      <c r="AF232" s="214"/>
      <c r="AG232" s="214" t="s">
        <v>128</v>
      </c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38" t="str">
        <f>C232</f>
        <v>držáku plotového dílce 2-6 ks, PVC čepiček a  patky z prostého betonu C12/15 DN 250mm s hloubkou minimálně 700 mm</v>
      </c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21"/>
      <c r="B233" s="222"/>
      <c r="C233" s="253" t="s">
        <v>431</v>
      </c>
      <c r="D233" s="247"/>
      <c r="E233" s="247"/>
      <c r="F233" s="247"/>
      <c r="G233" s="247"/>
      <c r="H233" s="223"/>
      <c r="I233" s="223"/>
      <c r="J233" s="223"/>
      <c r="K233" s="223"/>
      <c r="L233" s="223"/>
      <c r="M233" s="223"/>
      <c r="N233" s="223"/>
      <c r="O233" s="223"/>
      <c r="P233" s="223"/>
      <c r="Q233" s="223"/>
      <c r="R233" s="223"/>
      <c r="S233" s="223"/>
      <c r="T233" s="223"/>
      <c r="U233" s="223"/>
      <c r="V233" s="223"/>
      <c r="W233" s="223"/>
      <c r="X233" s="223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128</v>
      </c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21"/>
      <c r="B234" s="222"/>
      <c r="C234" s="253" t="s">
        <v>279</v>
      </c>
      <c r="D234" s="247"/>
      <c r="E234" s="247"/>
      <c r="F234" s="247"/>
      <c r="G234" s="247"/>
      <c r="H234" s="223"/>
      <c r="I234" s="223"/>
      <c r="J234" s="223"/>
      <c r="K234" s="223"/>
      <c r="L234" s="223"/>
      <c r="M234" s="223"/>
      <c r="N234" s="223"/>
      <c r="O234" s="223"/>
      <c r="P234" s="223"/>
      <c r="Q234" s="223"/>
      <c r="R234" s="223"/>
      <c r="S234" s="223"/>
      <c r="T234" s="223"/>
      <c r="U234" s="223"/>
      <c r="V234" s="223"/>
      <c r="W234" s="223"/>
      <c r="X234" s="223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128</v>
      </c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21"/>
      <c r="B235" s="222"/>
      <c r="C235" s="253" t="s">
        <v>326</v>
      </c>
      <c r="D235" s="247"/>
      <c r="E235" s="247"/>
      <c r="F235" s="247"/>
      <c r="G235" s="247"/>
      <c r="H235" s="223"/>
      <c r="I235" s="223"/>
      <c r="J235" s="223"/>
      <c r="K235" s="223"/>
      <c r="L235" s="223"/>
      <c r="M235" s="223"/>
      <c r="N235" s="223"/>
      <c r="O235" s="223"/>
      <c r="P235" s="223"/>
      <c r="Q235" s="223"/>
      <c r="R235" s="223"/>
      <c r="S235" s="223"/>
      <c r="T235" s="223"/>
      <c r="U235" s="223"/>
      <c r="V235" s="223"/>
      <c r="W235" s="223"/>
      <c r="X235" s="223"/>
      <c r="Y235" s="214"/>
      <c r="Z235" s="214"/>
      <c r="AA235" s="214"/>
      <c r="AB235" s="214"/>
      <c r="AC235" s="214"/>
      <c r="AD235" s="214"/>
      <c r="AE235" s="214"/>
      <c r="AF235" s="214"/>
      <c r="AG235" s="214" t="s">
        <v>128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21"/>
      <c r="B236" s="222"/>
      <c r="C236" s="253" t="s">
        <v>281</v>
      </c>
      <c r="D236" s="247"/>
      <c r="E236" s="247"/>
      <c r="F236" s="247"/>
      <c r="G236" s="247"/>
      <c r="H236" s="223"/>
      <c r="I236" s="223"/>
      <c r="J236" s="223"/>
      <c r="K236" s="223"/>
      <c r="L236" s="223"/>
      <c r="M236" s="223"/>
      <c r="N236" s="223"/>
      <c r="O236" s="223"/>
      <c r="P236" s="223"/>
      <c r="Q236" s="223"/>
      <c r="R236" s="223"/>
      <c r="S236" s="223"/>
      <c r="T236" s="223"/>
      <c r="U236" s="223"/>
      <c r="V236" s="223"/>
      <c r="W236" s="223"/>
      <c r="X236" s="223"/>
      <c r="Y236" s="214"/>
      <c r="Z236" s="214"/>
      <c r="AA236" s="214"/>
      <c r="AB236" s="214"/>
      <c r="AC236" s="214"/>
      <c r="AD236" s="214"/>
      <c r="AE236" s="214"/>
      <c r="AF236" s="214"/>
      <c r="AG236" s="214" t="s">
        <v>128</v>
      </c>
      <c r="AH236" s="214"/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21"/>
      <c r="B237" s="222"/>
      <c r="C237" s="253" t="s">
        <v>282</v>
      </c>
      <c r="D237" s="247"/>
      <c r="E237" s="247"/>
      <c r="F237" s="247"/>
      <c r="G237" s="247"/>
      <c r="H237" s="223"/>
      <c r="I237" s="223"/>
      <c r="J237" s="223"/>
      <c r="K237" s="223"/>
      <c r="L237" s="223"/>
      <c r="M237" s="223"/>
      <c r="N237" s="223"/>
      <c r="O237" s="223"/>
      <c r="P237" s="223"/>
      <c r="Q237" s="223"/>
      <c r="R237" s="223"/>
      <c r="S237" s="223"/>
      <c r="T237" s="223"/>
      <c r="U237" s="223"/>
      <c r="V237" s="223"/>
      <c r="W237" s="223"/>
      <c r="X237" s="223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128</v>
      </c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21"/>
      <c r="B238" s="222"/>
      <c r="C238" s="253" t="s">
        <v>283</v>
      </c>
      <c r="D238" s="247"/>
      <c r="E238" s="247"/>
      <c r="F238" s="247"/>
      <c r="G238" s="247"/>
      <c r="H238" s="223"/>
      <c r="I238" s="223"/>
      <c r="J238" s="223"/>
      <c r="K238" s="223"/>
      <c r="L238" s="223"/>
      <c r="M238" s="223"/>
      <c r="N238" s="223"/>
      <c r="O238" s="223"/>
      <c r="P238" s="223"/>
      <c r="Q238" s="223"/>
      <c r="R238" s="223"/>
      <c r="S238" s="223"/>
      <c r="T238" s="223"/>
      <c r="U238" s="223"/>
      <c r="V238" s="223"/>
      <c r="W238" s="223"/>
      <c r="X238" s="223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128</v>
      </c>
      <c r="AH238" s="214"/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21"/>
      <c r="B239" s="222"/>
      <c r="C239" s="253" t="s">
        <v>327</v>
      </c>
      <c r="D239" s="247"/>
      <c r="E239" s="247"/>
      <c r="F239" s="247"/>
      <c r="G239" s="247"/>
      <c r="H239" s="223"/>
      <c r="I239" s="223"/>
      <c r="J239" s="223"/>
      <c r="K239" s="223"/>
      <c r="L239" s="223"/>
      <c r="M239" s="223"/>
      <c r="N239" s="223"/>
      <c r="O239" s="223"/>
      <c r="P239" s="223"/>
      <c r="Q239" s="223"/>
      <c r="R239" s="223"/>
      <c r="S239" s="223"/>
      <c r="T239" s="223"/>
      <c r="U239" s="223"/>
      <c r="V239" s="223"/>
      <c r="W239" s="223"/>
      <c r="X239" s="223"/>
      <c r="Y239" s="214"/>
      <c r="Z239" s="214"/>
      <c r="AA239" s="214"/>
      <c r="AB239" s="214"/>
      <c r="AC239" s="214"/>
      <c r="AD239" s="214"/>
      <c r="AE239" s="214"/>
      <c r="AF239" s="214"/>
      <c r="AG239" s="214" t="s">
        <v>128</v>
      </c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21"/>
      <c r="B240" s="222"/>
      <c r="C240" s="253" t="s">
        <v>285</v>
      </c>
      <c r="D240" s="247"/>
      <c r="E240" s="247"/>
      <c r="F240" s="247"/>
      <c r="G240" s="247"/>
      <c r="H240" s="223"/>
      <c r="I240" s="223"/>
      <c r="J240" s="223"/>
      <c r="K240" s="223"/>
      <c r="L240" s="223"/>
      <c r="M240" s="223"/>
      <c r="N240" s="223"/>
      <c r="O240" s="223"/>
      <c r="P240" s="223"/>
      <c r="Q240" s="223"/>
      <c r="R240" s="223"/>
      <c r="S240" s="223"/>
      <c r="T240" s="223"/>
      <c r="U240" s="223"/>
      <c r="V240" s="223"/>
      <c r="W240" s="223"/>
      <c r="X240" s="223"/>
      <c r="Y240" s="214"/>
      <c r="Z240" s="214"/>
      <c r="AA240" s="214"/>
      <c r="AB240" s="214"/>
      <c r="AC240" s="214"/>
      <c r="AD240" s="214"/>
      <c r="AE240" s="214"/>
      <c r="AF240" s="214"/>
      <c r="AG240" s="214" t="s">
        <v>128</v>
      </c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38" t="str">
        <f>C240</f>
        <v>Spojovací příchytky budou kovové s rozměry 60x40mm, při uchycení panelu ke sloupku branky nebo brány budou mít rozměr 80x80 mm.</v>
      </c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21"/>
      <c r="B241" s="222"/>
      <c r="C241" s="253" t="s">
        <v>286</v>
      </c>
      <c r="D241" s="247"/>
      <c r="E241" s="247"/>
      <c r="F241" s="247"/>
      <c r="G241" s="247"/>
      <c r="H241" s="223"/>
      <c r="I241" s="223"/>
      <c r="J241" s="223"/>
      <c r="K241" s="223"/>
      <c r="L241" s="223"/>
      <c r="M241" s="223"/>
      <c r="N241" s="223"/>
      <c r="O241" s="223"/>
      <c r="P241" s="223"/>
      <c r="Q241" s="223"/>
      <c r="R241" s="223"/>
      <c r="S241" s="223"/>
      <c r="T241" s="223"/>
      <c r="U241" s="223"/>
      <c r="V241" s="223"/>
      <c r="W241" s="223"/>
      <c r="X241" s="223"/>
      <c r="Y241" s="214"/>
      <c r="Z241" s="214"/>
      <c r="AA241" s="214"/>
      <c r="AB241" s="214"/>
      <c r="AC241" s="214"/>
      <c r="AD241" s="214"/>
      <c r="AE241" s="214"/>
      <c r="AF241" s="214"/>
      <c r="AG241" s="214" t="s">
        <v>128</v>
      </c>
      <c r="AH241" s="214"/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21"/>
      <c r="B242" s="222"/>
      <c r="C242" s="253" t="s">
        <v>287</v>
      </c>
      <c r="D242" s="247"/>
      <c r="E242" s="247"/>
      <c r="F242" s="247"/>
      <c r="G242" s="247"/>
      <c r="H242" s="223"/>
      <c r="I242" s="223"/>
      <c r="J242" s="223"/>
      <c r="K242" s="223"/>
      <c r="L242" s="223"/>
      <c r="M242" s="223"/>
      <c r="N242" s="223"/>
      <c r="O242" s="223"/>
      <c r="P242" s="223"/>
      <c r="Q242" s="223"/>
      <c r="R242" s="223"/>
      <c r="S242" s="223"/>
      <c r="T242" s="223"/>
      <c r="U242" s="223"/>
      <c r="V242" s="223"/>
      <c r="W242" s="223"/>
      <c r="X242" s="223"/>
      <c r="Y242" s="214"/>
      <c r="Z242" s="214"/>
      <c r="AA242" s="214"/>
      <c r="AB242" s="214"/>
      <c r="AC242" s="214"/>
      <c r="AD242" s="214"/>
      <c r="AE242" s="214"/>
      <c r="AF242" s="214"/>
      <c r="AG242" s="214" t="s">
        <v>128</v>
      </c>
      <c r="AH242" s="214"/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21"/>
      <c r="B243" s="222"/>
      <c r="C243" s="267" t="s">
        <v>193</v>
      </c>
      <c r="D243" s="257"/>
      <c r="E243" s="258"/>
      <c r="F243" s="223"/>
      <c r="G243" s="223"/>
      <c r="H243" s="223"/>
      <c r="I243" s="223"/>
      <c r="J243" s="223"/>
      <c r="K243" s="223"/>
      <c r="L243" s="223"/>
      <c r="M243" s="223"/>
      <c r="N243" s="223"/>
      <c r="O243" s="223"/>
      <c r="P243" s="223"/>
      <c r="Q243" s="223"/>
      <c r="R243" s="223"/>
      <c r="S243" s="223"/>
      <c r="T243" s="223"/>
      <c r="U243" s="223"/>
      <c r="V243" s="223"/>
      <c r="W243" s="223"/>
      <c r="X243" s="223"/>
      <c r="Y243" s="214"/>
      <c r="Z243" s="214"/>
      <c r="AA243" s="214"/>
      <c r="AB243" s="214"/>
      <c r="AC243" s="214"/>
      <c r="AD243" s="214"/>
      <c r="AE243" s="214"/>
      <c r="AF243" s="214"/>
      <c r="AG243" s="214" t="s">
        <v>171</v>
      </c>
      <c r="AH243" s="214">
        <v>0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21"/>
      <c r="B244" s="222"/>
      <c r="C244" s="267" t="s">
        <v>298</v>
      </c>
      <c r="D244" s="257"/>
      <c r="E244" s="258">
        <v>1</v>
      </c>
      <c r="F244" s="223"/>
      <c r="G244" s="223"/>
      <c r="H244" s="223"/>
      <c r="I244" s="223"/>
      <c r="J244" s="223"/>
      <c r="K244" s="223"/>
      <c r="L244" s="223"/>
      <c r="M244" s="223"/>
      <c r="N244" s="223"/>
      <c r="O244" s="223"/>
      <c r="P244" s="223"/>
      <c r="Q244" s="223"/>
      <c r="R244" s="223"/>
      <c r="S244" s="223"/>
      <c r="T244" s="223"/>
      <c r="U244" s="223"/>
      <c r="V244" s="223"/>
      <c r="W244" s="223"/>
      <c r="X244" s="223"/>
      <c r="Y244" s="214"/>
      <c r="Z244" s="214"/>
      <c r="AA244" s="214"/>
      <c r="AB244" s="214"/>
      <c r="AC244" s="214"/>
      <c r="AD244" s="214"/>
      <c r="AE244" s="214"/>
      <c r="AF244" s="214"/>
      <c r="AG244" s="214" t="s">
        <v>171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31">
        <v>26</v>
      </c>
      <c r="B245" s="232" t="s">
        <v>328</v>
      </c>
      <c r="C245" s="250" t="s">
        <v>329</v>
      </c>
      <c r="D245" s="233" t="s">
        <v>266</v>
      </c>
      <c r="E245" s="234">
        <v>1</v>
      </c>
      <c r="F245" s="235"/>
      <c r="G245" s="236">
        <f>ROUND(E245*F245,2)</f>
        <v>0</v>
      </c>
      <c r="H245" s="235"/>
      <c r="I245" s="236">
        <f>ROUND(E245*H245,2)</f>
        <v>0</v>
      </c>
      <c r="J245" s="235"/>
      <c r="K245" s="236">
        <f>ROUND(E245*J245,2)</f>
        <v>0</v>
      </c>
      <c r="L245" s="236">
        <v>21</v>
      </c>
      <c r="M245" s="236">
        <f>G245*(1+L245/100)</f>
        <v>0</v>
      </c>
      <c r="N245" s="236">
        <v>0</v>
      </c>
      <c r="O245" s="236">
        <f>ROUND(E245*N245,2)</f>
        <v>0</v>
      </c>
      <c r="P245" s="236">
        <v>0</v>
      </c>
      <c r="Q245" s="236">
        <f>ROUND(E245*P245,2)</f>
        <v>0</v>
      </c>
      <c r="R245" s="236"/>
      <c r="S245" s="236" t="s">
        <v>218</v>
      </c>
      <c r="T245" s="237" t="s">
        <v>124</v>
      </c>
      <c r="U245" s="223">
        <v>0</v>
      </c>
      <c r="V245" s="223">
        <f>ROUND(E245*U245,2)</f>
        <v>0</v>
      </c>
      <c r="W245" s="223"/>
      <c r="X245" s="223" t="s">
        <v>166</v>
      </c>
      <c r="Y245" s="214"/>
      <c r="Z245" s="214"/>
      <c r="AA245" s="214"/>
      <c r="AB245" s="214"/>
      <c r="AC245" s="214"/>
      <c r="AD245" s="214"/>
      <c r="AE245" s="214"/>
      <c r="AF245" s="214"/>
      <c r="AG245" s="214" t="s">
        <v>167</v>
      </c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21"/>
      <c r="B246" s="222"/>
      <c r="C246" s="251" t="s">
        <v>276</v>
      </c>
      <c r="D246" s="239"/>
      <c r="E246" s="239"/>
      <c r="F246" s="239"/>
      <c r="G246" s="239"/>
      <c r="H246" s="223"/>
      <c r="I246" s="223"/>
      <c r="J246" s="223"/>
      <c r="K246" s="223"/>
      <c r="L246" s="223"/>
      <c r="M246" s="223"/>
      <c r="N246" s="223"/>
      <c r="O246" s="223"/>
      <c r="P246" s="223"/>
      <c r="Q246" s="223"/>
      <c r="R246" s="223"/>
      <c r="S246" s="223"/>
      <c r="T246" s="223"/>
      <c r="U246" s="223"/>
      <c r="V246" s="223"/>
      <c r="W246" s="223"/>
      <c r="X246" s="223"/>
      <c r="Y246" s="214"/>
      <c r="Z246" s="214"/>
      <c r="AA246" s="214"/>
      <c r="AB246" s="214"/>
      <c r="AC246" s="214"/>
      <c r="AD246" s="214"/>
      <c r="AE246" s="214"/>
      <c r="AF246" s="214"/>
      <c r="AG246" s="214" t="s">
        <v>128</v>
      </c>
      <c r="AH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38" t="str">
        <f>C246</f>
        <v>Panely jsou vyrobeny z pozinkovaných drátů s OKY 50x200 mm, dráty 8/6/8 mm  a vodorovnými dráty 8/6/8.</v>
      </c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21"/>
      <c r="B247" s="222"/>
      <c r="C247" s="253" t="s">
        <v>277</v>
      </c>
      <c r="D247" s="247"/>
      <c r="E247" s="247"/>
      <c r="F247" s="247"/>
      <c r="G247" s="247"/>
      <c r="H247" s="223"/>
      <c r="I247" s="223"/>
      <c r="J247" s="223"/>
      <c r="K247" s="223"/>
      <c r="L247" s="223"/>
      <c r="M247" s="223"/>
      <c r="N247" s="223"/>
      <c r="O247" s="223"/>
      <c r="P247" s="223"/>
      <c r="Q247" s="223"/>
      <c r="R247" s="223"/>
      <c r="S247" s="223"/>
      <c r="T247" s="223"/>
      <c r="U247" s="223"/>
      <c r="V247" s="223"/>
      <c r="W247" s="223"/>
      <c r="X247" s="223"/>
      <c r="Y247" s="214"/>
      <c r="Z247" s="214"/>
      <c r="AA247" s="214"/>
      <c r="AB247" s="214"/>
      <c r="AC247" s="214"/>
      <c r="AD247" s="214"/>
      <c r="AE247" s="214"/>
      <c r="AF247" s="214"/>
      <c r="AG247" s="214" t="s">
        <v>128</v>
      </c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38" t="str">
        <f>C247</f>
        <v>Panely jsou na jedné straně ukončeny přesahem drátu, který bude na plotě umístěn ve vrchní části. Oplocení</v>
      </c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21"/>
      <c r="B248" s="222"/>
      <c r="C248" s="253" t="s">
        <v>330</v>
      </c>
      <c r="D248" s="247"/>
      <c r="E248" s="247"/>
      <c r="F248" s="247"/>
      <c r="G248" s="247"/>
      <c r="H248" s="223"/>
      <c r="I248" s="223"/>
      <c r="J248" s="223"/>
      <c r="K248" s="223"/>
      <c r="L248" s="223"/>
      <c r="M248" s="223"/>
      <c r="N248" s="223"/>
      <c r="O248" s="223"/>
      <c r="P248" s="223"/>
      <c r="Q248" s="223"/>
      <c r="R248" s="223"/>
      <c r="S248" s="223"/>
      <c r="T248" s="223"/>
      <c r="U248" s="223"/>
      <c r="V248" s="223"/>
      <c r="W248" s="223"/>
      <c r="X248" s="223"/>
      <c r="Y248" s="214"/>
      <c r="Z248" s="214"/>
      <c r="AA248" s="214"/>
      <c r="AB248" s="214"/>
      <c r="AC248" s="214"/>
      <c r="AD248" s="214"/>
      <c r="AE248" s="214"/>
      <c r="AF248" s="214"/>
      <c r="AG248" s="214" t="s">
        <v>128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21"/>
      <c r="B249" s="222"/>
      <c r="C249" s="253" t="s">
        <v>430</v>
      </c>
      <c r="D249" s="247"/>
      <c r="E249" s="247"/>
      <c r="F249" s="247"/>
      <c r="G249" s="247"/>
      <c r="H249" s="223"/>
      <c r="I249" s="223"/>
      <c r="J249" s="223"/>
      <c r="K249" s="223"/>
      <c r="L249" s="223"/>
      <c r="M249" s="223"/>
      <c r="N249" s="223"/>
      <c r="O249" s="223"/>
      <c r="P249" s="223"/>
      <c r="Q249" s="223"/>
      <c r="R249" s="223"/>
      <c r="S249" s="223"/>
      <c r="T249" s="223"/>
      <c r="U249" s="223"/>
      <c r="V249" s="223"/>
      <c r="W249" s="223"/>
      <c r="X249" s="223"/>
      <c r="Y249" s="214"/>
      <c r="Z249" s="214"/>
      <c r="AA249" s="214"/>
      <c r="AB249" s="214"/>
      <c r="AC249" s="214"/>
      <c r="AD249" s="214"/>
      <c r="AE249" s="214"/>
      <c r="AF249" s="214"/>
      <c r="AG249" s="214" t="s">
        <v>128</v>
      </c>
      <c r="AH249" s="214"/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38" t="str">
        <f>C249</f>
        <v>držáku plotového dílce 2-6 ks, PVC čepiček a  patky z prostého betonu C12/15 DN 250mm s hloubkou minimálně 700 mm</v>
      </c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21"/>
      <c r="B250" s="222"/>
      <c r="C250" s="253" t="s">
        <v>431</v>
      </c>
      <c r="D250" s="247"/>
      <c r="E250" s="247"/>
      <c r="F250" s="247"/>
      <c r="G250" s="247"/>
      <c r="H250" s="223"/>
      <c r="I250" s="223"/>
      <c r="J250" s="223"/>
      <c r="K250" s="223"/>
      <c r="L250" s="223"/>
      <c r="M250" s="223"/>
      <c r="N250" s="223"/>
      <c r="O250" s="223"/>
      <c r="P250" s="223"/>
      <c r="Q250" s="223"/>
      <c r="R250" s="223"/>
      <c r="S250" s="223"/>
      <c r="T250" s="223"/>
      <c r="U250" s="223"/>
      <c r="V250" s="223"/>
      <c r="W250" s="223"/>
      <c r="X250" s="223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128</v>
      </c>
      <c r="AH250" s="214"/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21"/>
      <c r="B251" s="222"/>
      <c r="C251" s="253" t="s">
        <v>279</v>
      </c>
      <c r="D251" s="247"/>
      <c r="E251" s="247"/>
      <c r="F251" s="247"/>
      <c r="G251" s="247"/>
      <c r="H251" s="223"/>
      <c r="I251" s="223"/>
      <c r="J251" s="223"/>
      <c r="K251" s="223"/>
      <c r="L251" s="223"/>
      <c r="M251" s="223"/>
      <c r="N251" s="223"/>
      <c r="O251" s="223"/>
      <c r="P251" s="223"/>
      <c r="Q251" s="223"/>
      <c r="R251" s="223"/>
      <c r="S251" s="223"/>
      <c r="T251" s="223"/>
      <c r="U251" s="223"/>
      <c r="V251" s="223"/>
      <c r="W251" s="223"/>
      <c r="X251" s="223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128</v>
      </c>
      <c r="AH251" s="214"/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21"/>
      <c r="B252" s="222"/>
      <c r="C252" s="253" t="s">
        <v>331</v>
      </c>
      <c r="D252" s="247"/>
      <c r="E252" s="247"/>
      <c r="F252" s="247"/>
      <c r="G252" s="247"/>
      <c r="H252" s="223"/>
      <c r="I252" s="223"/>
      <c r="J252" s="223"/>
      <c r="K252" s="223"/>
      <c r="L252" s="223"/>
      <c r="M252" s="223"/>
      <c r="N252" s="223"/>
      <c r="O252" s="223"/>
      <c r="P252" s="223"/>
      <c r="Q252" s="223"/>
      <c r="R252" s="223"/>
      <c r="S252" s="223"/>
      <c r="T252" s="223"/>
      <c r="U252" s="223"/>
      <c r="V252" s="223"/>
      <c r="W252" s="223"/>
      <c r="X252" s="223"/>
      <c r="Y252" s="214"/>
      <c r="Z252" s="214"/>
      <c r="AA252" s="214"/>
      <c r="AB252" s="214"/>
      <c r="AC252" s="214"/>
      <c r="AD252" s="214"/>
      <c r="AE252" s="214"/>
      <c r="AF252" s="214"/>
      <c r="AG252" s="214" t="s">
        <v>128</v>
      </c>
      <c r="AH252" s="214"/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21"/>
      <c r="B253" s="222"/>
      <c r="C253" s="253" t="s">
        <v>281</v>
      </c>
      <c r="D253" s="247"/>
      <c r="E253" s="247"/>
      <c r="F253" s="247"/>
      <c r="G253" s="247"/>
      <c r="H253" s="223"/>
      <c r="I253" s="223"/>
      <c r="J253" s="223"/>
      <c r="K253" s="223"/>
      <c r="L253" s="223"/>
      <c r="M253" s="223"/>
      <c r="N253" s="223"/>
      <c r="O253" s="223"/>
      <c r="P253" s="223"/>
      <c r="Q253" s="223"/>
      <c r="R253" s="223"/>
      <c r="S253" s="223"/>
      <c r="T253" s="223"/>
      <c r="U253" s="223"/>
      <c r="V253" s="223"/>
      <c r="W253" s="223"/>
      <c r="X253" s="223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128</v>
      </c>
      <c r="AH253" s="214"/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21"/>
      <c r="B254" s="222"/>
      <c r="C254" s="253" t="s">
        <v>282</v>
      </c>
      <c r="D254" s="247"/>
      <c r="E254" s="247"/>
      <c r="F254" s="247"/>
      <c r="G254" s="247"/>
      <c r="H254" s="223"/>
      <c r="I254" s="223"/>
      <c r="J254" s="223"/>
      <c r="K254" s="223"/>
      <c r="L254" s="223"/>
      <c r="M254" s="223"/>
      <c r="N254" s="223"/>
      <c r="O254" s="223"/>
      <c r="P254" s="223"/>
      <c r="Q254" s="223"/>
      <c r="R254" s="223"/>
      <c r="S254" s="223"/>
      <c r="T254" s="223"/>
      <c r="U254" s="223"/>
      <c r="V254" s="223"/>
      <c r="W254" s="223"/>
      <c r="X254" s="223"/>
      <c r="Y254" s="214"/>
      <c r="Z254" s="214"/>
      <c r="AA254" s="214"/>
      <c r="AB254" s="214"/>
      <c r="AC254" s="214"/>
      <c r="AD254" s="214"/>
      <c r="AE254" s="214"/>
      <c r="AF254" s="214"/>
      <c r="AG254" s="214" t="s">
        <v>128</v>
      </c>
      <c r="AH254" s="214"/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21"/>
      <c r="B255" s="222"/>
      <c r="C255" s="253" t="s">
        <v>283</v>
      </c>
      <c r="D255" s="247"/>
      <c r="E255" s="247"/>
      <c r="F255" s="247"/>
      <c r="G255" s="247"/>
      <c r="H255" s="223"/>
      <c r="I255" s="223"/>
      <c r="J255" s="223"/>
      <c r="K255" s="223"/>
      <c r="L255" s="223"/>
      <c r="M255" s="223"/>
      <c r="N255" s="223"/>
      <c r="O255" s="223"/>
      <c r="P255" s="223"/>
      <c r="Q255" s="223"/>
      <c r="R255" s="223"/>
      <c r="S255" s="223"/>
      <c r="T255" s="223"/>
      <c r="U255" s="223"/>
      <c r="V255" s="223"/>
      <c r="W255" s="223"/>
      <c r="X255" s="223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128</v>
      </c>
      <c r="AH255" s="214"/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21"/>
      <c r="B256" s="222"/>
      <c r="C256" s="253" t="s">
        <v>332</v>
      </c>
      <c r="D256" s="247"/>
      <c r="E256" s="247"/>
      <c r="F256" s="247"/>
      <c r="G256" s="247"/>
      <c r="H256" s="223"/>
      <c r="I256" s="223"/>
      <c r="J256" s="223"/>
      <c r="K256" s="223"/>
      <c r="L256" s="223"/>
      <c r="M256" s="223"/>
      <c r="N256" s="223"/>
      <c r="O256" s="223"/>
      <c r="P256" s="223"/>
      <c r="Q256" s="223"/>
      <c r="R256" s="223"/>
      <c r="S256" s="223"/>
      <c r="T256" s="223"/>
      <c r="U256" s="223"/>
      <c r="V256" s="223"/>
      <c r="W256" s="223"/>
      <c r="X256" s="223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128</v>
      </c>
      <c r="AH256" s="214"/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21"/>
      <c r="B257" s="222"/>
      <c r="C257" s="253" t="s">
        <v>285</v>
      </c>
      <c r="D257" s="247"/>
      <c r="E257" s="247"/>
      <c r="F257" s="247"/>
      <c r="G257" s="247"/>
      <c r="H257" s="223"/>
      <c r="I257" s="223"/>
      <c r="J257" s="223"/>
      <c r="K257" s="223"/>
      <c r="L257" s="223"/>
      <c r="M257" s="223"/>
      <c r="N257" s="223"/>
      <c r="O257" s="223"/>
      <c r="P257" s="223"/>
      <c r="Q257" s="223"/>
      <c r="R257" s="223"/>
      <c r="S257" s="223"/>
      <c r="T257" s="223"/>
      <c r="U257" s="223"/>
      <c r="V257" s="223"/>
      <c r="W257" s="223"/>
      <c r="X257" s="223"/>
      <c r="Y257" s="214"/>
      <c r="Z257" s="214"/>
      <c r="AA257" s="214"/>
      <c r="AB257" s="214"/>
      <c r="AC257" s="214"/>
      <c r="AD257" s="214"/>
      <c r="AE257" s="214"/>
      <c r="AF257" s="214"/>
      <c r="AG257" s="214" t="s">
        <v>128</v>
      </c>
      <c r="AH257" s="214"/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38" t="str">
        <f>C257</f>
        <v>Spojovací příchytky budou kovové s rozměry 60x40mm, při uchycení panelu ke sloupku branky nebo brány budou mít rozměr 80x80 mm.</v>
      </c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21"/>
      <c r="B258" s="222"/>
      <c r="C258" s="253" t="s">
        <v>286</v>
      </c>
      <c r="D258" s="247"/>
      <c r="E258" s="247"/>
      <c r="F258" s="247"/>
      <c r="G258" s="247"/>
      <c r="H258" s="223"/>
      <c r="I258" s="223"/>
      <c r="J258" s="223"/>
      <c r="K258" s="223"/>
      <c r="L258" s="223"/>
      <c r="M258" s="223"/>
      <c r="N258" s="223"/>
      <c r="O258" s="223"/>
      <c r="P258" s="223"/>
      <c r="Q258" s="223"/>
      <c r="R258" s="223"/>
      <c r="S258" s="223"/>
      <c r="T258" s="223"/>
      <c r="U258" s="223"/>
      <c r="V258" s="223"/>
      <c r="W258" s="223"/>
      <c r="X258" s="223"/>
      <c r="Y258" s="214"/>
      <c r="Z258" s="214"/>
      <c r="AA258" s="214"/>
      <c r="AB258" s="214"/>
      <c r="AC258" s="214"/>
      <c r="AD258" s="214"/>
      <c r="AE258" s="214"/>
      <c r="AF258" s="214"/>
      <c r="AG258" s="214" t="s">
        <v>128</v>
      </c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21"/>
      <c r="B259" s="222"/>
      <c r="C259" s="253" t="s">
        <v>287</v>
      </c>
      <c r="D259" s="247"/>
      <c r="E259" s="247"/>
      <c r="F259" s="247"/>
      <c r="G259" s="247"/>
      <c r="H259" s="223"/>
      <c r="I259" s="223"/>
      <c r="J259" s="223"/>
      <c r="K259" s="223"/>
      <c r="L259" s="223"/>
      <c r="M259" s="223"/>
      <c r="N259" s="223"/>
      <c r="O259" s="223"/>
      <c r="P259" s="223"/>
      <c r="Q259" s="223"/>
      <c r="R259" s="223"/>
      <c r="S259" s="223"/>
      <c r="T259" s="223"/>
      <c r="U259" s="223"/>
      <c r="V259" s="223"/>
      <c r="W259" s="223"/>
      <c r="X259" s="223"/>
      <c r="Y259" s="214"/>
      <c r="Z259" s="214"/>
      <c r="AA259" s="214"/>
      <c r="AB259" s="214"/>
      <c r="AC259" s="214"/>
      <c r="AD259" s="214"/>
      <c r="AE259" s="214"/>
      <c r="AF259" s="214"/>
      <c r="AG259" s="214" t="s">
        <v>128</v>
      </c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21"/>
      <c r="B260" s="222"/>
      <c r="C260" s="267" t="s">
        <v>193</v>
      </c>
      <c r="D260" s="257"/>
      <c r="E260" s="258"/>
      <c r="F260" s="223"/>
      <c r="G260" s="223"/>
      <c r="H260" s="223"/>
      <c r="I260" s="223"/>
      <c r="J260" s="223"/>
      <c r="K260" s="223"/>
      <c r="L260" s="223"/>
      <c r="M260" s="223"/>
      <c r="N260" s="223"/>
      <c r="O260" s="223"/>
      <c r="P260" s="223"/>
      <c r="Q260" s="223"/>
      <c r="R260" s="223"/>
      <c r="S260" s="223"/>
      <c r="T260" s="223"/>
      <c r="U260" s="223"/>
      <c r="V260" s="223"/>
      <c r="W260" s="223"/>
      <c r="X260" s="223"/>
      <c r="Y260" s="214"/>
      <c r="Z260" s="214"/>
      <c r="AA260" s="214"/>
      <c r="AB260" s="214"/>
      <c r="AC260" s="214"/>
      <c r="AD260" s="214"/>
      <c r="AE260" s="214"/>
      <c r="AF260" s="214"/>
      <c r="AG260" s="214" t="s">
        <v>171</v>
      </c>
      <c r="AH260" s="214">
        <v>0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21"/>
      <c r="B261" s="222"/>
      <c r="C261" s="267" t="s">
        <v>298</v>
      </c>
      <c r="D261" s="257"/>
      <c r="E261" s="258">
        <v>1</v>
      </c>
      <c r="F261" s="223"/>
      <c r="G261" s="223"/>
      <c r="H261" s="223"/>
      <c r="I261" s="223"/>
      <c r="J261" s="223"/>
      <c r="K261" s="223"/>
      <c r="L261" s="223"/>
      <c r="M261" s="223"/>
      <c r="N261" s="223"/>
      <c r="O261" s="223"/>
      <c r="P261" s="223"/>
      <c r="Q261" s="223"/>
      <c r="R261" s="223"/>
      <c r="S261" s="223"/>
      <c r="T261" s="223"/>
      <c r="U261" s="223"/>
      <c r="V261" s="223"/>
      <c r="W261" s="223"/>
      <c r="X261" s="223"/>
      <c r="Y261" s="214"/>
      <c r="Z261" s="214"/>
      <c r="AA261" s="214"/>
      <c r="AB261" s="214"/>
      <c r="AC261" s="214"/>
      <c r="AD261" s="214"/>
      <c r="AE261" s="214"/>
      <c r="AF261" s="214"/>
      <c r="AG261" s="214" t="s">
        <v>171</v>
      </c>
      <c r="AH261" s="214">
        <v>0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31">
        <v>27</v>
      </c>
      <c r="B262" s="232" t="s">
        <v>333</v>
      </c>
      <c r="C262" s="250" t="s">
        <v>334</v>
      </c>
      <c r="D262" s="233" t="s">
        <v>266</v>
      </c>
      <c r="E262" s="234">
        <v>2</v>
      </c>
      <c r="F262" s="235"/>
      <c r="G262" s="236">
        <f>ROUND(E262*F262,2)</f>
        <v>0</v>
      </c>
      <c r="H262" s="235"/>
      <c r="I262" s="236">
        <f>ROUND(E262*H262,2)</f>
        <v>0</v>
      </c>
      <c r="J262" s="235"/>
      <c r="K262" s="236">
        <f>ROUND(E262*J262,2)</f>
        <v>0</v>
      </c>
      <c r="L262" s="236">
        <v>21</v>
      </c>
      <c r="M262" s="236">
        <f>G262*(1+L262/100)</f>
        <v>0</v>
      </c>
      <c r="N262" s="236">
        <v>0</v>
      </c>
      <c r="O262" s="236">
        <f>ROUND(E262*N262,2)</f>
        <v>0</v>
      </c>
      <c r="P262" s="236">
        <v>0</v>
      </c>
      <c r="Q262" s="236">
        <f>ROUND(E262*P262,2)</f>
        <v>0</v>
      </c>
      <c r="R262" s="236"/>
      <c r="S262" s="236" t="s">
        <v>218</v>
      </c>
      <c r="T262" s="237" t="s">
        <v>124</v>
      </c>
      <c r="U262" s="223">
        <v>0</v>
      </c>
      <c r="V262" s="223">
        <f>ROUND(E262*U262,2)</f>
        <v>0</v>
      </c>
      <c r="W262" s="223"/>
      <c r="X262" s="223" t="s">
        <v>166</v>
      </c>
      <c r="Y262" s="214"/>
      <c r="Z262" s="214"/>
      <c r="AA262" s="214"/>
      <c r="AB262" s="214"/>
      <c r="AC262" s="214"/>
      <c r="AD262" s="214"/>
      <c r="AE262" s="214"/>
      <c r="AF262" s="214"/>
      <c r="AG262" s="214" t="s">
        <v>167</v>
      </c>
      <c r="AH262" s="214"/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21"/>
      <c r="B263" s="222"/>
      <c r="C263" s="251" t="s">
        <v>276</v>
      </c>
      <c r="D263" s="239"/>
      <c r="E263" s="239"/>
      <c r="F263" s="239"/>
      <c r="G263" s="239"/>
      <c r="H263" s="223"/>
      <c r="I263" s="223"/>
      <c r="J263" s="223"/>
      <c r="K263" s="223"/>
      <c r="L263" s="223"/>
      <c r="M263" s="223"/>
      <c r="N263" s="223"/>
      <c r="O263" s="223"/>
      <c r="P263" s="223"/>
      <c r="Q263" s="223"/>
      <c r="R263" s="223"/>
      <c r="S263" s="223"/>
      <c r="T263" s="223"/>
      <c r="U263" s="223"/>
      <c r="V263" s="223"/>
      <c r="W263" s="223"/>
      <c r="X263" s="223"/>
      <c r="Y263" s="214"/>
      <c r="Z263" s="214"/>
      <c r="AA263" s="214"/>
      <c r="AB263" s="214"/>
      <c r="AC263" s="214"/>
      <c r="AD263" s="214"/>
      <c r="AE263" s="214"/>
      <c r="AF263" s="214"/>
      <c r="AG263" s="214" t="s">
        <v>128</v>
      </c>
      <c r="AH263" s="214"/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38" t="str">
        <f>C263</f>
        <v>Panely jsou vyrobeny z pozinkovaných drátů s OKY 50x200 mm, dráty 8/6/8 mm  a vodorovnými dráty 8/6/8.</v>
      </c>
      <c r="BB263" s="214"/>
      <c r="BC263" s="214"/>
      <c r="BD263" s="214"/>
      <c r="BE263" s="214"/>
      <c r="BF263" s="214"/>
      <c r="BG263" s="214"/>
      <c r="BH263" s="214"/>
    </row>
    <row r="264" spans="1:60" outlineLevel="1" x14ac:dyDescent="0.2">
      <c r="A264" s="221"/>
      <c r="B264" s="222"/>
      <c r="C264" s="253" t="s">
        <v>277</v>
      </c>
      <c r="D264" s="247"/>
      <c r="E264" s="247"/>
      <c r="F264" s="247"/>
      <c r="G264" s="247"/>
      <c r="H264" s="223"/>
      <c r="I264" s="223"/>
      <c r="J264" s="223"/>
      <c r="K264" s="223"/>
      <c r="L264" s="223"/>
      <c r="M264" s="223"/>
      <c r="N264" s="223"/>
      <c r="O264" s="223"/>
      <c r="P264" s="223"/>
      <c r="Q264" s="223"/>
      <c r="R264" s="223"/>
      <c r="S264" s="223"/>
      <c r="T264" s="223"/>
      <c r="U264" s="223"/>
      <c r="V264" s="223"/>
      <c r="W264" s="223"/>
      <c r="X264" s="223"/>
      <c r="Y264" s="214"/>
      <c r="Z264" s="214"/>
      <c r="AA264" s="214"/>
      <c r="AB264" s="214"/>
      <c r="AC264" s="214"/>
      <c r="AD264" s="214"/>
      <c r="AE264" s="214"/>
      <c r="AF264" s="214"/>
      <c r="AG264" s="214" t="s">
        <v>128</v>
      </c>
      <c r="AH264" s="214"/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38" t="str">
        <f>C264</f>
        <v>Panely jsou na jedné straně ukončeny přesahem drátu, který bude na plotě umístěn ve vrchní části. Oplocení</v>
      </c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21"/>
      <c r="B265" s="222"/>
      <c r="C265" s="253" t="s">
        <v>335</v>
      </c>
      <c r="D265" s="247"/>
      <c r="E265" s="247"/>
      <c r="F265" s="247"/>
      <c r="G265" s="247"/>
      <c r="H265" s="223"/>
      <c r="I265" s="223"/>
      <c r="J265" s="223"/>
      <c r="K265" s="223"/>
      <c r="L265" s="223"/>
      <c r="M265" s="223"/>
      <c r="N265" s="223"/>
      <c r="O265" s="223"/>
      <c r="P265" s="223"/>
      <c r="Q265" s="223"/>
      <c r="R265" s="223"/>
      <c r="S265" s="223"/>
      <c r="T265" s="223"/>
      <c r="U265" s="223"/>
      <c r="V265" s="223"/>
      <c r="W265" s="223"/>
      <c r="X265" s="223"/>
      <c r="Y265" s="214"/>
      <c r="Z265" s="214"/>
      <c r="AA265" s="214"/>
      <c r="AB265" s="214"/>
      <c r="AC265" s="214"/>
      <c r="AD265" s="214"/>
      <c r="AE265" s="214"/>
      <c r="AF265" s="214"/>
      <c r="AG265" s="214" t="s">
        <v>128</v>
      </c>
      <c r="AH265" s="214"/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21"/>
      <c r="B266" s="222"/>
      <c r="C266" s="253" t="s">
        <v>430</v>
      </c>
      <c r="D266" s="247"/>
      <c r="E266" s="247"/>
      <c r="F266" s="247"/>
      <c r="G266" s="247"/>
      <c r="H266" s="223"/>
      <c r="I266" s="223"/>
      <c r="J266" s="223"/>
      <c r="K266" s="223"/>
      <c r="L266" s="223"/>
      <c r="M266" s="223"/>
      <c r="N266" s="223"/>
      <c r="O266" s="223"/>
      <c r="P266" s="223"/>
      <c r="Q266" s="223"/>
      <c r="R266" s="223"/>
      <c r="S266" s="223"/>
      <c r="T266" s="223"/>
      <c r="U266" s="223"/>
      <c r="V266" s="223"/>
      <c r="W266" s="223"/>
      <c r="X266" s="223"/>
      <c r="Y266" s="214"/>
      <c r="Z266" s="214"/>
      <c r="AA266" s="214"/>
      <c r="AB266" s="214"/>
      <c r="AC266" s="214"/>
      <c r="AD266" s="214"/>
      <c r="AE266" s="214"/>
      <c r="AF266" s="214"/>
      <c r="AG266" s="214" t="s">
        <v>128</v>
      </c>
      <c r="AH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38" t="str">
        <f>C266</f>
        <v>držáku plotového dílce 2-6 ks, PVC čepiček a  patky z prostého betonu C12/15 DN 250mm s hloubkou minimálně 700 mm</v>
      </c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">
      <c r="A267" s="221"/>
      <c r="B267" s="222"/>
      <c r="C267" s="253" t="s">
        <v>431</v>
      </c>
      <c r="D267" s="247"/>
      <c r="E267" s="247"/>
      <c r="F267" s="247"/>
      <c r="G267" s="247"/>
      <c r="H267" s="223"/>
      <c r="I267" s="223"/>
      <c r="J267" s="223"/>
      <c r="K267" s="223"/>
      <c r="L267" s="223"/>
      <c r="M267" s="223"/>
      <c r="N267" s="223"/>
      <c r="O267" s="223"/>
      <c r="P267" s="223"/>
      <c r="Q267" s="223"/>
      <c r="R267" s="223"/>
      <c r="S267" s="223"/>
      <c r="T267" s="223"/>
      <c r="U267" s="223"/>
      <c r="V267" s="223"/>
      <c r="W267" s="223"/>
      <c r="X267" s="223"/>
      <c r="Y267" s="214"/>
      <c r="Z267" s="214"/>
      <c r="AA267" s="214"/>
      <c r="AB267" s="214"/>
      <c r="AC267" s="214"/>
      <c r="AD267" s="214"/>
      <c r="AE267" s="214"/>
      <c r="AF267" s="214"/>
      <c r="AG267" s="214" t="s">
        <v>128</v>
      </c>
      <c r="AH267" s="214"/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21"/>
      <c r="B268" s="222"/>
      <c r="C268" s="253" t="s">
        <v>279</v>
      </c>
      <c r="D268" s="247"/>
      <c r="E268" s="247"/>
      <c r="F268" s="247"/>
      <c r="G268" s="247"/>
      <c r="H268" s="223"/>
      <c r="I268" s="223"/>
      <c r="J268" s="223"/>
      <c r="K268" s="223"/>
      <c r="L268" s="223"/>
      <c r="M268" s="223"/>
      <c r="N268" s="223"/>
      <c r="O268" s="223"/>
      <c r="P268" s="223"/>
      <c r="Q268" s="223"/>
      <c r="R268" s="223"/>
      <c r="S268" s="223"/>
      <c r="T268" s="223"/>
      <c r="U268" s="223"/>
      <c r="V268" s="223"/>
      <c r="W268" s="223"/>
      <c r="X268" s="223"/>
      <c r="Y268" s="214"/>
      <c r="Z268" s="214"/>
      <c r="AA268" s="214"/>
      <c r="AB268" s="214"/>
      <c r="AC268" s="214"/>
      <c r="AD268" s="214"/>
      <c r="AE268" s="214"/>
      <c r="AF268" s="214"/>
      <c r="AG268" s="214" t="s">
        <v>128</v>
      </c>
      <c r="AH268" s="214"/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21"/>
      <c r="B269" s="222"/>
      <c r="C269" s="253" t="s">
        <v>336</v>
      </c>
      <c r="D269" s="247"/>
      <c r="E269" s="247"/>
      <c r="F269" s="247"/>
      <c r="G269" s="247"/>
      <c r="H269" s="223"/>
      <c r="I269" s="223"/>
      <c r="J269" s="223"/>
      <c r="K269" s="223"/>
      <c r="L269" s="223"/>
      <c r="M269" s="223"/>
      <c r="N269" s="223"/>
      <c r="O269" s="223"/>
      <c r="P269" s="223"/>
      <c r="Q269" s="223"/>
      <c r="R269" s="223"/>
      <c r="S269" s="223"/>
      <c r="T269" s="223"/>
      <c r="U269" s="223"/>
      <c r="V269" s="223"/>
      <c r="W269" s="223"/>
      <c r="X269" s="223"/>
      <c r="Y269" s="214"/>
      <c r="Z269" s="214"/>
      <c r="AA269" s="214"/>
      <c r="AB269" s="214"/>
      <c r="AC269" s="214"/>
      <c r="AD269" s="214"/>
      <c r="AE269" s="214"/>
      <c r="AF269" s="214"/>
      <c r="AG269" s="214" t="s">
        <v>128</v>
      </c>
      <c r="AH269" s="214"/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">
      <c r="A270" s="221"/>
      <c r="B270" s="222"/>
      <c r="C270" s="253" t="s">
        <v>281</v>
      </c>
      <c r="D270" s="247"/>
      <c r="E270" s="247"/>
      <c r="F270" s="247"/>
      <c r="G270" s="247"/>
      <c r="H270" s="223"/>
      <c r="I270" s="223"/>
      <c r="J270" s="223"/>
      <c r="K270" s="223"/>
      <c r="L270" s="223"/>
      <c r="M270" s="223"/>
      <c r="N270" s="223"/>
      <c r="O270" s="223"/>
      <c r="P270" s="223"/>
      <c r="Q270" s="223"/>
      <c r="R270" s="223"/>
      <c r="S270" s="223"/>
      <c r="T270" s="223"/>
      <c r="U270" s="223"/>
      <c r="V270" s="223"/>
      <c r="W270" s="223"/>
      <c r="X270" s="223"/>
      <c r="Y270" s="214"/>
      <c r="Z270" s="214"/>
      <c r="AA270" s="214"/>
      <c r="AB270" s="214"/>
      <c r="AC270" s="214"/>
      <c r="AD270" s="214"/>
      <c r="AE270" s="214"/>
      <c r="AF270" s="214"/>
      <c r="AG270" s="214" t="s">
        <v>128</v>
      </c>
      <c r="AH270" s="214"/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">
      <c r="A271" s="221"/>
      <c r="B271" s="222"/>
      <c r="C271" s="253" t="s">
        <v>282</v>
      </c>
      <c r="D271" s="247"/>
      <c r="E271" s="247"/>
      <c r="F271" s="247"/>
      <c r="G271" s="247"/>
      <c r="H271" s="223"/>
      <c r="I271" s="223"/>
      <c r="J271" s="223"/>
      <c r="K271" s="223"/>
      <c r="L271" s="223"/>
      <c r="M271" s="223"/>
      <c r="N271" s="223"/>
      <c r="O271" s="223"/>
      <c r="P271" s="223"/>
      <c r="Q271" s="223"/>
      <c r="R271" s="223"/>
      <c r="S271" s="223"/>
      <c r="T271" s="223"/>
      <c r="U271" s="223"/>
      <c r="V271" s="223"/>
      <c r="W271" s="223"/>
      <c r="X271" s="223"/>
      <c r="Y271" s="214"/>
      <c r="Z271" s="214"/>
      <c r="AA271" s="214"/>
      <c r="AB271" s="214"/>
      <c r="AC271" s="214"/>
      <c r="AD271" s="214"/>
      <c r="AE271" s="214"/>
      <c r="AF271" s="214"/>
      <c r="AG271" s="214" t="s">
        <v>128</v>
      </c>
      <c r="AH271" s="214"/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21"/>
      <c r="B272" s="222"/>
      <c r="C272" s="253" t="s">
        <v>283</v>
      </c>
      <c r="D272" s="247"/>
      <c r="E272" s="247"/>
      <c r="F272" s="247"/>
      <c r="G272" s="247"/>
      <c r="H272" s="223"/>
      <c r="I272" s="223"/>
      <c r="J272" s="223"/>
      <c r="K272" s="223"/>
      <c r="L272" s="223"/>
      <c r="M272" s="223"/>
      <c r="N272" s="223"/>
      <c r="O272" s="223"/>
      <c r="P272" s="223"/>
      <c r="Q272" s="223"/>
      <c r="R272" s="223"/>
      <c r="S272" s="223"/>
      <c r="T272" s="223"/>
      <c r="U272" s="223"/>
      <c r="V272" s="223"/>
      <c r="W272" s="223"/>
      <c r="X272" s="223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128</v>
      </c>
      <c r="AH272" s="214"/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21"/>
      <c r="B273" s="222"/>
      <c r="C273" s="253" t="s">
        <v>337</v>
      </c>
      <c r="D273" s="247"/>
      <c r="E273" s="247"/>
      <c r="F273" s="247"/>
      <c r="G273" s="247"/>
      <c r="H273" s="223"/>
      <c r="I273" s="223"/>
      <c r="J273" s="223"/>
      <c r="K273" s="223"/>
      <c r="L273" s="223"/>
      <c r="M273" s="223"/>
      <c r="N273" s="223"/>
      <c r="O273" s="223"/>
      <c r="P273" s="223"/>
      <c r="Q273" s="223"/>
      <c r="R273" s="223"/>
      <c r="S273" s="223"/>
      <c r="T273" s="223"/>
      <c r="U273" s="223"/>
      <c r="V273" s="223"/>
      <c r="W273" s="223"/>
      <c r="X273" s="223"/>
      <c r="Y273" s="214"/>
      <c r="Z273" s="214"/>
      <c r="AA273" s="214"/>
      <c r="AB273" s="214"/>
      <c r="AC273" s="214"/>
      <c r="AD273" s="214"/>
      <c r="AE273" s="214"/>
      <c r="AF273" s="214"/>
      <c r="AG273" s="214" t="s">
        <v>128</v>
      </c>
      <c r="AH273" s="214"/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21"/>
      <c r="B274" s="222"/>
      <c r="C274" s="253" t="s">
        <v>285</v>
      </c>
      <c r="D274" s="247"/>
      <c r="E274" s="247"/>
      <c r="F274" s="247"/>
      <c r="G274" s="247"/>
      <c r="H274" s="223"/>
      <c r="I274" s="223"/>
      <c r="J274" s="223"/>
      <c r="K274" s="223"/>
      <c r="L274" s="223"/>
      <c r="M274" s="223"/>
      <c r="N274" s="223"/>
      <c r="O274" s="223"/>
      <c r="P274" s="223"/>
      <c r="Q274" s="223"/>
      <c r="R274" s="223"/>
      <c r="S274" s="223"/>
      <c r="T274" s="223"/>
      <c r="U274" s="223"/>
      <c r="V274" s="223"/>
      <c r="W274" s="223"/>
      <c r="X274" s="223"/>
      <c r="Y274" s="214"/>
      <c r="Z274" s="214"/>
      <c r="AA274" s="214"/>
      <c r="AB274" s="214"/>
      <c r="AC274" s="214"/>
      <c r="AD274" s="214"/>
      <c r="AE274" s="214"/>
      <c r="AF274" s="214"/>
      <c r="AG274" s="214" t="s">
        <v>128</v>
      </c>
      <c r="AH274" s="214"/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38" t="str">
        <f>C274</f>
        <v>Spojovací příchytky budou kovové s rozměry 60x40mm, při uchycení panelu ke sloupku branky nebo brány budou mít rozměr 80x80 mm.</v>
      </c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">
      <c r="A275" s="221"/>
      <c r="B275" s="222"/>
      <c r="C275" s="253" t="s">
        <v>286</v>
      </c>
      <c r="D275" s="247"/>
      <c r="E275" s="247"/>
      <c r="F275" s="247"/>
      <c r="G275" s="247"/>
      <c r="H275" s="223"/>
      <c r="I275" s="223"/>
      <c r="J275" s="223"/>
      <c r="K275" s="223"/>
      <c r="L275" s="223"/>
      <c r="M275" s="223"/>
      <c r="N275" s="223"/>
      <c r="O275" s="223"/>
      <c r="P275" s="223"/>
      <c r="Q275" s="223"/>
      <c r="R275" s="223"/>
      <c r="S275" s="223"/>
      <c r="T275" s="223"/>
      <c r="U275" s="223"/>
      <c r="V275" s="223"/>
      <c r="W275" s="223"/>
      <c r="X275" s="223"/>
      <c r="Y275" s="214"/>
      <c r="Z275" s="214"/>
      <c r="AA275" s="214"/>
      <c r="AB275" s="214"/>
      <c r="AC275" s="214"/>
      <c r="AD275" s="214"/>
      <c r="AE275" s="214"/>
      <c r="AF275" s="214"/>
      <c r="AG275" s="214" t="s">
        <v>128</v>
      </c>
      <c r="AH275" s="214"/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21"/>
      <c r="B276" s="222"/>
      <c r="C276" s="253" t="s">
        <v>287</v>
      </c>
      <c r="D276" s="247"/>
      <c r="E276" s="247"/>
      <c r="F276" s="247"/>
      <c r="G276" s="247"/>
      <c r="H276" s="223"/>
      <c r="I276" s="223"/>
      <c r="J276" s="223"/>
      <c r="K276" s="223"/>
      <c r="L276" s="223"/>
      <c r="M276" s="223"/>
      <c r="N276" s="223"/>
      <c r="O276" s="223"/>
      <c r="P276" s="223"/>
      <c r="Q276" s="223"/>
      <c r="R276" s="223"/>
      <c r="S276" s="223"/>
      <c r="T276" s="223"/>
      <c r="U276" s="223"/>
      <c r="V276" s="223"/>
      <c r="W276" s="223"/>
      <c r="X276" s="223"/>
      <c r="Y276" s="214"/>
      <c r="Z276" s="214"/>
      <c r="AA276" s="214"/>
      <c r="AB276" s="214"/>
      <c r="AC276" s="214"/>
      <c r="AD276" s="214"/>
      <c r="AE276" s="214"/>
      <c r="AF276" s="214"/>
      <c r="AG276" s="214" t="s">
        <v>128</v>
      </c>
      <c r="AH276" s="214"/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21"/>
      <c r="B277" s="222"/>
      <c r="C277" s="267" t="s">
        <v>193</v>
      </c>
      <c r="D277" s="257"/>
      <c r="E277" s="258"/>
      <c r="F277" s="223"/>
      <c r="G277" s="223"/>
      <c r="H277" s="223"/>
      <c r="I277" s="223"/>
      <c r="J277" s="223"/>
      <c r="K277" s="223"/>
      <c r="L277" s="223"/>
      <c r="M277" s="223"/>
      <c r="N277" s="223"/>
      <c r="O277" s="223"/>
      <c r="P277" s="223"/>
      <c r="Q277" s="223"/>
      <c r="R277" s="223"/>
      <c r="S277" s="223"/>
      <c r="T277" s="223"/>
      <c r="U277" s="223"/>
      <c r="V277" s="223"/>
      <c r="W277" s="223"/>
      <c r="X277" s="223"/>
      <c r="Y277" s="214"/>
      <c r="Z277" s="214"/>
      <c r="AA277" s="214"/>
      <c r="AB277" s="214"/>
      <c r="AC277" s="214"/>
      <c r="AD277" s="214"/>
      <c r="AE277" s="214"/>
      <c r="AF277" s="214"/>
      <c r="AG277" s="214" t="s">
        <v>171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1" x14ac:dyDescent="0.2">
      <c r="A278" s="221"/>
      <c r="B278" s="222"/>
      <c r="C278" s="267" t="s">
        <v>312</v>
      </c>
      <c r="D278" s="257"/>
      <c r="E278" s="258">
        <v>2</v>
      </c>
      <c r="F278" s="223"/>
      <c r="G278" s="223"/>
      <c r="H278" s="223"/>
      <c r="I278" s="223"/>
      <c r="J278" s="223"/>
      <c r="K278" s="223"/>
      <c r="L278" s="223"/>
      <c r="M278" s="223"/>
      <c r="N278" s="223"/>
      <c r="O278" s="223"/>
      <c r="P278" s="223"/>
      <c r="Q278" s="223"/>
      <c r="R278" s="223"/>
      <c r="S278" s="223"/>
      <c r="T278" s="223"/>
      <c r="U278" s="223"/>
      <c r="V278" s="223"/>
      <c r="W278" s="223"/>
      <c r="X278" s="223"/>
      <c r="Y278" s="214"/>
      <c r="Z278" s="214"/>
      <c r="AA278" s="214"/>
      <c r="AB278" s="214"/>
      <c r="AC278" s="214"/>
      <c r="AD278" s="214"/>
      <c r="AE278" s="214"/>
      <c r="AF278" s="214"/>
      <c r="AG278" s="214" t="s">
        <v>171</v>
      </c>
      <c r="AH278" s="214">
        <v>0</v>
      </c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1" x14ac:dyDescent="0.2">
      <c r="A279" s="231">
        <v>28</v>
      </c>
      <c r="B279" s="232" t="s">
        <v>338</v>
      </c>
      <c r="C279" s="250" t="s">
        <v>339</v>
      </c>
      <c r="D279" s="233" t="s">
        <v>266</v>
      </c>
      <c r="E279" s="234">
        <v>1</v>
      </c>
      <c r="F279" s="235"/>
      <c r="G279" s="236">
        <f>ROUND(E279*F279,2)</f>
        <v>0</v>
      </c>
      <c r="H279" s="235"/>
      <c r="I279" s="236">
        <f>ROUND(E279*H279,2)</f>
        <v>0</v>
      </c>
      <c r="J279" s="235"/>
      <c r="K279" s="236">
        <f>ROUND(E279*J279,2)</f>
        <v>0</v>
      </c>
      <c r="L279" s="236">
        <v>21</v>
      </c>
      <c r="M279" s="236">
        <f>G279*(1+L279/100)</f>
        <v>0</v>
      </c>
      <c r="N279" s="236">
        <v>0</v>
      </c>
      <c r="O279" s="236">
        <f>ROUND(E279*N279,2)</f>
        <v>0</v>
      </c>
      <c r="P279" s="236">
        <v>0</v>
      </c>
      <c r="Q279" s="236">
        <f>ROUND(E279*P279,2)</f>
        <v>0</v>
      </c>
      <c r="R279" s="236"/>
      <c r="S279" s="236" t="s">
        <v>218</v>
      </c>
      <c r="T279" s="237" t="s">
        <v>124</v>
      </c>
      <c r="U279" s="223">
        <v>0</v>
      </c>
      <c r="V279" s="223">
        <f>ROUND(E279*U279,2)</f>
        <v>0</v>
      </c>
      <c r="W279" s="223"/>
      <c r="X279" s="223" t="s">
        <v>166</v>
      </c>
      <c r="Y279" s="214"/>
      <c r="Z279" s="214"/>
      <c r="AA279" s="214"/>
      <c r="AB279" s="214"/>
      <c r="AC279" s="214"/>
      <c r="AD279" s="214"/>
      <c r="AE279" s="214"/>
      <c r="AF279" s="214"/>
      <c r="AG279" s="214" t="s">
        <v>167</v>
      </c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">
      <c r="A280" s="221"/>
      <c r="B280" s="222"/>
      <c r="C280" s="251" t="s">
        <v>276</v>
      </c>
      <c r="D280" s="239"/>
      <c r="E280" s="239"/>
      <c r="F280" s="239"/>
      <c r="G280" s="239"/>
      <c r="H280" s="223"/>
      <c r="I280" s="223"/>
      <c r="J280" s="223"/>
      <c r="K280" s="223"/>
      <c r="L280" s="223"/>
      <c r="M280" s="223"/>
      <c r="N280" s="223"/>
      <c r="O280" s="223"/>
      <c r="P280" s="223"/>
      <c r="Q280" s="223"/>
      <c r="R280" s="223"/>
      <c r="S280" s="223"/>
      <c r="T280" s="223"/>
      <c r="U280" s="223"/>
      <c r="V280" s="223"/>
      <c r="W280" s="223"/>
      <c r="X280" s="223"/>
      <c r="Y280" s="214"/>
      <c r="Z280" s="214"/>
      <c r="AA280" s="214"/>
      <c r="AB280" s="214"/>
      <c r="AC280" s="214"/>
      <c r="AD280" s="214"/>
      <c r="AE280" s="214"/>
      <c r="AF280" s="214"/>
      <c r="AG280" s="214" t="s">
        <v>128</v>
      </c>
      <c r="AH280" s="214"/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38" t="str">
        <f>C280</f>
        <v>Panely jsou vyrobeny z pozinkovaných drátů s OKY 50x200 mm, dráty 8/6/8 mm  a vodorovnými dráty 8/6/8.</v>
      </c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21"/>
      <c r="B281" s="222"/>
      <c r="C281" s="253" t="s">
        <v>277</v>
      </c>
      <c r="D281" s="247"/>
      <c r="E281" s="247"/>
      <c r="F281" s="247"/>
      <c r="G281" s="247"/>
      <c r="H281" s="223"/>
      <c r="I281" s="223"/>
      <c r="J281" s="223"/>
      <c r="K281" s="223"/>
      <c r="L281" s="223"/>
      <c r="M281" s="223"/>
      <c r="N281" s="223"/>
      <c r="O281" s="223"/>
      <c r="P281" s="223"/>
      <c r="Q281" s="223"/>
      <c r="R281" s="223"/>
      <c r="S281" s="223"/>
      <c r="T281" s="223"/>
      <c r="U281" s="223"/>
      <c r="V281" s="223"/>
      <c r="W281" s="223"/>
      <c r="X281" s="223"/>
      <c r="Y281" s="214"/>
      <c r="Z281" s="214"/>
      <c r="AA281" s="214"/>
      <c r="AB281" s="214"/>
      <c r="AC281" s="214"/>
      <c r="AD281" s="214"/>
      <c r="AE281" s="214"/>
      <c r="AF281" s="214"/>
      <c r="AG281" s="214" t="s">
        <v>128</v>
      </c>
      <c r="AH281" s="214"/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38" t="str">
        <f>C281</f>
        <v>Panely jsou na jedné straně ukončeny přesahem drátu, který bude na plotě umístěn ve vrchní části. Oplocení</v>
      </c>
      <c r="BB281" s="214"/>
      <c r="BC281" s="214"/>
      <c r="BD281" s="214"/>
      <c r="BE281" s="214"/>
      <c r="BF281" s="214"/>
      <c r="BG281" s="214"/>
      <c r="BH281" s="214"/>
    </row>
    <row r="282" spans="1:60" outlineLevel="1" x14ac:dyDescent="0.2">
      <c r="A282" s="221"/>
      <c r="B282" s="222"/>
      <c r="C282" s="253" t="s">
        <v>340</v>
      </c>
      <c r="D282" s="247"/>
      <c r="E282" s="247"/>
      <c r="F282" s="247"/>
      <c r="G282" s="247"/>
      <c r="H282" s="223"/>
      <c r="I282" s="223"/>
      <c r="J282" s="223"/>
      <c r="K282" s="223"/>
      <c r="L282" s="223"/>
      <c r="M282" s="223"/>
      <c r="N282" s="223"/>
      <c r="O282" s="223"/>
      <c r="P282" s="223"/>
      <c r="Q282" s="223"/>
      <c r="R282" s="223"/>
      <c r="S282" s="223"/>
      <c r="T282" s="223"/>
      <c r="U282" s="223"/>
      <c r="V282" s="223"/>
      <c r="W282" s="223"/>
      <c r="X282" s="223"/>
      <c r="Y282" s="214"/>
      <c r="Z282" s="214"/>
      <c r="AA282" s="214"/>
      <c r="AB282" s="214"/>
      <c r="AC282" s="214"/>
      <c r="AD282" s="214"/>
      <c r="AE282" s="214"/>
      <c r="AF282" s="214"/>
      <c r="AG282" s="214" t="s">
        <v>128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1" x14ac:dyDescent="0.2">
      <c r="A283" s="221"/>
      <c r="B283" s="222"/>
      <c r="C283" s="253" t="s">
        <v>430</v>
      </c>
      <c r="D283" s="247"/>
      <c r="E283" s="247"/>
      <c r="F283" s="247"/>
      <c r="G283" s="247"/>
      <c r="H283" s="223"/>
      <c r="I283" s="223"/>
      <c r="J283" s="223"/>
      <c r="K283" s="223"/>
      <c r="L283" s="223"/>
      <c r="M283" s="223"/>
      <c r="N283" s="223"/>
      <c r="O283" s="223"/>
      <c r="P283" s="223"/>
      <c r="Q283" s="223"/>
      <c r="R283" s="223"/>
      <c r="S283" s="223"/>
      <c r="T283" s="223"/>
      <c r="U283" s="223"/>
      <c r="V283" s="223"/>
      <c r="W283" s="223"/>
      <c r="X283" s="223"/>
      <c r="Y283" s="214"/>
      <c r="Z283" s="214"/>
      <c r="AA283" s="214"/>
      <c r="AB283" s="214"/>
      <c r="AC283" s="214"/>
      <c r="AD283" s="214"/>
      <c r="AE283" s="214"/>
      <c r="AF283" s="214"/>
      <c r="AG283" s="214" t="s">
        <v>128</v>
      </c>
      <c r="AH283" s="214"/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38" t="str">
        <f>C283</f>
        <v>držáku plotového dílce 2-6 ks, PVC čepiček a  patky z prostého betonu C12/15 DN 250mm s hloubkou minimálně 700 mm</v>
      </c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21"/>
      <c r="B284" s="222"/>
      <c r="C284" s="253" t="s">
        <v>431</v>
      </c>
      <c r="D284" s="247"/>
      <c r="E284" s="247"/>
      <c r="F284" s="247"/>
      <c r="G284" s="247"/>
      <c r="H284" s="223"/>
      <c r="I284" s="223"/>
      <c r="J284" s="223"/>
      <c r="K284" s="223"/>
      <c r="L284" s="223"/>
      <c r="M284" s="223"/>
      <c r="N284" s="223"/>
      <c r="O284" s="223"/>
      <c r="P284" s="223"/>
      <c r="Q284" s="223"/>
      <c r="R284" s="223"/>
      <c r="S284" s="223"/>
      <c r="T284" s="223"/>
      <c r="U284" s="223"/>
      <c r="V284" s="223"/>
      <c r="W284" s="223"/>
      <c r="X284" s="223"/>
      <c r="Y284" s="214"/>
      <c r="Z284" s="214"/>
      <c r="AA284" s="214"/>
      <c r="AB284" s="214"/>
      <c r="AC284" s="214"/>
      <c r="AD284" s="214"/>
      <c r="AE284" s="214"/>
      <c r="AF284" s="214"/>
      <c r="AG284" s="214" t="s">
        <v>128</v>
      </c>
      <c r="AH284" s="214"/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">
      <c r="A285" s="221"/>
      <c r="B285" s="222"/>
      <c r="C285" s="253" t="s">
        <v>279</v>
      </c>
      <c r="D285" s="247"/>
      <c r="E285" s="247"/>
      <c r="F285" s="247"/>
      <c r="G285" s="247"/>
      <c r="H285" s="223"/>
      <c r="I285" s="223"/>
      <c r="J285" s="223"/>
      <c r="K285" s="223"/>
      <c r="L285" s="223"/>
      <c r="M285" s="223"/>
      <c r="N285" s="223"/>
      <c r="O285" s="223"/>
      <c r="P285" s="223"/>
      <c r="Q285" s="223"/>
      <c r="R285" s="223"/>
      <c r="S285" s="223"/>
      <c r="T285" s="223"/>
      <c r="U285" s="223"/>
      <c r="V285" s="223"/>
      <c r="W285" s="223"/>
      <c r="X285" s="223"/>
      <c r="Y285" s="214"/>
      <c r="Z285" s="214"/>
      <c r="AA285" s="214"/>
      <c r="AB285" s="214"/>
      <c r="AC285" s="214"/>
      <c r="AD285" s="214"/>
      <c r="AE285" s="214"/>
      <c r="AF285" s="214"/>
      <c r="AG285" s="214" t="s">
        <v>128</v>
      </c>
      <c r="AH285" s="214"/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">
      <c r="A286" s="221"/>
      <c r="B286" s="222"/>
      <c r="C286" s="253" t="s">
        <v>341</v>
      </c>
      <c r="D286" s="247"/>
      <c r="E286" s="247"/>
      <c r="F286" s="247"/>
      <c r="G286" s="247"/>
      <c r="H286" s="223"/>
      <c r="I286" s="223"/>
      <c r="J286" s="223"/>
      <c r="K286" s="223"/>
      <c r="L286" s="223"/>
      <c r="M286" s="223"/>
      <c r="N286" s="223"/>
      <c r="O286" s="223"/>
      <c r="P286" s="223"/>
      <c r="Q286" s="223"/>
      <c r="R286" s="223"/>
      <c r="S286" s="223"/>
      <c r="T286" s="223"/>
      <c r="U286" s="223"/>
      <c r="V286" s="223"/>
      <c r="W286" s="223"/>
      <c r="X286" s="223"/>
      <c r="Y286" s="214"/>
      <c r="Z286" s="214"/>
      <c r="AA286" s="214"/>
      <c r="AB286" s="214"/>
      <c r="AC286" s="214"/>
      <c r="AD286" s="214"/>
      <c r="AE286" s="214"/>
      <c r="AF286" s="214"/>
      <c r="AG286" s="214" t="s">
        <v>128</v>
      </c>
      <c r="AH286" s="214"/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">
      <c r="A287" s="221"/>
      <c r="B287" s="222"/>
      <c r="C287" s="253" t="s">
        <v>281</v>
      </c>
      <c r="D287" s="247"/>
      <c r="E287" s="247"/>
      <c r="F287" s="247"/>
      <c r="G287" s="247"/>
      <c r="H287" s="223"/>
      <c r="I287" s="223"/>
      <c r="J287" s="223"/>
      <c r="K287" s="223"/>
      <c r="L287" s="223"/>
      <c r="M287" s="223"/>
      <c r="N287" s="223"/>
      <c r="O287" s="223"/>
      <c r="P287" s="223"/>
      <c r="Q287" s="223"/>
      <c r="R287" s="223"/>
      <c r="S287" s="223"/>
      <c r="T287" s="223"/>
      <c r="U287" s="223"/>
      <c r="V287" s="223"/>
      <c r="W287" s="223"/>
      <c r="X287" s="223"/>
      <c r="Y287" s="214"/>
      <c r="Z287" s="214"/>
      <c r="AA287" s="214"/>
      <c r="AB287" s="214"/>
      <c r="AC287" s="214"/>
      <c r="AD287" s="214"/>
      <c r="AE287" s="214"/>
      <c r="AF287" s="214"/>
      <c r="AG287" s="214" t="s">
        <v>128</v>
      </c>
      <c r="AH287" s="214"/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21"/>
      <c r="B288" s="222"/>
      <c r="C288" s="253" t="s">
        <v>282</v>
      </c>
      <c r="D288" s="247"/>
      <c r="E288" s="247"/>
      <c r="F288" s="247"/>
      <c r="G288" s="247"/>
      <c r="H288" s="223"/>
      <c r="I288" s="223"/>
      <c r="J288" s="223"/>
      <c r="K288" s="223"/>
      <c r="L288" s="223"/>
      <c r="M288" s="223"/>
      <c r="N288" s="223"/>
      <c r="O288" s="223"/>
      <c r="P288" s="223"/>
      <c r="Q288" s="223"/>
      <c r="R288" s="223"/>
      <c r="S288" s="223"/>
      <c r="T288" s="223"/>
      <c r="U288" s="223"/>
      <c r="V288" s="223"/>
      <c r="W288" s="223"/>
      <c r="X288" s="223"/>
      <c r="Y288" s="214"/>
      <c r="Z288" s="214"/>
      <c r="AA288" s="214"/>
      <c r="AB288" s="214"/>
      <c r="AC288" s="214"/>
      <c r="AD288" s="214"/>
      <c r="AE288" s="214"/>
      <c r="AF288" s="214"/>
      <c r="AG288" s="214" t="s">
        <v>128</v>
      </c>
      <c r="AH288" s="214"/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21"/>
      <c r="B289" s="222"/>
      <c r="C289" s="253" t="s">
        <v>283</v>
      </c>
      <c r="D289" s="247"/>
      <c r="E289" s="247"/>
      <c r="F289" s="247"/>
      <c r="G289" s="247"/>
      <c r="H289" s="223"/>
      <c r="I289" s="223"/>
      <c r="J289" s="223"/>
      <c r="K289" s="223"/>
      <c r="L289" s="223"/>
      <c r="M289" s="223"/>
      <c r="N289" s="223"/>
      <c r="O289" s="223"/>
      <c r="P289" s="223"/>
      <c r="Q289" s="223"/>
      <c r="R289" s="223"/>
      <c r="S289" s="223"/>
      <c r="T289" s="223"/>
      <c r="U289" s="223"/>
      <c r="V289" s="223"/>
      <c r="W289" s="223"/>
      <c r="X289" s="223"/>
      <c r="Y289" s="214"/>
      <c r="Z289" s="214"/>
      <c r="AA289" s="214"/>
      <c r="AB289" s="214"/>
      <c r="AC289" s="214"/>
      <c r="AD289" s="214"/>
      <c r="AE289" s="214"/>
      <c r="AF289" s="214"/>
      <c r="AG289" s="214" t="s">
        <v>128</v>
      </c>
      <c r="AH289" s="214"/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">
      <c r="A290" s="221"/>
      <c r="B290" s="222"/>
      <c r="C290" s="253" t="s">
        <v>342</v>
      </c>
      <c r="D290" s="247"/>
      <c r="E290" s="247"/>
      <c r="F290" s="247"/>
      <c r="G290" s="247"/>
      <c r="H290" s="223"/>
      <c r="I290" s="223"/>
      <c r="J290" s="223"/>
      <c r="K290" s="223"/>
      <c r="L290" s="223"/>
      <c r="M290" s="223"/>
      <c r="N290" s="223"/>
      <c r="O290" s="223"/>
      <c r="P290" s="223"/>
      <c r="Q290" s="223"/>
      <c r="R290" s="223"/>
      <c r="S290" s="223"/>
      <c r="T290" s="223"/>
      <c r="U290" s="223"/>
      <c r="V290" s="223"/>
      <c r="W290" s="223"/>
      <c r="X290" s="223"/>
      <c r="Y290" s="214"/>
      <c r="Z290" s="214"/>
      <c r="AA290" s="214"/>
      <c r="AB290" s="214"/>
      <c r="AC290" s="214"/>
      <c r="AD290" s="214"/>
      <c r="AE290" s="214"/>
      <c r="AF290" s="214"/>
      <c r="AG290" s="214" t="s">
        <v>128</v>
      </c>
      <c r="AH290" s="214"/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 x14ac:dyDescent="0.2">
      <c r="A291" s="221"/>
      <c r="B291" s="222"/>
      <c r="C291" s="253" t="s">
        <v>285</v>
      </c>
      <c r="D291" s="247"/>
      <c r="E291" s="247"/>
      <c r="F291" s="247"/>
      <c r="G291" s="247"/>
      <c r="H291" s="223"/>
      <c r="I291" s="223"/>
      <c r="J291" s="223"/>
      <c r="K291" s="223"/>
      <c r="L291" s="223"/>
      <c r="M291" s="223"/>
      <c r="N291" s="223"/>
      <c r="O291" s="223"/>
      <c r="P291" s="223"/>
      <c r="Q291" s="223"/>
      <c r="R291" s="223"/>
      <c r="S291" s="223"/>
      <c r="T291" s="223"/>
      <c r="U291" s="223"/>
      <c r="V291" s="223"/>
      <c r="W291" s="223"/>
      <c r="X291" s="223"/>
      <c r="Y291" s="214"/>
      <c r="Z291" s="214"/>
      <c r="AA291" s="214"/>
      <c r="AB291" s="214"/>
      <c r="AC291" s="214"/>
      <c r="AD291" s="214"/>
      <c r="AE291" s="214"/>
      <c r="AF291" s="214"/>
      <c r="AG291" s="214" t="s">
        <v>128</v>
      </c>
      <c r="AH291" s="214"/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38" t="str">
        <f>C291</f>
        <v>Spojovací příchytky budou kovové s rozměry 60x40mm, při uchycení panelu ke sloupku branky nebo brány budou mít rozměr 80x80 mm.</v>
      </c>
      <c r="BB291" s="214"/>
      <c r="BC291" s="214"/>
      <c r="BD291" s="214"/>
      <c r="BE291" s="214"/>
      <c r="BF291" s="214"/>
      <c r="BG291" s="214"/>
      <c r="BH291" s="214"/>
    </row>
    <row r="292" spans="1:60" outlineLevel="1" x14ac:dyDescent="0.2">
      <c r="A292" s="221"/>
      <c r="B292" s="222"/>
      <c r="C292" s="253" t="s">
        <v>286</v>
      </c>
      <c r="D292" s="247"/>
      <c r="E292" s="247"/>
      <c r="F292" s="247"/>
      <c r="G292" s="247"/>
      <c r="H292" s="223"/>
      <c r="I292" s="223"/>
      <c r="J292" s="223"/>
      <c r="K292" s="223"/>
      <c r="L292" s="223"/>
      <c r="M292" s="223"/>
      <c r="N292" s="223"/>
      <c r="O292" s="223"/>
      <c r="P292" s="223"/>
      <c r="Q292" s="223"/>
      <c r="R292" s="223"/>
      <c r="S292" s="223"/>
      <c r="T292" s="223"/>
      <c r="U292" s="223"/>
      <c r="V292" s="223"/>
      <c r="W292" s="223"/>
      <c r="X292" s="223"/>
      <c r="Y292" s="214"/>
      <c r="Z292" s="214"/>
      <c r="AA292" s="214"/>
      <c r="AB292" s="214"/>
      <c r="AC292" s="214"/>
      <c r="AD292" s="214"/>
      <c r="AE292" s="214"/>
      <c r="AF292" s="214"/>
      <c r="AG292" s="214" t="s">
        <v>128</v>
      </c>
      <c r="AH292" s="214"/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21"/>
      <c r="B293" s="222"/>
      <c r="C293" s="253" t="s">
        <v>287</v>
      </c>
      <c r="D293" s="247"/>
      <c r="E293" s="247"/>
      <c r="F293" s="247"/>
      <c r="G293" s="247"/>
      <c r="H293" s="223"/>
      <c r="I293" s="223"/>
      <c r="J293" s="223"/>
      <c r="K293" s="223"/>
      <c r="L293" s="223"/>
      <c r="M293" s="223"/>
      <c r="N293" s="223"/>
      <c r="O293" s="223"/>
      <c r="P293" s="223"/>
      <c r="Q293" s="223"/>
      <c r="R293" s="223"/>
      <c r="S293" s="223"/>
      <c r="T293" s="223"/>
      <c r="U293" s="223"/>
      <c r="V293" s="223"/>
      <c r="W293" s="223"/>
      <c r="X293" s="223"/>
      <c r="Y293" s="214"/>
      <c r="Z293" s="214"/>
      <c r="AA293" s="214"/>
      <c r="AB293" s="214"/>
      <c r="AC293" s="214"/>
      <c r="AD293" s="214"/>
      <c r="AE293" s="214"/>
      <c r="AF293" s="214"/>
      <c r="AG293" s="214" t="s">
        <v>128</v>
      </c>
      <c r="AH293" s="214"/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21"/>
      <c r="B294" s="222"/>
      <c r="C294" s="267" t="s">
        <v>193</v>
      </c>
      <c r="D294" s="257"/>
      <c r="E294" s="258"/>
      <c r="F294" s="223"/>
      <c r="G294" s="223"/>
      <c r="H294" s="223"/>
      <c r="I294" s="223"/>
      <c r="J294" s="223"/>
      <c r="K294" s="223"/>
      <c r="L294" s="223"/>
      <c r="M294" s="223"/>
      <c r="N294" s="223"/>
      <c r="O294" s="223"/>
      <c r="P294" s="223"/>
      <c r="Q294" s="223"/>
      <c r="R294" s="223"/>
      <c r="S294" s="223"/>
      <c r="T294" s="223"/>
      <c r="U294" s="223"/>
      <c r="V294" s="223"/>
      <c r="W294" s="223"/>
      <c r="X294" s="223"/>
      <c r="Y294" s="214"/>
      <c r="Z294" s="214"/>
      <c r="AA294" s="214"/>
      <c r="AB294" s="214"/>
      <c r="AC294" s="214"/>
      <c r="AD294" s="214"/>
      <c r="AE294" s="214"/>
      <c r="AF294" s="214"/>
      <c r="AG294" s="214" t="s">
        <v>171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">
      <c r="A295" s="221"/>
      <c r="B295" s="222"/>
      <c r="C295" s="267" t="s">
        <v>298</v>
      </c>
      <c r="D295" s="257"/>
      <c r="E295" s="258">
        <v>1</v>
      </c>
      <c r="F295" s="223"/>
      <c r="G295" s="223"/>
      <c r="H295" s="223"/>
      <c r="I295" s="223"/>
      <c r="J295" s="223"/>
      <c r="K295" s="223"/>
      <c r="L295" s="223"/>
      <c r="M295" s="223"/>
      <c r="N295" s="223"/>
      <c r="O295" s="223"/>
      <c r="P295" s="223"/>
      <c r="Q295" s="223"/>
      <c r="R295" s="223"/>
      <c r="S295" s="223"/>
      <c r="T295" s="223"/>
      <c r="U295" s="223"/>
      <c r="V295" s="223"/>
      <c r="W295" s="223"/>
      <c r="X295" s="223"/>
      <c r="Y295" s="214"/>
      <c r="Z295" s="214"/>
      <c r="AA295" s="214"/>
      <c r="AB295" s="214"/>
      <c r="AC295" s="214"/>
      <c r="AD295" s="214"/>
      <c r="AE295" s="214"/>
      <c r="AF295" s="214"/>
      <c r="AG295" s="214" t="s">
        <v>171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31">
        <v>29</v>
      </c>
      <c r="B296" s="232" t="s">
        <v>343</v>
      </c>
      <c r="C296" s="250" t="s">
        <v>344</v>
      </c>
      <c r="D296" s="233" t="s">
        <v>266</v>
      </c>
      <c r="E296" s="234">
        <v>1</v>
      </c>
      <c r="F296" s="235"/>
      <c r="G296" s="236">
        <f>ROUND(E296*F296,2)</f>
        <v>0</v>
      </c>
      <c r="H296" s="235"/>
      <c r="I296" s="236">
        <f>ROUND(E296*H296,2)</f>
        <v>0</v>
      </c>
      <c r="J296" s="235"/>
      <c r="K296" s="236">
        <f>ROUND(E296*J296,2)</f>
        <v>0</v>
      </c>
      <c r="L296" s="236">
        <v>21</v>
      </c>
      <c r="M296" s="236">
        <f>G296*(1+L296/100)</f>
        <v>0</v>
      </c>
      <c r="N296" s="236">
        <v>0</v>
      </c>
      <c r="O296" s="236">
        <f>ROUND(E296*N296,2)</f>
        <v>0</v>
      </c>
      <c r="P296" s="236">
        <v>0</v>
      </c>
      <c r="Q296" s="236">
        <f>ROUND(E296*P296,2)</f>
        <v>0</v>
      </c>
      <c r="R296" s="236"/>
      <c r="S296" s="236" t="s">
        <v>218</v>
      </c>
      <c r="T296" s="237" t="s">
        <v>124</v>
      </c>
      <c r="U296" s="223">
        <v>0</v>
      </c>
      <c r="V296" s="223">
        <f>ROUND(E296*U296,2)</f>
        <v>0</v>
      </c>
      <c r="W296" s="223"/>
      <c r="X296" s="223" t="s">
        <v>166</v>
      </c>
      <c r="Y296" s="214"/>
      <c r="Z296" s="214"/>
      <c r="AA296" s="214"/>
      <c r="AB296" s="214"/>
      <c r="AC296" s="214"/>
      <c r="AD296" s="214"/>
      <c r="AE296" s="214"/>
      <c r="AF296" s="214"/>
      <c r="AG296" s="214" t="s">
        <v>167</v>
      </c>
      <c r="AH296" s="214"/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21"/>
      <c r="B297" s="222"/>
      <c r="C297" s="251" t="s">
        <v>276</v>
      </c>
      <c r="D297" s="239"/>
      <c r="E297" s="239"/>
      <c r="F297" s="239"/>
      <c r="G297" s="239"/>
      <c r="H297" s="223"/>
      <c r="I297" s="223"/>
      <c r="J297" s="223"/>
      <c r="K297" s="223"/>
      <c r="L297" s="223"/>
      <c r="M297" s="223"/>
      <c r="N297" s="223"/>
      <c r="O297" s="223"/>
      <c r="P297" s="223"/>
      <c r="Q297" s="223"/>
      <c r="R297" s="223"/>
      <c r="S297" s="223"/>
      <c r="T297" s="223"/>
      <c r="U297" s="223"/>
      <c r="V297" s="223"/>
      <c r="W297" s="223"/>
      <c r="X297" s="223"/>
      <c r="Y297" s="214"/>
      <c r="Z297" s="214"/>
      <c r="AA297" s="214"/>
      <c r="AB297" s="214"/>
      <c r="AC297" s="214"/>
      <c r="AD297" s="214"/>
      <c r="AE297" s="214"/>
      <c r="AF297" s="214"/>
      <c r="AG297" s="214" t="s">
        <v>128</v>
      </c>
      <c r="AH297" s="214"/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38" t="str">
        <f>C297</f>
        <v>Panely jsou vyrobeny z pozinkovaných drátů s OKY 50x200 mm, dráty 8/6/8 mm  a vodorovnými dráty 8/6/8.</v>
      </c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">
      <c r="A298" s="221"/>
      <c r="B298" s="222"/>
      <c r="C298" s="253" t="s">
        <v>277</v>
      </c>
      <c r="D298" s="247"/>
      <c r="E298" s="247"/>
      <c r="F298" s="247"/>
      <c r="G298" s="247"/>
      <c r="H298" s="223"/>
      <c r="I298" s="223"/>
      <c r="J298" s="223"/>
      <c r="K298" s="223"/>
      <c r="L298" s="223"/>
      <c r="M298" s="223"/>
      <c r="N298" s="223"/>
      <c r="O298" s="223"/>
      <c r="P298" s="223"/>
      <c r="Q298" s="223"/>
      <c r="R298" s="223"/>
      <c r="S298" s="223"/>
      <c r="T298" s="223"/>
      <c r="U298" s="223"/>
      <c r="V298" s="223"/>
      <c r="W298" s="223"/>
      <c r="X298" s="223"/>
      <c r="Y298" s="214"/>
      <c r="Z298" s="214"/>
      <c r="AA298" s="214"/>
      <c r="AB298" s="214"/>
      <c r="AC298" s="214"/>
      <c r="AD298" s="214"/>
      <c r="AE298" s="214"/>
      <c r="AF298" s="214"/>
      <c r="AG298" s="214" t="s">
        <v>128</v>
      </c>
      <c r="AH298" s="214"/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38" t="str">
        <f>C298</f>
        <v>Panely jsou na jedné straně ukončeny přesahem drátu, který bude na plotě umístěn ve vrchní části. Oplocení</v>
      </c>
      <c r="BB298" s="214"/>
      <c r="BC298" s="214"/>
      <c r="BD298" s="214"/>
      <c r="BE298" s="214"/>
      <c r="BF298" s="214"/>
      <c r="BG298" s="214"/>
      <c r="BH298" s="214"/>
    </row>
    <row r="299" spans="1:60" outlineLevel="1" x14ac:dyDescent="0.2">
      <c r="A299" s="221"/>
      <c r="B299" s="222"/>
      <c r="C299" s="253" t="s">
        <v>345</v>
      </c>
      <c r="D299" s="247"/>
      <c r="E299" s="247"/>
      <c r="F299" s="247"/>
      <c r="G299" s="247"/>
      <c r="H299" s="223"/>
      <c r="I299" s="223"/>
      <c r="J299" s="223"/>
      <c r="K299" s="223"/>
      <c r="L299" s="223"/>
      <c r="M299" s="223"/>
      <c r="N299" s="223"/>
      <c r="O299" s="223"/>
      <c r="P299" s="223"/>
      <c r="Q299" s="223"/>
      <c r="R299" s="223"/>
      <c r="S299" s="223"/>
      <c r="T299" s="223"/>
      <c r="U299" s="223"/>
      <c r="V299" s="223"/>
      <c r="W299" s="223"/>
      <c r="X299" s="223"/>
      <c r="Y299" s="214"/>
      <c r="Z299" s="214"/>
      <c r="AA299" s="214"/>
      <c r="AB299" s="214"/>
      <c r="AC299" s="214"/>
      <c r="AD299" s="214"/>
      <c r="AE299" s="214"/>
      <c r="AF299" s="214"/>
      <c r="AG299" s="214" t="s">
        <v>128</v>
      </c>
      <c r="AH299" s="214"/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21"/>
      <c r="B300" s="222"/>
      <c r="C300" s="253" t="s">
        <v>430</v>
      </c>
      <c r="D300" s="247"/>
      <c r="E300" s="247"/>
      <c r="F300" s="247"/>
      <c r="G300" s="247"/>
      <c r="H300" s="223"/>
      <c r="I300" s="223"/>
      <c r="J300" s="223"/>
      <c r="K300" s="223"/>
      <c r="L300" s="223"/>
      <c r="M300" s="223"/>
      <c r="N300" s="223"/>
      <c r="O300" s="223"/>
      <c r="P300" s="223"/>
      <c r="Q300" s="223"/>
      <c r="R300" s="223"/>
      <c r="S300" s="223"/>
      <c r="T300" s="223"/>
      <c r="U300" s="223"/>
      <c r="V300" s="223"/>
      <c r="W300" s="223"/>
      <c r="X300" s="223"/>
      <c r="Y300" s="214"/>
      <c r="Z300" s="214"/>
      <c r="AA300" s="214"/>
      <c r="AB300" s="214"/>
      <c r="AC300" s="214"/>
      <c r="AD300" s="214"/>
      <c r="AE300" s="214"/>
      <c r="AF300" s="214"/>
      <c r="AG300" s="214" t="s">
        <v>128</v>
      </c>
      <c r="AH300" s="214"/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38" t="str">
        <f>C300</f>
        <v>držáku plotového dílce 2-6 ks, PVC čepiček a  patky z prostého betonu C12/15 DN 250mm s hloubkou minimálně 700 mm</v>
      </c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21"/>
      <c r="B301" s="222"/>
      <c r="C301" s="253" t="s">
        <v>431</v>
      </c>
      <c r="D301" s="247"/>
      <c r="E301" s="247"/>
      <c r="F301" s="247"/>
      <c r="G301" s="247"/>
      <c r="H301" s="223"/>
      <c r="I301" s="223"/>
      <c r="J301" s="223"/>
      <c r="K301" s="223"/>
      <c r="L301" s="223"/>
      <c r="M301" s="223"/>
      <c r="N301" s="223"/>
      <c r="O301" s="223"/>
      <c r="P301" s="223"/>
      <c r="Q301" s="223"/>
      <c r="R301" s="223"/>
      <c r="S301" s="223"/>
      <c r="T301" s="223"/>
      <c r="U301" s="223"/>
      <c r="V301" s="223"/>
      <c r="W301" s="223"/>
      <c r="X301" s="223"/>
      <c r="Y301" s="214"/>
      <c r="Z301" s="214"/>
      <c r="AA301" s="214"/>
      <c r="AB301" s="214"/>
      <c r="AC301" s="214"/>
      <c r="AD301" s="214"/>
      <c r="AE301" s="214"/>
      <c r="AF301" s="214"/>
      <c r="AG301" s="214" t="s">
        <v>128</v>
      </c>
      <c r="AH301" s="214"/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 x14ac:dyDescent="0.2">
      <c r="A302" s="221"/>
      <c r="B302" s="222"/>
      <c r="C302" s="253" t="s">
        <v>279</v>
      </c>
      <c r="D302" s="247"/>
      <c r="E302" s="247"/>
      <c r="F302" s="247"/>
      <c r="G302" s="247"/>
      <c r="H302" s="223"/>
      <c r="I302" s="223"/>
      <c r="J302" s="223"/>
      <c r="K302" s="223"/>
      <c r="L302" s="223"/>
      <c r="M302" s="223"/>
      <c r="N302" s="223"/>
      <c r="O302" s="223"/>
      <c r="P302" s="223"/>
      <c r="Q302" s="223"/>
      <c r="R302" s="223"/>
      <c r="S302" s="223"/>
      <c r="T302" s="223"/>
      <c r="U302" s="223"/>
      <c r="V302" s="223"/>
      <c r="W302" s="223"/>
      <c r="X302" s="223"/>
      <c r="Y302" s="214"/>
      <c r="Z302" s="214"/>
      <c r="AA302" s="214"/>
      <c r="AB302" s="214"/>
      <c r="AC302" s="214"/>
      <c r="AD302" s="214"/>
      <c r="AE302" s="214"/>
      <c r="AF302" s="214"/>
      <c r="AG302" s="214" t="s">
        <v>128</v>
      </c>
      <c r="AH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1" x14ac:dyDescent="0.2">
      <c r="A303" s="221"/>
      <c r="B303" s="222"/>
      <c r="C303" s="253" t="s">
        <v>346</v>
      </c>
      <c r="D303" s="247"/>
      <c r="E303" s="247"/>
      <c r="F303" s="247"/>
      <c r="G303" s="247"/>
      <c r="H303" s="223"/>
      <c r="I303" s="223"/>
      <c r="J303" s="223"/>
      <c r="K303" s="223"/>
      <c r="L303" s="223"/>
      <c r="M303" s="223"/>
      <c r="N303" s="223"/>
      <c r="O303" s="223"/>
      <c r="P303" s="223"/>
      <c r="Q303" s="223"/>
      <c r="R303" s="223"/>
      <c r="S303" s="223"/>
      <c r="T303" s="223"/>
      <c r="U303" s="223"/>
      <c r="V303" s="223"/>
      <c r="W303" s="223"/>
      <c r="X303" s="223"/>
      <c r="Y303" s="214"/>
      <c r="Z303" s="214"/>
      <c r="AA303" s="214"/>
      <c r="AB303" s="214"/>
      <c r="AC303" s="214"/>
      <c r="AD303" s="214"/>
      <c r="AE303" s="214"/>
      <c r="AF303" s="214"/>
      <c r="AG303" s="214" t="s">
        <v>128</v>
      </c>
      <c r="AH303" s="214"/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21"/>
      <c r="B304" s="222"/>
      <c r="C304" s="253" t="s">
        <v>281</v>
      </c>
      <c r="D304" s="247"/>
      <c r="E304" s="247"/>
      <c r="F304" s="247"/>
      <c r="G304" s="247"/>
      <c r="H304" s="223"/>
      <c r="I304" s="223"/>
      <c r="J304" s="223"/>
      <c r="K304" s="223"/>
      <c r="L304" s="223"/>
      <c r="M304" s="223"/>
      <c r="N304" s="223"/>
      <c r="O304" s="223"/>
      <c r="P304" s="223"/>
      <c r="Q304" s="223"/>
      <c r="R304" s="223"/>
      <c r="S304" s="223"/>
      <c r="T304" s="223"/>
      <c r="U304" s="223"/>
      <c r="V304" s="223"/>
      <c r="W304" s="223"/>
      <c r="X304" s="223"/>
      <c r="Y304" s="214"/>
      <c r="Z304" s="214"/>
      <c r="AA304" s="214"/>
      <c r="AB304" s="214"/>
      <c r="AC304" s="214"/>
      <c r="AD304" s="214"/>
      <c r="AE304" s="214"/>
      <c r="AF304" s="214"/>
      <c r="AG304" s="214" t="s">
        <v>128</v>
      </c>
      <c r="AH304" s="214"/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">
      <c r="A305" s="221"/>
      <c r="B305" s="222"/>
      <c r="C305" s="253" t="s">
        <v>282</v>
      </c>
      <c r="D305" s="247"/>
      <c r="E305" s="247"/>
      <c r="F305" s="247"/>
      <c r="G305" s="247"/>
      <c r="H305" s="223"/>
      <c r="I305" s="223"/>
      <c r="J305" s="223"/>
      <c r="K305" s="223"/>
      <c r="L305" s="223"/>
      <c r="M305" s="223"/>
      <c r="N305" s="223"/>
      <c r="O305" s="223"/>
      <c r="P305" s="223"/>
      <c r="Q305" s="223"/>
      <c r="R305" s="223"/>
      <c r="S305" s="223"/>
      <c r="T305" s="223"/>
      <c r="U305" s="223"/>
      <c r="V305" s="223"/>
      <c r="W305" s="223"/>
      <c r="X305" s="223"/>
      <c r="Y305" s="214"/>
      <c r="Z305" s="214"/>
      <c r="AA305" s="214"/>
      <c r="AB305" s="214"/>
      <c r="AC305" s="214"/>
      <c r="AD305" s="214"/>
      <c r="AE305" s="214"/>
      <c r="AF305" s="214"/>
      <c r="AG305" s="214" t="s">
        <v>128</v>
      </c>
      <c r="AH305" s="214"/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21"/>
      <c r="B306" s="222"/>
      <c r="C306" s="253" t="s">
        <v>283</v>
      </c>
      <c r="D306" s="247"/>
      <c r="E306" s="247"/>
      <c r="F306" s="247"/>
      <c r="G306" s="247"/>
      <c r="H306" s="223"/>
      <c r="I306" s="223"/>
      <c r="J306" s="223"/>
      <c r="K306" s="223"/>
      <c r="L306" s="223"/>
      <c r="M306" s="223"/>
      <c r="N306" s="223"/>
      <c r="O306" s="223"/>
      <c r="P306" s="223"/>
      <c r="Q306" s="223"/>
      <c r="R306" s="223"/>
      <c r="S306" s="223"/>
      <c r="T306" s="223"/>
      <c r="U306" s="223"/>
      <c r="V306" s="223"/>
      <c r="W306" s="223"/>
      <c r="X306" s="223"/>
      <c r="Y306" s="214"/>
      <c r="Z306" s="214"/>
      <c r="AA306" s="214"/>
      <c r="AB306" s="214"/>
      <c r="AC306" s="214"/>
      <c r="AD306" s="214"/>
      <c r="AE306" s="214"/>
      <c r="AF306" s="214"/>
      <c r="AG306" s="214" t="s">
        <v>128</v>
      </c>
      <c r="AH306" s="214"/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1" x14ac:dyDescent="0.2">
      <c r="A307" s="221"/>
      <c r="B307" s="222"/>
      <c r="C307" s="253" t="s">
        <v>347</v>
      </c>
      <c r="D307" s="247"/>
      <c r="E307" s="247"/>
      <c r="F307" s="247"/>
      <c r="G307" s="247"/>
      <c r="H307" s="223"/>
      <c r="I307" s="223"/>
      <c r="J307" s="223"/>
      <c r="K307" s="223"/>
      <c r="L307" s="223"/>
      <c r="M307" s="223"/>
      <c r="N307" s="223"/>
      <c r="O307" s="223"/>
      <c r="P307" s="223"/>
      <c r="Q307" s="223"/>
      <c r="R307" s="223"/>
      <c r="S307" s="223"/>
      <c r="T307" s="223"/>
      <c r="U307" s="223"/>
      <c r="V307" s="223"/>
      <c r="W307" s="223"/>
      <c r="X307" s="223"/>
      <c r="Y307" s="214"/>
      <c r="Z307" s="214"/>
      <c r="AA307" s="214"/>
      <c r="AB307" s="214"/>
      <c r="AC307" s="214"/>
      <c r="AD307" s="214"/>
      <c r="AE307" s="214"/>
      <c r="AF307" s="214"/>
      <c r="AG307" s="214" t="s">
        <v>128</v>
      </c>
      <c r="AH307" s="214"/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1" x14ac:dyDescent="0.2">
      <c r="A308" s="221"/>
      <c r="B308" s="222"/>
      <c r="C308" s="253" t="s">
        <v>285</v>
      </c>
      <c r="D308" s="247"/>
      <c r="E308" s="247"/>
      <c r="F308" s="247"/>
      <c r="G308" s="247"/>
      <c r="H308" s="223"/>
      <c r="I308" s="223"/>
      <c r="J308" s="223"/>
      <c r="K308" s="223"/>
      <c r="L308" s="223"/>
      <c r="M308" s="223"/>
      <c r="N308" s="223"/>
      <c r="O308" s="223"/>
      <c r="P308" s="223"/>
      <c r="Q308" s="223"/>
      <c r="R308" s="223"/>
      <c r="S308" s="223"/>
      <c r="T308" s="223"/>
      <c r="U308" s="223"/>
      <c r="V308" s="223"/>
      <c r="W308" s="223"/>
      <c r="X308" s="223"/>
      <c r="Y308" s="214"/>
      <c r="Z308" s="214"/>
      <c r="AA308" s="214"/>
      <c r="AB308" s="214"/>
      <c r="AC308" s="214"/>
      <c r="AD308" s="214"/>
      <c r="AE308" s="214"/>
      <c r="AF308" s="214"/>
      <c r="AG308" s="214" t="s">
        <v>128</v>
      </c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38" t="str">
        <f>C308</f>
        <v>Spojovací příchytky budou kovové s rozměry 60x40mm, při uchycení panelu ke sloupku branky nebo brány budou mít rozměr 80x80 mm.</v>
      </c>
      <c r="BB308" s="214"/>
      <c r="BC308" s="214"/>
      <c r="BD308" s="214"/>
      <c r="BE308" s="214"/>
      <c r="BF308" s="214"/>
      <c r="BG308" s="214"/>
      <c r="BH308" s="214"/>
    </row>
    <row r="309" spans="1:60" outlineLevel="1" x14ac:dyDescent="0.2">
      <c r="A309" s="221"/>
      <c r="B309" s="222"/>
      <c r="C309" s="253" t="s">
        <v>286</v>
      </c>
      <c r="D309" s="247"/>
      <c r="E309" s="247"/>
      <c r="F309" s="247"/>
      <c r="G309" s="247"/>
      <c r="H309" s="223"/>
      <c r="I309" s="223"/>
      <c r="J309" s="223"/>
      <c r="K309" s="223"/>
      <c r="L309" s="223"/>
      <c r="M309" s="223"/>
      <c r="N309" s="223"/>
      <c r="O309" s="223"/>
      <c r="P309" s="223"/>
      <c r="Q309" s="223"/>
      <c r="R309" s="223"/>
      <c r="S309" s="223"/>
      <c r="T309" s="223"/>
      <c r="U309" s="223"/>
      <c r="V309" s="223"/>
      <c r="W309" s="223"/>
      <c r="X309" s="223"/>
      <c r="Y309" s="214"/>
      <c r="Z309" s="214"/>
      <c r="AA309" s="214"/>
      <c r="AB309" s="214"/>
      <c r="AC309" s="214"/>
      <c r="AD309" s="214"/>
      <c r="AE309" s="214"/>
      <c r="AF309" s="214"/>
      <c r="AG309" s="214" t="s">
        <v>128</v>
      </c>
      <c r="AH309" s="214"/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1" x14ac:dyDescent="0.2">
      <c r="A310" s="221"/>
      <c r="B310" s="222"/>
      <c r="C310" s="253" t="s">
        <v>287</v>
      </c>
      <c r="D310" s="247"/>
      <c r="E310" s="247"/>
      <c r="F310" s="247"/>
      <c r="G310" s="247"/>
      <c r="H310" s="223"/>
      <c r="I310" s="223"/>
      <c r="J310" s="223"/>
      <c r="K310" s="223"/>
      <c r="L310" s="223"/>
      <c r="M310" s="223"/>
      <c r="N310" s="223"/>
      <c r="O310" s="223"/>
      <c r="P310" s="223"/>
      <c r="Q310" s="223"/>
      <c r="R310" s="223"/>
      <c r="S310" s="223"/>
      <c r="T310" s="223"/>
      <c r="U310" s="223"/>
      <c r="V310" s="223"/>
      <c r="W310" s="223"/>
      <c r="X310" s="223"/>
      <c r="Y310" s="214"/>
      <c r="Z310" s="214"/>
      <c r="AA310" s="214"/>
      <c r="AB310" s="214"/>
      <c r="AC310" s="214"/>
      <c r="AD310" s="214"/>
      <c r="AE310" s="214"/>
      <c r="AF310" s="214"/>
      <c r="AG310" s="214" t="s">
        <v>128</v>
      </c>
      <c r="AH310" s="214"/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">
      <c r="A311" s="221"/>
      <c r="B311" s="222"/>
      <c r="C311" s="267" t="s">
        <v>193</v>
      </c>
      <c r="D311" s="257"/>
      <c r="E311" s="258"/>
      <c r="F311" s="223"/>
      <c r="G311" s="223"/>
      <c r="H311" s="223"/>
      <c r="I311" s="223"/>
      <c r="J311" s="223"/>
      <c r="K311" s="223"/>
      <c r="L311" s="223"/>
      <c r="M311" s="223"/>
      <c r="N311" s="223"/>
      <c r="O311" s="223"/>
      <c r="P311" s="223"/>
      <c r="Q311" s="223"/>
      <c r="R311" s="223"/>
      <c r="S311" s="223"/>
      <c r="T311" s="223"/>
      <c r="U311" s="223"/>
      <c r="V311" s="223"/>
      <c r="W311" s="223"/>
      <c r="X311" s="223"/>
      <c r="Y311" s="214"/>
      <c r="Z311" s="214"/>
      <c r="AA311" s="214"/>
      <c r="AB311" s="214"/>
      <c r="AC311" s="214"/>
      <c r="AD311" s="214"/>
      <c r="AE311" s="214"/>
      <c r="AF311" s="214"/>
      <c r="AG311" s="214" t="s">
        <v>171</v>
      </c>
      <c r="AH311" s="214">
        <v>0</v>
      </c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 x14ac:dyDescent="0.2">
      <c r="A312" s="221"/>
      <c r="B312" s="222"/>
      <c r="C312" s="267" t="s">
        <v>298</v>
      </c>
      <c r="D312" s="257"/>
      <c r="E312" s="258">
        <v>1</v>
      </c>
      <c r="F312" s="223"/>
      <c r="G312" s="223"/>
      <c r="H312" s="223"/>
      <c r="I312" s="223"/>
      <c r="J312" s="223"/>
      <c r="K312" s="223"/>
      <c r="L312" s="223"/>
      <c r="M312" s="223"/>
      <c r="N312" s="223"/>
      <c r="O312" s="223"/>
      <c r="P312" s="223"/>
      <c r="Q312" s="223"/>
      <c r="R312" s="223"/>
      <c r="S312" s="223"/>
      <c r="T312" s="223"/>
      <c r="U312" s="223"/>
      <c r="V312" s="223"/>
      <c r="W312" s="223"/>
      <c r="X312" s="223"/>
      <c r="Y312" s="214"/>
      <c r="Z312" s="214"/>
      <c r="AA312" s="214"/>
      <c r="AB312" s="214"/>
      <c r="AC312" s="214"/>
      <c r="AD312" s="214"/>
      <c r="AE312" s="214"/>
      <c r="AF312" s="214"/>
      <c r="AG312" s="214" t="s">
        <v>171</v>
      </c>
      <c r="AH312" s="214">
        <v>0</v>
      </c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1" x14ac:dyDescent="0.2">
      <c r="A313" s="231">
        <v>30</v>
      </c>
      <c r="B313" s="232" t="s">
        <v>348</v>
      </c>
      <c r="C313" s="250" t="s">
        <v>349</v>
      </c>
      <c r="D313" s="233" t="s">
        <v>266</v>
      </c>
      <c r="E313" s="234">
        <v>1</v>
      </c>
      <c r="F313" s="235"/>
      <c r="G313" s="236">
        <f>ROUND(E313*F313,2)</f>
        <v>0</v>
      </c>
      <c r="H313" s="235"/>
      <c r="I313" s="236">
        <f>ROUND(E313*H313,2)</f>
        <v>0</v>
      </c>
      <c r="J313" s="235"/>
      <c r="K313" s="236">
        <f>ROUND(E313*J313,2)</f>
        <v>0</v>
      </c>
      <c r="L313" s="236">
        <v>21</v>
      </c>
      <c r="M313" s="236">
        <f>G313*(1+L313/100)</f>
        <v>0</v>
      </c>
      <c r="N313" s="236">
        <v>0</v>
      </c>
      <c r="O313" s="236">
        <f>ROUND(E313*N313,2)</f>
        <v>0</v>
      </c>
      <c r="P313" s="236">
        <v>0</v>
      </c>
      <c r="Q313" s="236">
        <f>ROUND(E313*P313,2)</f>
        <v>0</v>
      </c>
      <c r="R313" s="236"/>
      <c r="S313" s="236" t="s">
        <v>218</v>
      </c>
      <c r="T313" s="237" t="s">
        <v>124</v>
      </c>
      <c r="U313" s="223">
        <v>0</v>
      </c>
      <c r="V313" s="223">
        <f>ROUND(E313*U313,2)</f>
        <v>0</v>
      </c>
      <c r="W313" s="223"/>
      <c r="X313" s="223" t="s">
        <v>166</v>
      </c>
      <c r="Y313" s="214"/>
      <c r="Z313" s="214"/>
      <c r="AA313" s="214"/>
      <c r="AB313" s="214"/>
      <c r="AC313" s="214"/>
      <c r="AD313" s="214"/>
      <c r="AE313" s="214"/>
      <c r="AF313" s="214"/>
      <c r="AG313" s="214" t="s">
        <v>167</v>
      </c>
      <c r="AH313" s="214"/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1" x14ac:dyDescent="0.2">
      <c r="A314" s="221"/>
      <c r="B314" s="222"/>
      <c r="C314" s="251" t="s">
        <v>276</v>
      </c>
      <c r="D314" s="239"/>
      <c r="E314" s="239"/>
      <c r="F314" s="239"/>
      <c r="G314" s="239"/>
      <c r="H314" s="223"/>
      <c r="I314" s="223"/>
      <c r="J314" s="223"/>
      <c r="K314" s="223"/>
      <c r="L314" s="223"/>
      <c r="M314" s="223"/>
      <c r="N314" s="223"/>
      <c r="O314" s="223"/>
      <c r="P314" s="223"/>
      <c r="Q314" s="223"/>
      <c r="R314" s="223"/>
      <c r="S314" s="223"/>
      <c r="T314" s="223"/>
      <c r="U314" s="223"/>
      <c r="V314" s="223"/>
      <c r="W314" s="223"/>
      <c r="X314" s="223"/>
      <c r="Y314" s="214"/>
      <c r="Z314" s="214"/>
      <c r="AA314" s="214"/>
      <c r="AB314" s="214"/>
      <c r="AC314" s="214"/>
      <c r="AD314" s="214"/>
      <c r="AE314" s="214"/>
      <c r="AF314" s="214"/>
      <c r="AG314" s="214" t="s">
        <v>128</v>
      </c>
      <c r="AH314" s="214"/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38" t="str">
        <f>C314</f>
        <v>Panely jsou vyrobeny z pozinkovaných drátů s OKY 50x200 mm, dráty 8/6/8 mm  a vodorovnými dráty 8/6/8.</v>
      </c>
      <c r="BB314" s="214"/>
      <c r="BC314" s="214"/>
      <c r="BD314" s="214"/>
      <c r="BE314" s="214"/>
      <c r="BF314" s="214"/>
      <c r="BG314" s="214"/>
      <c r="BH314" s="214"/>
    </row>
    <row r="315" spans="1:60" outlineLevel="1" x14ac:dyDescent="0.2">
      <c r="A315" s="221"/>
      <c r="B315" s="222"/>
      <c r="C315" s="253" t="s">
        <v>277</v>
      </c>
      <c r="D315" s="247"/>
      <c r="E315" s="247"/>
      <c r="F315" s="247"/>
      <c r="G315" s="247"/>
      <c r="H315" s="223"/>
      <c r="I315" s="223"/>
      <c r="J315" s="223"/>
      <c r="K315" s="223"/>
      <c r="L315" s="223"/>
      <c r="M315" s="223"/>
      <c r="N315" s="223"/>
      <c r="O315" s="223"/>
      <c r="P315" s="223"/>
      <c r="Q315" s="223"/>
      <c r="R315" s="223"/>
      <c r="S315" s="223"/>
      <c r="T315" s="223"/>
      <c r="U315" s="223"/>
      <c r="V315" s="223"/>
      <c r="W315" s="223"/>
      <c r="X315" s="223"/>
      <c r="Y315" s="214"/>
      <c r="Z315" s="214"/>
      <c r="AA315" s="214"/>
      <c r="AB315" s="214"/>
      <c r="AC315" s="214"/>
      <c r="AD315" s="214"/>
      <c r="AE315" s="214"/>
      <c r="AF315" s="214"/>
      <c r="AG315" s="214" t="s">
        <v>128</v>
      </c>
      <c r="AH315" s="214"/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38" t="str">
        <f>C315</f>
        <v>Panely jsou na jedné straně ukončeny přesahem drátu, který bude na plotě umístěn ve vrchní části. Oplocení</v>
      </c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21"/>
      <c r="B316" s="222"/>
      <c r="C316" s="253" t="s">
        <v>350</v>
      </c>
      <c r="D316" s="247"/>
      <c r="E316" s="247"/>
      <c r="F316" s="247"/>
      <c r="G316" s="247"/>
      <c r="H316" s="223"/>
      <c r="I316" s="223"/>
      <c r="J316" s="223"/>
      <c r="K316" s="223"/>
      <c r="L316" s="223"/>
      <c r="M316" s="223"/>
      <c r="N316" s="223"/>
      <c r="O316" s="223"/>
      <c r="P316" s="223"/>
      <c r="Q316" s="223"/>
      <c r="R316" s="223"/>
      <c r="S316" s="223"/>
      <c r="T316" s="223"/>
      <c r="U316" s="223"/>
      <c r="V316" s="223"/>
      <c r="W316" s="223"/>
      <c r="X316" s="223"/>
      <c r="Y316" s="214"/>
      <c r="Z316" s="214"/>
      <c r="AA316" s="214"/>
      <c r="AB316" s="214"/>
      <c r="AC316" s="214"/>
      <c r="AD316" s="214"/>
      <c r="AE316" s="214"/>
      <c r="AF316" s="214"/>
      <c r="AG316" s="214" t="s">
        <v>128</v>
      </c>
      <c r="AH316" s="214"/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">
      <c r="A317" s="221"/>
      <c r="B317" s="222"/>
      <c r="C317" s="253" t="s">
        <v>430</v>
      </c>
      <c r="D317" s="247"/>
      <c r="E317" s="247"/>
      <c r="F317" s="247"/>
      <c r="G317" s="247"/>
      <c r="H317" s="223"/>
      <c r="I317" s="223"/>
      <c r="J317" s="223"/>
      <c r="K317" s="223"/>
      <c r="L317" s="223"/>
      <c r="M317" s="223"/>
      <c r="N317" s="223"/>
      <c r="O317" s="223"/>
      <c r="P317" s="223"/>
      <c r="Q317" s="223"/>
      <c r="R317" s="223"/>
      <c r="S317" s="223"/>
      <c r="T317" s="223"/>
      <c r="U317" s="223"/>
      <c r="V317" s="223"/>
      <c r="W317" s="223"/>
      <c r="X317" s="223"/>
      <c r="Y317" s="214"/>
      <c r="Z317" s="214"/>
      <c r="AA317" s="214"/>
      <c r="AB317" s="214"/>
      <c r="AC317" s="214"/>
      <c r="AD317" s="214"/>
      <c r="AE317" s="214"/>
      <c r="AF317" s="214"/>
      <c r="AG317" s="214" t="s">
        <v>128</v>
      </c>
      <c r="AH317" s="214"/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38" t="str">
        <f>C317</f>
        <v>držáku plotového dílce 2-6 ks, PVC čepiček a  patky z prostého betonu C12/15 DN 250mm s hloubkou minimálně 700 mm</v>
      </c>
      <c r="BB317" s="214"/>
      <c r="BC317" s="214"/>
      <c r="BD317" s="214"/>
      <c r="BE317" s="214"/>
      <c r="BF317" s="214"/>
      <c r="BG317" s="214"/>
      <c r="BH317" s="214"/>
    </row>
    <row r="318" spans="1:60" outlineLevel="1" x14ac:dyDescent="0.2">
      <c r="A318" s="221"/>
      <c r="B318" s="222"/>
      <c r="C318" s="253" t="s">
        <v>431</v>
      </c>
      <c r="D318" s="247"/>
      <c r="E318" s="247"/>
      <c r="F318" s="247"/>
      <c r="G318" s="247"/>
      <c r="H318" s="223"/>
      <c r="I318" s="223"/>
      <c r="J318" s="223"/>
      <c r="K318" s="223"/>
      <c r="L318" s="223"/>
      <c r="M318" s="223"/>
      <c r="N318" s="223"/>
      <c r="O318" s="223"/>
      <c r="P318" s="223"/>
      <c r="Q318" s="223"/>
      <c r="R318" s="223"/>
      <c r="S318" s="223"/>
      <c r="T318" s="223"/>
      <c r="U318" s="223"/>
      <c r="V318" s="223"/>
      <c r="W318" s="223"/>
      <c r="X318" s="223"/>
      <c r="Y318" s="214"/>
      <c r="Z318" s="214"/>
      <c r="AA318" s="214"/>
      <c r="AB318" s="214"/>
      <c r="AC318" s="214"/>
      <c r="AD318" s="214"/>
      <c r="AE318" s="214"/>
      <c r="AF318" s="214"/>
      <c r="AG318" s="214" t="s">
        <v>128</v>
      </c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21"/>
      <c r="B319" s="222"/>
      <c r="C319" s="253" t="s">
        <v>279</v>
      </c>
      <c r="D319" s="247"/>
      <c r="E319" s="247"/>
      <c r="F319" s="247"/>
      <c r="G319" s="247"/>
      <c r="H319" s="223"/>
      <c r="I319" s="223"/>
      <c r="J319" s="223"/>
      <c r="K319" s="223"/>
      <c r="L319" s="223"/>
      <c r="M319" s="223"/>
      <c r="N319" s="223"/>
      <c r="O319" s="223"/>
      <c r="P319" s="223"/>
      <c r="Q319" s="223"/>
      <c r="R319" s="223"/>
      <c r="S319" s="223"/>
      <c r="T319" s="223"/>
      <c r="U319" s="223"/>
      <c r="V319" s="223"/>
      <c r="W319" s="223"/>
      <c r="X319" s="223"/>
      <c r="Y319" s="214"/>
      <c r="Z319" s="214"/>
      <c r="AA319" s="214"/>
      <c r="AB319" s="214"/>
      <c r="AC319" s="214"/>
      <c r="AD319" s="214"/>
      <c r="AE319" s="214"/>
      <c r="AF319" s="214"/>
      <c r="AG319" s="214" t="s">
        <v>128</v>
      </c>
      <c r="AH319" s="214"/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 x14ac:dyDescent="0.2">
      <c r="A320" s="221"/>
      <c r="B320" s="222"/>
      <c r="C320" s="253" t="s">
        <v>351</v>
      </c>
      <c r="D320" s="247"/>
      <c r="E320" s="247"/>
      <c r="F320" s="247"/>
      <c r="G320" s="247"/>
      <c r="H320" s="223"/>
      <c r="I320" s="223"/>
      <c r="J320" s="223"/>
      <c r="K320" s="223"/>
      <c r="L320" s="223"/>
      <c r="M320" s="223"/>
      <c r="N320" s="223"/>
      <c r="O320" s="223"/>
      <c r="P320" s="223"/>
      <c r="Q320" s="223"/>
      <c r="R320" s="223"/>
      <c r="S320" s="223"/>
      <c r="T320" s="223"/>
      <c r="U320" s="223"/>
      <c r="V320" s="223"/>
      <c r="W320" s="223"/>
      <c r="X320" s="223"/>
      <c r="Y320" s="214"/>
      <c r="Z320" s="214"/>
      <c r="AA320" s="214"/>
      <c r="AB320" s="214"/>
      <c r="AC320" s="214"/>
      <c r="AD320" s="214"/>
      <c r="AE320" s="214"/>
      <c r="AF320" s="214"/>
      <c r="AG320" s="214" t="s">
        <v>128</v>
      </c>
      <c r="AH320" s="214"/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outlineLevel="1" x14ac:dyDescent="0.2">
      <c r="A321" s="221"/>
      <c r="B321" s="222"/>
      <c r="C321" s="253" t="s">
        <v>281</v>
      </c>
      <c r="D321" s="247"/>
      <c r="E321" s="247"/>
      <c r="F321" s="247"/>
      <c r="G321" s="247"/>
      <c r="H321" s="223"/>
      <c r="I321" s="223"/>
      <c r="J321" s="223"/>
      <c r="K321" s="223"/>
      <c r="L321" s="223"/>
      <c r="M321" s="223"/>
      <c r="N321" s="223"/>
      <c r="O321" s="223"/>
      <c r="P321" s="223"/>
      <c r="Q321" s="223"/>
      <c r="R321" s="223"/>
      <c r="S321" s="223"/>
      <c r="T321" s="223"/>
      <c r="U321" s="223"/>
      <c r="V321" s="223"/>
      <c r="W321" s="223"/>
      <c r="X321" s="223"/>
      <c r="Y321" s="214"/>
      <c r="Z321" s="214"/>
      <c r="AA321" s="214"/>
      <c r="AB321" s="214"/>
      <c r="AC321" s="214"/>
      <c r="AD321" s="214"/>
      <c r="AE321" s="214"/>
      <c r="AF321" s="214"/>
      <c r="AG321" s="214" t="s">
        <v>128</v>
      </c>
      <c r="AH321" s="214"/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1" x14ac:dyDescent="0.2">
      <c r="A322" s="221"/>
      <c r="B322" s="222"/>
      <c r="C322" s="253" t="s">
        <v>282</v>
      </c>
      <c r="D322" s="247"/>
      <c r="E322" s="247"/>
      <c r="F322" s="247"/>
      <c r="G322" s="247"/>
      <c r="H322" s="223"/>
      <c r="I322" s="223"/>
      <c r="J322" s="223"/>
      <c r="K322" s="223"/>
      <c r="L322" s="223"/>
      <c r="M322" s="223"/>
      <c r="N322" s="223"/>
      <c r="O322" s="223"/>
      <c r="P322" s="223"/>
      <c r="Q322" s="223"/>
      <c r="R322" s="223"/>
      <c r="S322" s="223"/>
      <c r="T322" s="223"/>
      <c r="U322" s="223"/>
      <c r="V322" s="223"/>
      <c r="W322" s="223"/>
      <c r="X322" s="223"/>
      <c r="Y322" s="214"/>
      <c r="Z322" s="214"/>
      <c r="AA322" s="214"/>
      <c r="AB322" s="214"/>
      <c r="AC322" s="214"/>
      <c r="AD322" s="214"/>
      <c r="AE322" s="214"/>
      <c r="AF322" s="214"/>
      <c r="AG322" s="214" t="s">
        <v>128</v>
      </c>
      <c r="AH322" s="214"/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 x14ac:dyDescent="0.2">
      <c r="A323" s="221"/>
      <c r="B323" s="222"/>
      <c r="C323" s="253" t="s">
        <v>283</v>
      </c>
      <c r="D323" s="247"/>
      <c r="E323" s="247"/>
      <c r="F323" s="247"/>
      <c r="G323" s="247"/>
      <c r="H323" s="223"/>
      <c r="I323" s="223"/>
      <c r="J323" s="223"/>
      <c r="K323" s="223"/>
      <c r="L323" s="223"/>
      <c r="M323" s="223"/>
      <c r="N323" s="223"/>
      <c r="O323" s="223"/>
      <c r="P323" s="223"/>
      <c r="Q323" s="223"/>
      <c r="R323" s="223"/>
      <c r="S323" s="223"/>
      <c r="T323" s="223"/>
      <c r="U323" s="223"/>
      <c r="V323" s="223"/>
      <c r="W323" s="223"/>
      <c r="X323" s="223"/>
      <c r="Y323" s="214"/>
      <c r="Z323" s="214"/>
      <c r="AA323" s="214"/>
      <c r="AB323" s="214"/>
      <c r="AC323" s="214"/>
      <c r="AD323" s="214"/>
      <c r="AE323" s="214"/>
      <c r="AF323" s="214"/>
      <c r="AG323" s="214" t="s">
        <v>128</v>
      </c>
      <c r="AH323" s="214"/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1" x14ac:dyDescent="0.2">
      <c r="A324" s="221"/>
      <c r="B324" s="222"/>
      <c r="C324" s="253" t="s">
        <v>352</v>
      </c>
      <c r="D324" s="247"/>
      <c r="E324" s="247"/>
      <c r="F324" s="247"/>
      <c r="G324" s="247"/>
      <c r="H324" s="223"/>
      <c r="I324" s="223"/>
      <c r="J324" s="223"/>
      <c r="K324" s="223"/>
      <c r="L324" s="223"/>
      <c r="M324" s="223"/>
      <c r="N324" s="223"/>
      <c r="O324" s="223"/>
      <c r="P324" s="223"/>
      <c r="Q324" s="223"/>
      <c r="R324" s="223"/>
      <c r="S324" s="223"/>
      <c r="T324" s="223"/>
      <c r="U324" s="223"/>
      <c r="V324" s="223"/>
      <c r="W324" s="223"/>
      <c r="X324" s="223"/>
      <c r="Y324" s="214"/>
      <c r="Z324" s="214"/>
      <c r="AA324" s="214"/>
      <c r="AB324" s="214"/>
      <c r="AC324" s="214"/>
      <c r="AD324" s="214"/>
      <c r="AE324" s="214"/>
      <c r="AF324" s="214"/>
      <c r="AG324" s="214" t="s">
        <v>128</v>
      </c>
      <c r="AH324" s="214"/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 x14ac:dyDescent="0.2">
      <c r="A325" s="221"/>
      <c r="B325" s="222"/>
      <c r="C325" s="253" t="s">
        <v>285</v>
      </c>
      <c r="D325" s="247"/>
      <c r="E325" s="247"/>
      <c r="F325" s="247"/>
      <c r="G325" s="247"/>
      <c r="H325" s="223"/>
      <c r="I325" s="223"/>
      <c r="J325" s="223"/>
      <c r="K325" s="223"/>
      <c r="L325" s="223"/>
      <c r="M325" s="223"/>
      <c r="N325" s="223"/>
      <c r="O325" s="223"/>
      <c r="P325" s="223"/>
      <c r="Q325" s="223"/>
      <c r="R325" s="223"/>
      <c r="S325" s="223"/>
      <c r="T325" s="223"/>
      <c r="U325" s="223"/>
      <c r="V325" s="223"/>
      <c r="W325" s="223"/>
      <c r="X325" s="223"/>
      <c r="Y325" s="214"/>
      <c r="Z325" s="214"/>
      <c r="AA325" s="214"/>
      <c r="AB325" s="214"/>
      <c r="AC325" s="214"/>
      <c r="AD325" s="214"/>
      <c r="AE325" s="214"/>
      <c r="AF325" s="214"/>
      <c r="AG325" s="214" t="s">
        <v>128</v>
      </c>
      <c r="AH325" s="214"/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38" t="str">
        <f>C325</f>
        <v>Spojovací příchytky budou kovové s rozměry 60x40mm, při uchycení panelu ke sloupku branky nebo brány budou mít rozměr 80x80 mm.</v>
      </c>
      <c r="BB325" s="214"/>
      <c r="BC325" s="214"/>
      <c r="BD325" s="214"/>
      <c r="BE325" s="214"/>
      <c r="BF325" s="214"/>
      <c r="BG325" s="214"/>
      <c r="BH325" s="214"/>
    </row>
    <row r="326" spans="1:60" outlineLevel="1" x14ac:dyDescent="0.2">
      <c r="A326" s="221"/>
      <c r="B326" s="222"/>
      <c r="C326" s="253" t="s">
        <v>286</v>
      </c>
      <c r="D326" s="247"/>
      <c r="E326" s="247"/>
      <c r="F326" s="247"/>
      <c r="G326" s="247"/>
      <c r="H326" s="223"/>
      <c r="I326" s="223"/>
      <c r="J326" s="223"/>
      <c r="K326" s="223"/>
      <c r="L326" s="223"/>
      <c r="M326" s="223"/>
      <c r="N326" s="223"/>
      <c r="O326" s="223"/>
      <c r="P326" s="223"/>
      <c r="Q326" s="223"/>
      <c r="R326" s="223"/>
      <c r="S326" s="223"/>
      <c r="T326" s="223"/>
      <c r="U326" s="223"/>
      <c r="V326" s="223"/>
      <c r="W326" s="223"/>
      <c r="X326" s="223"/>
      <c r="Y326" s="214"/>
      <c r="Z326" s="214"/>
      <c r="AA326" s="214"/>
      <c r="AB326" s="214"/>
      <c r="AC326" s="214"/>
      <c r="AD326" s="214"/>
      <c r="AE326" s="214"/>
      <c r="AF326" s="214"/>
      <c r="AG326" s="214" t="s">
        <v>128</v>
      </c>
      <c r="AH326" s="214"/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">
      <c r="A327" s="221"/>
      <c r="B327" s="222"/>
      <c r="C327" s="253" t="s">
        <v>287</v>
      </c>
      <c r="D327" s="247"/>
      <c r="E327" s="247"/>
      <c r="F327" s="247"/>
      <c r="G327" s="247"/>
      <c r="H327" s="223"/>
      <c r="I327" s="223"/>
      <c r="J327" s="223"/>
      <c r="K327" s="223"/>
      <c r="L327" s="223"/>
      <c r="M327" s="223"/>
      <c r="N327" s="223"/>
      <c r="O327" s="223"/>
      <c r="P327" s="223"/>
      <c r="Q327" s="223"/>
      <c r="R327" s="223"/>
      <c r="S327" s="223"/>
      <c r="T327" s="223"/>
      <c r="U327" s="223"/>
      <c r="V327" s="223"/>
      <c r="W327" s="223"/>
      <c r="X327" s="223"/>
      <c r="Y327" s="214"/>
      <c r="Z327" s="214"/>
      <c r="AA327" s="214"/>
      <c r="AB327" s="214"/>
      <c r="AC327" s="214"/>
      <c r="AD327" s="214"/>
      <c r="AE327" s="214"/>
      <c r="AF327" s="214"/>
      <c r="AG327" s="214" t="s">
        <v>128</v>
      </c>
      <c r="AH327" s="214"/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1" x14ac:dyDescent="0.2">
      <c r="A328" s="221"/>
      <c r="B328" s="222"/>
      <c r="C328" s="267" t="s">
        <v>193</v>
      </c>
      <c r="D328" s="257"/>
      <c r="E328" s="258"/>
      <c r="F328" s="223"/>
      <c r="G328" s="223"/>
      <c r="H328" s="223"/>
      <c r="I328" s="223"/>
      <c r="J328" s="223"/>
      <c r="K328" s="223"/>
      <c r="L328" s="223"/>
      <c r="M328" s="223"/>
      <c r="N328" s="223"/>
      <c r="O328" s="223"/>
      <c r="P328" s="223"/>
      <c r="Q328" s="223"/>
      <c r="R328" s="223"/>
      <c r="S328" s="223"/>
      <c r="T328" s="223"/>
      <c r="U328" s="223"/>
      <c r="V328" s="223"/>
      <c r="W328" s="223"/>
      <c r="X328" s="223"/>
      <c r="Y328" s="214"/>
      <c r="Z328" s="214"/>
      <c r="AA328" s="214"/>
      <c r="AB328" s="214"/>
      <c r="AC328" s="214"/>
      <c r="AD328" s="214"/>
      <c r="AE328" s="214"/>
      <c r="AF328" s="214"/>
      <c r="AG328" s="214" t="s">
        <v>171</v>
      </c>
      <c r="AH328" s="214">
        <v>0</v>
      </c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">
      <c r="A329" s="221"/>
      <c r="B329" s="222"/>
      <c r="C329" s="267" t="s">
        <v>298</v>
      </c>
      <c r="D329" s="257"/>
      <c r="E329" s="258">
        <v>1</v>
      </c>
      <c r="F329" s="223"/>
      <c r="G329" s="223"/>
      <c r="H329" s="223"/>
      <c r="I329" s="223"/>
      <c r="J329" s="223"/>
      <c r="K329" s="223"/>
      <c r="L329" s="223"/>
      <c r="M329" s="223"/>
      <c r="N329" s="223"/>
      <c r="O329" s="223"/>
      <c r="P329" s="223"/>
      <c r="Q329" s="223"/>
      <c r="R329" s="223"/>
      <c r="S329" s="223"/>
      <c r="T329" s="223"/>
      <c r="U329" s="223"/>
      <c r="V329" s="223"/>
      <c r="W329" s="223"/>
      <c r="X329" s="223"/>
      <c r="Y329" s="214"/>
      <c r="Z329" s="214"/>
      <c r="AA329" s="214"/>
      <c r="AB329" s="214"/>
      <c r="AC329" s="214"/>
      <c r="AD329" s="214"/>
      <c r="AE329" s="214"/>
      <c r="AF329" s="214"/>
      <c r="AG329" s="214" t="s">
        <v>171</v>
      </c>
      <c r="AH329" s="214">
        <v>0</v>
      </c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1" x14ac:dyDescent="0.2">
      <c r="A330" s="231">
        <v>31</v>
      </c>
      <c r="B330" s="232" t="s">
        <v>353</v>
      </c>
      <c r="C330" s="250" t="s">
        <v>354</v>
      </c>
      <c r="D330" s="233" t="s">
        <v>266</v>
      </c>
      <c r="E330" s="234">
        <v>1</v>
      </c>
      <c r="F330" s="235"/>
      <c r="G330" s="236">
        <f>ROUND(E330*F330,2)</f>
        <v>0</v>
      </c>
      <c r="H330" s="235"/>
      <c r="I330" s="236">
        <f>ROUND(E330*H330,2)</f>
        <v>0</v>
      </c>
      <c r="J330" s="235"/>
      <c r="K330" s="236">
        <f>ROUND(E330*J330,2)</f>
        <v>0</v>
      </c>
      <c r="L330" s="236">
        <v>21</v>
      </c>
      <c r="M330" s="236">
        <f>G330*(1+L330/100)</f>
        <v>0</v>
      </c>
      <c r="N330" s="236">
        <v>0</v>
      </c>
      <c r="O330" s="236">
        <f>ROUND(E330*N330,2)</f>
        <v>0</v>
      </c>
      <c r="P330" s="236">
        <v>0</v>
      </c>
      <c r="Q330" s="236">
        <f>ROUND(E330*P330,2)</f>
        <v>0</v>
      </c>
      <c r="R330" s="236"/>
      <c r="S330" s="236" t="s">
        <v>218</v>
      </c>
      <c r="T330" s="237" t="s">
        <v>124</v>
      </c>
      <c r="U330" s="223">
        <v>0</v>
      </c>
      <c r="V330" s="223">
        <f>ROUND(E330*U330,2)</f>
        <v>0</v>
      </c>
      <c r="W330" s="223"/>
      <c r="X330" s="223" t="s">
        <v>166</v>
      </c>
      <c r="Y330" s="214"/>
      <c r="Z330" s="214"/>
      <c r="AA330" s="214"/>
      <c r="AB330" s="214"/>
      <c r="AC330" s="214"/>
      <c r="AD330" s="214"/>
      <c r="AE330" s="214"/>
      <c r="AF330" s="214"/>
      <c r="AG330" s="214" t="s">
        <v>167</v>
      </c>
      <c r="AH330" s="214"/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1" x14ac:dyDescent="0.2">
      <c r="A331" s="221"/>
      <c r="B331" s="222"/>
      <c r="C331" s="251" t="s">
        <v>276</v>
      </c>
      <c r="D331" s="239"/>
      <c r="E331" s="239"/>
      <c r="F331" s="239"/>
      <c r="G331" s="239"/>
      <c r="H331" s="223"/>
      <c r="I331" s="223"/>
      <c r="J331" s="223"/>
      <c r="K331" s="223"/>
      <c r="L331" s="223"/>
      <c r="M331" s="223"/>
      <c r="N331" s="223"/>
      <c r="O331" s="223"/>
      <c r="P331" s="223"/>
      <c r="Q331" s="223"/>
      <c r="R331" s="223"/>
      <c r="S331" s="223"/>
      <c r="T331" s="223"/>
      <c r="U331" s="223"/>
      <c r="V331" s="223"/>
      <c r="W331" s="223"/>
      <c r="X331" s="223"/>
      <c r="Y331" s="214"/>
      <c r="Z331" s="214"/>
      <c r="AA331" s="214"/>
      <c r="AB331" s="214"/>
      <c r="AC331" s="214"/>
      <c r="AD331" s="214"/>
      <c r="AE331" s="214"/>
      <c r="AF331" s="214"/>
      <c r="AG331" s="214" t="s">
        <v>128</v>
      </c>
      <c r="AH331" s="214"/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38" t="str">
        <f>C331</f>
        <v>Panely jsou vyrobeny z pozinkovaných drátů s OKY 50x200 mm, dráty 8/6/8 mm  a vodorovnými dráty 8/6/8.</v>
      </c>
      <c r="BB331" s="214"/>
      <c r="BC331" s="214"/>
      <c r="BD331" s="214"/>
      <c r="BE331" s="214"/>
      <c r="BF331" s="214"/>
      <c r="BG331" s="214"/>
      <c r="BH331" s="214"/>
    </row>
    <row r="332" spans="1:60" outlineLevel="1" x14ac:dyDescent="0.2">
      <c r="A332" s="221"/>
      <c r="B332" s="222"/>
      <c r="C332" s="253" t="s">
        <v>277</v>
      </c>
      <c r="D332" s="247"/>
      <c r="E332" s="247"/>
      <c r="F332" s="247"/>
      <c r="G332" s="247"/>
      <c r="H332" s="223"/>
      <c r="I332" s="223"/>
      <c r="J332" s="223"/>
      <c r="K332" s="223"/>
      <c r="L332" s="223"/>
      <c r="M332" s="223"/>
      <c r="N332" s="223"/>
      <c r="O332" s="223"/>
      <c r="P332" s="223"/>
      <c r="Q332" s="223"/>
      <c r="R332" s="223"/>
      <c r="S332" s="223"/>
      <c r="T332" s="223"/>
      <c r="U332" s="223"/>
      <c r="V332" s="223"/>
      <c r="W332" s="223"/>
      <c r="X332" s="223"/>
      <c r="Y332" s="214"/>
      <c r="Z332" s="214"/>
      <c r="AA332" s="214"/>
      <c r="AB332" s="214"/>
      <c r="AC332" s="214"/>
      <c r="AD332" s="214"/>
      <c r="AE332" s="214"/>
      <c r="AF332" s="214"/>
      <c r="AG332" s="214" t="s">
        <v>128</v>
      </c>
      <c r="AH332" s="214"/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38" t="str">
        <f>C332</f>
        <v>Panely jsou na jedné straně ukončeny přesahem drátu, který bude na plotě umístěn ve vrchní části. Oplocení</v>
      </c>
      <c r="BB332" s="214"/>
      <c r="BC332" s="214"/>
      <c r="BD332" s="214"/>
      <c r="BE332" s="214"/>
      <c r="BF332" s="214"/>
      <c r="BG332" s="214"/>
      <c r="BH332" s="214"/>
    </row>
    <row r="333" spans="1:60" outlineLevel="1" x14ac:dyDescent="0.2">
      <c r="A333" s="221"/>
      <c r="B333" s="222"/>
      <c r="C333" s="253" t="s">
        <v>355</v>
      </c>
      <c r="D333" s="247"/>
      <c r="E333" s="247"/>
      <c r="F333" s="247"/>
      <c r="G333" s="247"/>
      <c r="H333" s="223"/>
      <c r="I333" s="223"/>
      <c r="J333" s="223"/>
      <c r="K333" s="223"/>
      <c r="L333" s="223"/>
      <c r="M333" s="223"/>
      <c r="N333" s="223"/>
      <c r="O333" s="223"/>
      <c r="P333" s="223"/>
      <c r="Q333" s="223"/>
      <c r="R333" s="223"/>
      <c r="S333" s="223"/>
      <c r="T333" s="223"/>
      <c r="U333" s="223"/>
      <c r="V333" s="223"/>
      <c r="W333" s="223"/>
      <c r="X333" s="223"/>
      <c r="Y333" s="214"/>
      <c r="Z333" s="214"/>
      <c r="AA333" s="214"/>
      <c r="AB333" s="214"/>
      <c r="AC333" s="214"/>
      <c r="AD333" s="214"/>
      <c r="AE333" s="214"/>
      <c r="AF333" s="214"/>
      <c r="AG333" s="214" t="s">
        <v>128</v>
      </c>
      <c r="AH333" s="214"/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1" x14ac:dyDescent="0.2">
      <c r="A334" s="221"/>
      <c r="B334" s="222"/>
      <c r="C334" s="253" t="s">
        <v>430</v>
      </c>
      <c r="D334" s="247"/>
      <c r="E334" s="247"/>
      <c r="F334" s="247"/>
      <c r="G334" s="247"/>
      <c r="H334" s="223"/>
      <c r="I334" s="223"/>
      <c r="J334" s="223"/>
      <c r="K334" s="223"/>
      <c r="L334" s="223"/>
      <c r="M334" s="223"/>
      <c r="N334" s="223"/>
      <c r="O334" s="223"/>
      <c r="P334" s="223"/>
      <c r="Q334" s="223"/>
      <c r="R334" s="223"/>
      <c r="S334" s="223"/>
      <c r="T334" s="223"/>
      <c r="U334" s="223"/>
      <c r="V334" s="223"/>
      <c r="W334" s="223"/>
      <c r="X334" s="223"/>
      <c r="Y334" s="214"/>
      <c r="Z334" s="214"/>
      <c r="AA334" s="214"/>
      <c r="AB334" s="214"/>
      <c r="AC334" s="214"/>
      <c r="AD334" s="214"/>
      <c r="AE334" s="214"/>
      <c r="AF334" s="214"/>
      <c r="AG334" s="214" t="s">
        <v>128</v>
      </c>
      <c r="AH334" s="214"/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38" t="str">
        <f>C334</f>
        <v>držáku plotového dílce 2-6 ks, PVC čepiček a  patky z prostého betonu C12/15 DN 250mm s hloubkou minimálně 700 mm</v>
      </c>
      <c r="BB334" s="214"/>
      <c r="BC334" s="214"/>
      <c r="BD334" s="214"/>
      <c r="BE334" s="214"/>
      <c r="BF334" s="214"/>
      <c r="BG334" s="214"/>
      <c r="BH334" s="214"/>
    </row>
    <row r="335" spans="1:60" outlineLevel="1" x14ac:dyDescent="0.2">
      <c r="A335" s="221"/>
      <c r="B335" s="222"/>
      <c r="C335" s="253" t="s">
        <v>431</v>
      </c>
      <c r="D335" s="247"/>
      <c r="E335" s="247"/>
      <c r="F335" s="247"/>
      <c r="G335" s="247"/>
      <c r="H335" s="223"/>
      <c r="I335" s="223"/>
      <c r="J335" s="223"/>
      <c r="K335" s="223"/>
      <c r="L335" s="223"/>
      <c r="M335" s="223"/>
      <c r="N335" s="223"/>
      <c r="O335" s="223"/>
      <c r="P335" s="223"/>
      <c r="Q335" s="223"/>
      <c r="R335" s="223"/>
      <c r="S335" s="223"/>
      <c r="T335" s="223"/>
      <c r="U335" s="223"/>
      <c r="V335" s="223"/>
      <c r="W335" s="223"/>
      <c r="X335" s="223"/>
      <c r="Y335" s="214"/>
      <c r="Z335" s="214"/>
      <c r="AA335" s="214"/>
      <c r="AB335" s="214"/>
      <c r="AC335" s="214"/>
      <c r="AD335" s="214"/>
      <c r="AE335" s="214"/>
      <c r="AF335" s="214"/>
      <c r="AG335" s="214" t="s">
        <v>128</v>
      </c>
      <c r="AH335" s="214"/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1" x14ac:dyDescent="0.2">
      <c r="A336" s="221"/>
      <c r="B336" s="222"/>
      <c r="C336" s="253" t="s">
        <v>279</v>
      </c>
      <c r="D336" s="247"/>
      <c r="E336" s="247"/>
      <c r="F336" s="247"/>
      <c r="G336" s="247"/>
      <c r="H336" s="223"/>
      <c r="I336" s="223"/>
      <c r="J336" s="223"/>
      <c r="K336" s="223"/>
      <c r="L336" s="223"/>
      <c r="M336" s="223"/>
      <c r="N336" s="223"/>
      <c r="O336" s="223"/>
      <c r="P336" s="223"/>
      <c r="Q336" s="223"/>
      <c r="R336" s="223"/>
      <c r="S336" s="223"/>
      <c r="T336" s="223"/>
      <c r="U336" s="223"/>
      <c r="V336" s="223"/>
      <c r="W336" s="223"/>
      <c r="X336" s="223"/>
      <c r="Y336" s="214"/>
      <c r="Z336" s="214"/>
      <c r="AA336" s="214"/>
      <c r="AB336" s="214"/>
      <c r="AC336" s="214"/>
      <c r="AD336" s="214"/>
      <c r="AE336" s="214"/>
      <c r="AF336" s="214"/>
      <c r="AG336" s="214" t="s">
        <v>128</v>
      </c>
      <c r="AH336" s="214"/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1" x14ac:dyDescent="0.2">
      <c r="A337" s="221"/>
      <c r="B337" s="222"/>
      <c r="C337" s="253" t="s">
        <v>356</v>
      </c>
      <c r="D337" s="247"/>
      <c r="E337" s="247"/>
      <c r="F337" s="247"/>
      <c r="G337" s="247"/>
      <c r="H337" s="223"/>
      <c r="I337" s="223"/>
      <c r="J337" s="223"/>
      <c r="K337" s="223"/>
      <c r="L337" s="223"/>
      <c r="M337" s="223"/>
      <c r="N337" s="223"/>
      <c r="O337" s="223"/>
      <c r="P337" s="223"/>
      <c r="Q337" s="223"/>
      <c r="R337" s="223"/>
      <c r="S337" s="223"/>
      <c r="T337" s="223"/>
      <c r="U337" s="223"/>
      <c r="V337" s="223"/>
      <c r="W337" s="223"/>
      <c r="X337" s="223"/>
      <c r="Y337" s="214"/>
      <c r="Z337" s="214"/>
      <c r="AA337" s="214"/>
      <c r="AB337" s="214"/>
      <c r="AC337" s="214"/>
      <c r="AD337" s="214"/>
      <c r="AE337" s="214"/>
      <c r="AF337" s="214"/>
      <c r="AG337" s="214" t="s">
        <v>128</v>
      </c>
      <c r="AH337" s="214"/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1" x14ac:dyDescent="0.2">
      <c r="A338" s="221"/>
      <c r="B338" s="222"/>
      <c r="C338" s="253" t="s">
        <v>281</v>
      </c>
      <c r="D338" s="247"/>
      <c r="E338" s="247"/>
      <c r="F338" s="247"/>
      <c r="G338" s="247"/>
      <c r="H338" s="223"/>
      <c r="I338" s="223"/>
      <c r="J338" s="223"/>
      <c r="K338" s="223"/>
      <c r="L338" s="223"/>
      <c r="M338" s="223"/>
      <c r="N338" s="223"/>
      <c r="O338" s="223"/>
      <c r="P338" s="223"/>
      <c r="Q338" s="223"/>
      <c r="R338" s="223"/>
      <c r="S338" s="223"/>
      <c r="T338" s="223"/>
      <c r="U338" s="223"/>
      <c r="V338" s="223"/>
      <c r="W338" s="223"/>
      <c r="X338" s="223"/>
      <c r="Y338" s="214"/>
      <c r="Z338" s="214"/>
      <c r="AA338" s="214"/>
      <c r="AB338" s="214"/>
      <c r="AC338" s="214"/>
      <c r="AD338" s="214"/>
      <c r="AE338" s="214"/>
      <c r="AF338" s="214"/>
      <c r="AG338" s="214" t="s">
        <v>128</v>
      </c>
      <c r="AH338" s="214"/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21"/>
      <c r="B339" s="222"/>
      <c r="C339" s="253" t="s">
        <v>282</v>
      </c>
      <c r="D339" s="247"/>
      <c r="E339" s="247"/>
      <c r="F339" s="247"/>
      <c r="G339" s="247"/>
      <c r="H339" s="223"/>
      <c r="I339" s="223"/>
      <c r="J339" s="223"/>
      <c r="K339" s="223"/>
      <c r="L339" s="223"/>
      <c r="M339" s="223"/>
      <c r="N339" s="223"/>
      <c r="O339" s="223"/>
      <c r="P339" s="223"/>
      <c r="Q339" s="223"/>
      <c r="R339" s="223"/>
      <c r="S339" s="223"/>
      <c r="T339" s="223"/>
      <c r="U339" s="223"/>
      <c r="V339" s="223"/>
      <c r="W339" s="223"/>
      <c r="X339" s="223"/>
      <c r="Y339" s="214"/>
      <c r="Z339" s="214"/>
      <c r="AA339" s="214"/>
      <c r="AB339" s="214"/>
      <c r="AC339" s="214"/>
      <c r="AD339" s="214"/>
      <c r="AE339" s="214"/>
      <c r="AF339" s="214"/>
      <c r="AG339" s="214" t="s">
        <v>128</v>
      </c>
      <c r="AH339" s="214"/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1" x14ac:dyDescent="0.2">
      <c r="A340" s="221"/>
      <c r="B340" s="222"/>
      <c r="C340" s="253" t="s">
        <v>283</v>
      </c>
      <c r="D340" s="247"/>
      <c r="E340" s="247"/>
      <c r="F340" s="247"/>
      <c r="G340" s="247"/>
      <c r="H340" s="223"/>
      <c r="I340" s="223"/>
      <c r="J340" s="223"/>
      <c r="K340" s="223"/>
      <c r="L340" s="223"/>
      <c r="M340" s="223"/>
      <c r="N340" s="223"/>
      <c r="O340" s="223"/>
      <c r="P340" s="223"/>
      <c r="Q340" s="223"/>
      <c r="R340" s="223"/>
      <c r="S340" s="223"/>
      <c r="T340" s="223"/>
      <c r="U340" s="223"/>
      <c r="V340" s="223"/>
      <c r="W340" s="223"/>
      <c r="X340" s="223"/>
      <c r="Y340" s="214"/>
      <c r="Z340" s="214"/>
      <c r="AA340" s="214"/>
      <c r="AB340" s="214"/>
      <c r="AC340" s="214"/>
      <c r="AD340" s="214"/>
      <c r="AE340" s="214"/>
      <c r="AF340" s="214"/>
      <c r="AG340" s="214" t="s">
        <v>128</v>
      </c>
      <c r="AH340" s="214"/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1" x14ac:dyDescent="0.2">
      <c r="A341" s="221"/>
      <c r="B341" s="222"/>
      <c r="C341" s="253" t="s">
        <v>357</v>
      </c>
      <c r="D341" s="247"/>
      <c r="E341" s="247"/>
      <c r="F341" s="247"/>
      <c r="G341" s="247"/>
      <c r="H341" s="223"/>
      <c r="I341" s="223"/>
      <c r="J341" s="223"/>
      <c r="K341" s="223"/>
      <c r="L341" s="223"/>
      <c r="M341" s="223"/>
      <c r="N341" s="223"/>
      <c r="O341" s="223"/>
      <c r="P341" s="223"/>
      <c r="Q341" s="223"/>
      <c r="R341" s="223"/>
      <c r="S341" s="223"/>
      <c r="T341" s="223"/>
      <c r="U341" s="223"/>
      <c r="V341" s="223"/>
      <c r="W341" s="223"/>
      <c r="X341" s="223"/>
      <c r="Y341" s="214"/>
      <c r="Z341" s="214"/>
      <c r="AA341" s="214"/>
      <c r="AB341" s="214"/>
      <c r="AC341" s="214"/>
      <c r="AD341" s="214"/>
      <c r="AE341" s="214"/>
      <c r="AF341" s="214"/>
      <c r="AG341" s="214" t="s">
        <v>128</v>
      </c>
      <c r="AH341" s="214"/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outlineLevel="1" x14ac:dyDescent="0.2">
      <c r="A342" s="221"/>
      <c r="B342" s="222"/>
      <c r="C342" s="253" t="s">
        <v>285</v>
      </c>
      <c r="D342" s="247"/>
      <c r="E342" s="247"/>
      <c r="F342" s="247"/>
      <c r="G342" s="247"/>
      <c r="H342" s="223"/>
      <c r="I342" s="223"/>
      <c r="J342" s="223"/>
      <c r="K342" s="223"/>
      <c r="L342" s="223"/>
      <c r="M342" s="223"/>
      <c r="N342" s="223"/>
      <c r="O342" s="223"/>
      <c r="P342" s="223"/>
      <c r="Q342" s="223"/>
      <c r="R342" s="223"/>
      <c r="S342" s="223"/>
      <c r="T342" s="223"/>
      <c r="U342" s="223"/>
      <c r="V342" s="223"/>
      <c r="W342" s="223"/>
      <c r="X342" s="223"/>
      <c r="Y342" s="214"/>
      <c r="Z342" s="214"/>
      <c r="AA342" s="214"/>
      <c r="AB342" s="214"/>
      <c r="AC342" s="214"/>
      <c r="AD342" s="214"/>
      <c r="AE342" s="214"/>
      <c r="AF342" s="214"/>
      <c r="AG342" s="214" t="s">
        <v>128</v>
      </c>
      <c r="AH342" s="214"/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38" t="str">
        <f>C342</f>
        <v>Spojovací příchytky budou kovové s rozměry 60x40mm, při uchycení panelu ke sloupku branky nebo brány budou mít rozměr 80x80 mm.</v>
      </c>
      <c r="BB342" s="214"/>
      <c r="BC342" s="214"/>
      <c r="BD342" s="214"/>
      <c r="BE342" s="214"/>
      <c r="BF342" s="214"/>
      <c r="BG342" s="214"/>
      <c r="BH342" s="214"/>
    </row>
    <row r="343" spans="1:60" outlineLevel="1" x14ac:dyDescent="0.2">
      <c r="A343" s="221"/>
      <c r="B343" s="222"/>
      <c r="C343" s="253" t="s">
        <v>286</v>
      </c>
      <c r="D343" s="247"/>
      <c r="E343" s="247"/>
      <c r="F343" s="247"/>
      <c r="G343" s="247"/>
      <c r="H343" s="223"/>
      <c r="I343" s="223"/>
      <c r="J343" s="223"/>
      <c r="K343" s="223"/>
      <c r="L343" s="223"/>
      <c r="M343" s="223"/>
      <c r="N343" s="223"/>
      <c r="O343" s="223"/>
      <c r="P343" s="223"/>
      <c r="Q343" s="223"/>
      <c r="R343" s="223"/>
      <c r="S343" s="223"/>
      <c r="T343" s="223"/>
      <c r="U343" s="223"/>
      <c r="V343" s="223"/>
      <c r="W343" s="223"/>
      <c r="X343" s="223"/>
      <c r="Y343" s="214"/>
      <c r="Z343" s="214"/>
      <c r="AA343" s="214"/>
      <c r="AB343" s="214"/>
      <c r="AC343" s="214"/>
      <c r="AD343" s="214"/>
      <c r="AE343" s="214"/>
      <c r="AF343" s="214"/>
      <c r="AG343" s="214" t="s">
        <v>128</v>
      </c>
      <c r="AH343" s="214"/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1" x14ac:dyDescent="0.2">
      <c r="A344" s="221"/>
      <c r="B344" s="222"/>
      <c r="C344" s="253" t="s">
        <v>287</v>
      </c>
      <c r="D344" s="247"/>
      <c r="E344" s="247"/>
      <c r="F344" s="247"/>
      <c r="G344" s="247"/>
      <c r="H344" s="223"/>
      <c r="I344" s="223"/>
      <c r="J344" s="223"/>
      <c r="K344" s="223"/>
      <c r="L344" s="223"/>
      <c r="M344" s="223"/>
      <c r="N344" s="223"/>
      <c r="O344" s="223"/>
      <c r="P344" s="223"/>
      <c r="Q344" s="223"/>
      <c r="R344" s="223"/>
      <c r="S344" s="223"/>
      <c r="T344" s="223"/>
      <c r="U344" s="223"/>
      <c r="V344" s="223"/>
      <c r="W344" s="223"/>
      <c r="X344" s="223"/>
      <c r="Y344" s="214"/>
      <c r="Z344" s="214"/>
      <c r="AA344" s="214"/>
      <c r="AB344" s="214"/>
      <c r="AC344" s="214"/>
      <c r="AD344" s="214"/>
      <c r="AE344" s="214"/>
      <c r="AF344" s="214"/>
      <c r="AG344" s="214" t="s">
        <v>128</v>
      </c>
      <c r="AH344" s="214"/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1" x14ac:dyDescent="0.2">
      <c r="A345" s="221"/>
      <c r="B345" s="222"/>
      <c r="C345" s="267" t="s">
        <v>193</v>
      </c>
      <c r="D345" s="257"/>
      <c r="E345" s="258"/>
      <c r="F345" s="223"/>
      <c r="G345" s="223"/>
      <c r="H345" s="223"/>
      <c r="I345" s="223"/>
      <c r="J345" s="223"/>
      <c r="K345" s="223"/>
      <c r="L345" s="223"/>
      <c r="M345" s="223"/>
      <c r="N345" s="223"/>
      <c r="O345" s="223"/>
      <c r="P345" s="223"/>
      <c r="Q345" s="223"/>
      <c r="R345" s="223"/>
      <c r="S345" s="223"/>
      <c r="T345" s="223"/>
      <c r="U345" s="223"/>
      <c r="V345" s="223"/>
      <c r="W345" s="223"/>
      <c r="X345" s="223"/>
      <c r="Y345" s="214"/>
      <c r="Z345" s="214"/>
      <c r="AA345" s="214"/>
      <c r="AB345" s="214"/>
      <c r="AC345" s="214"/>
      <c r="AD345" s="214"/>
      <c r="AE345" s="214"/>
      <c r="AF345" s="214"/>
      <c r="AG345" s="214" t="s">
        <v>171</v>
      </c>
      <c r="AH345" s="214">
        <v>0</v>
      </c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1" x14ac:dyDescent="0.2">
      <c r="A346" s="221"/>
      <c r="B346" s="222"/>
      <c r="C346" s="267" t="s">
        <v>298</v>
      </c>
      <c r="D346" s="257"/>
      <c r="E346" s="258">
        <v>1</v>
      </c>
      <c r="F346" s="223"/>
      <c r="G346" s="223"/>
      <c r="H346" s="223"/>
      <c r="I346" s="223"/>
      <c r="J346" s="223"/>
      <c r="K346" s="223"/>
      <c r="L346" s="223"/>
      <c r="M346" s="223"/>
      <c r="N346" s="223"/>
      <c r="O346" s="223"/>
      <c r="P346" s="223"/>
      <c r="Q346" s="223"/>
      <c r="R346" s="223"/>
      <c r="S346" s="223"/>
      <c r="T346" s="223"/>
      <c r="U346" s="223"/>
      <c r="V346" s="223"/>
      <c r="W346" s="223"/>
      <c r="X346" s="223"/>
      <c r="Y346" s="214"/>
      <c r="Z346" s="214"/>
      <c r="AA346" s="214"/>
      <c r="AB346" s="214"/>
      <c r="AC346" s="214"/>
      <c r="AD346" s="214"/>
      <c r="AE346" s="214"/>
      <c r="AF346" s="214"/>
      <c r="AG346" s="214" t="s">
        <v>171</v>
      </c>
      <c r="AH346" s="214">
        <v>0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1" x14ac:dyDescent="0.2">
      <c r="A347" s="231">
        <v>32</v>
      </c>
      <c r="B347" s="232" t="s">
        <v>358</v>
      </c>
      <c r="C347" s="250" t="s">
        <v>359</v>
      </c>
      <c r="D347" s="233" t="s">
        <v>266</v>
      </c>
      <c r="E347" s="234">
        <v>1</v>
      </c>
      <c r="F347" s="235"/>
      <c r="G347" s="236">
        <f>ROUND(E347*F347,2)</f>
        <v>0</v>
      </c>
      <c r="H347" s="235"/>
      <c r="I347" s="236">
        <f>ROUND(E347*H347,2)</f>
        <v>0</v>
      </c>
      <c r="J347" s="235"/>
      <c r="K347" s="236">
        <f>ROUND(E347*J347,2)</f>
        <v>0</v>
      </c>
      <c r="L347" s="236">
        <v>21</v>
      </c>
      <c r="M347" s="236">
        <f>G347*(1+L347/100)</f>
        <v>0</v>
      </c>
      <c r="N347" s="236">
        <v>0</v>
      </c>
      <c r="O347" s="236">
        <f>ROUND(E347*N347,2)</f>
        <v>0</v>
      </c>
      <c r="P347" s="236">
        <v>0</v>
      </c>
      <c r="Q347" s="236">
        <f>ROUND(E347*P347,2)</f>
        <v>0</v>
      </c>
      <c r="R347" s="236"/>
      <c r="S347" s="236" t="s">
        <v>218</v>
      </c>
      <c r="T347" s="237" t="s">
        <v>124</v>
      </c>
      <c r="U347" s="223">
        <v>0</v>
      </c>
      <c r="V347" s="223">
        <f>ROUND(E347*U347,2)</f>
        <v>0</v>
      </c>
      <c r="W347" s="223"/>
      <c r="X347" s="223" t="s">
        <v>166</v>
      </c>
      <c r="Y347" s="214"/>
      <c r="Z347" s="214"/>
      <c r="AA347" s="214"/>
      <c r="AB347" s="214"/>
      <c r="AC347" s="214"/>
      <c r="AD347" s="214"/>
      <c r="AE347" s="214"/>
      <c r="AF347" s="214"/>
      <c r="AG347" s="214" t="s">
        <v>167</v>
      </c>
      <c r="AH347" s="214"/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outlineLevel="1" x14ac:dyDescent="0.2">
      <c r="A348" s="221"/>
      <c r="B348" s="222"/>
      <c r="C348" s="251" t="s">
        <v>276</v>
      </c>
      <c r="D348" s="239"/>
      <c r="E348" s="239"/>
      <c r="F348" s="239"/>
      <c r="G348" s="239"/>
      <c r="H348" s="223"/>
      <c r="I348" s="223"/>
      <c r="J348" s="223"/>
      <c r="K348" s="223"/>
      <c r="L348" s="223"/>
      <c r="M348" s="223"/>
      <c r="N348" s="223"/>
      <c r="O348" s="223"/>
      <c r="P348" s="223"/>
      <c r="Q348" s="223"/>
      <c r="R348" s="223"/>
      <c r="S348" s="223"/>
      <c r="T348" s="223"/>
      <c r="U348" s="223"/>
      <c r="V348" s="223"/>
      <c r="W348" s="223"/>
      <c r="X348" s="223"/>
      <c r="Y348" s="214"/>
      <c r="Z348" s="214"/>
      <c r="AA348" s="214"/>
      <c r="AB348" s="214"/>
      <c r="AC348" s="214"/>
      <c r="AD348" s="214"/>
      <c r="AE348" s="214"/>
      <c r="AF348" s="214"/>
      <c r="AG348" s="214" t="s">
        <v>128</v>
      </c>
      <c r="AH348" s="214"/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38" t="str">
        <f>C348</f>
        <v>Panely jsou vyrobeny z pozinkovaných drátů s OKY 50x200 mm, dráty 8/6/8 mm  a vodorovnými dráty 8/6/8.</v>
      </c>
      <c r="BB348" s="214"/>
      <c r="BC348" s="214"/>
      <c r="BD348" s="214"/>
      <c r="BE348" s="214"/>
      <c r="BF348" s="214"/>
      <c r="BG348" s="214"/>
      <c r="BH348" s="214"/>
    </row>
    <row r="349" spans="1:60" outlineLevel="1" x14ac:dyDescent="0.2">
      <c r="A349" s="221"/>
      <c r="B349" s="222"/>
      <c r="C349" s="253" t="s">
        <v>277</v>
      </c>
      <c r="D349" s="247"/>
      <c r="E349" s="247"/>
      <c r="F349" s="247"/>
      <c r="G349" s="247"/>
      <c r="H349" s="223"/>
      <c r="I349" s="223"/>
      <c r="J349" s="223"/>
      <c r="K349" s="223"/>
      <c r="L349" s="223"/>
      <c r="M349" s="223"/>
      <c r="N349" s="223"/>
      <c r="O349" s="223"/>
      <c r="P349" s="223"/>
      <c r="Q349" s="223"/>
      <c r="R349" s="223"/>
      <c r="S349" s="223"/>
      <c r="T349" s="223"/>
      <c r="U349" s="223"/>
      <c r="V349" s="223"/>
      <c r="W349" s="223"/>
      <c r="X349" s="223"/>
      <c r="Y349" s="214"/>
      <c r="Z349" s="214"/>
      <c r="AA349" s="214"/>
      <c r="AB349" s="214"/>
      <c r="AC349" s="214"/>
      <c r="AD349" s="214"/>
      <c r="AE349" s="214"/>
      <c r="AF349" s="214"/>
      <c r="AG349" s="214" t="s">
        <v>128</v>
      </c>
      <c r="AH349" s="214"/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38" t="str">
        <f>C349</f>
        <v>Panely jsou na jedné straně ukončeny přesahem drátu, který bude na plotě umístěn ve vrchní části. Oplocení</v>
      </c>
      <c r="BB349" s="214"/>
      <c r="BC349" s="214"/>
      <c r="BD349" s="214"/>
      <c r="BE349" s="214"/>
      <c r="BF349" s="214"/>
      <c r="BG349" s="214"/>
      <c r="BH349" s="214"/>
    </row>
    <row r="350" spans="1:60" outlineLevel="1" x14ac:dyDescent="0.2">
      <c r="A350" s="221"/>
      <c r="B350" s="222"/>
      <c r="C350" s="253" t="s">
        <v>360</v>
      </c>
      <c r="D350" s="247"/>
      <c r="E350" s="247"/>
      <c r="F350" s="247"/>
      <c r="G350" s="247"/>
      <c r="H350" s="223"/>
      <c r="I350" s="223"/>
      <c r="J350" s="223"/>
      <c r="K350" s="223"/>
      <c r="L350" s="223"/>
      <c r="M350" s="223"/>
      <c r="N350" s="223"/>
      <c r="O350" s="223"/>
      <c r="P350" s="223"/>
      <c r="Q350" s="223"/>
      <c r="R350" s="223"/>
      <c r="S350" s="223"/>
      <c r="T350" s="223"/>
      <c r="U350" s="223"/>
      <c r="V350" s="223"/>
      <c r="W350" s="223"/>
      <c r="X350" s="223"/>
      <c r="Y350" s="214"/>
      <c r="Z350" s="214"/>
      <c r="AA350" s="214"/>
      <c r="AB350" s="214"/>
      <c r="AC350" s="214"/>
      <c r="AD350" s="214"/>
      <c r="AE350" s="214"/>
      <c r="AF350" s="214"/>
      <c r="AG350" s="214" t="s">
        <v>128</v>
      </c>
      <c r="AH350" s="214"/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outlineLevel="1" x14ac:dyDescent="0.2">
      <c r="A351" s="221"/>
      <c r="B351" s="222"/>
      <c r="C351" s="253" t="s">
        <v>430</v>
      </c>
      <c r="D351" s="247"/>
      <c r="E351" s="247"/>
      <c r="F351" s="247"/>
      <c r="G351" s="247"/>
      <c r="H351" s="223"/>
      <c r="I351" s="223"/>
      <c r="J351" s="223"/>
      <c r="K351" s="223"/>
      <c r="L351" s="223"/>
      <c r="M351" s="223"/>
      <c r="N351" s="223"/>
      <c r="O351" s="223"/>
      <c r="P351" s="223"/>
      <c r="Q351" s="223"/>
      <c r="R351" s="223"/>
      <c r="S351" s="223"/>
      <c r="T351" s="223"/>
      <c r="U351" s="223"/>
      <c r="V351" s="223"/>
      <c r="W351" s="223"/>
      <c r="X351" s="223"/>
      <c r="Y351" s="214"/>
      <c r="Z351" s="214"/>
      <c r="AA351" s="214"/>
      <c r="AB351" s="214"/>
      <c r="AC351" s="214"/>
      <c r="AD351" s="214"/>
      <c r="AE351" s="214"/>
      <c r="AF351" s="214"/>
      <c r="AG351" s="214" t="s">
        <v>128</v>
      </c>
      <c r="AH351" s="214"/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38" t="str">
        <f>C351</f>
        <v>držáku plotového dílce 2-6 ks, PVC čepiček a  patky z prostého betonu C12/15 DN 250mm s hloubkou minimálně 700 mm</v>
      </c>
      <c r="BB351" s="214"/>
      <c r="BC351" s="214"/>
      <c r="BD351" s="214"/>
      <c r="BE351" s="214"/>
      <c r="BF351" s="214"/>
      <c r="BG351" s="214"/>
      <c r="BH351" s="214"/>
    </row>
    <row r="352" spans="1:60" outlineLevel="1" x14ac:dyDescent="0.2">
      <c r="A352" s="221"/>
      <c r="B352" s="222"/>
      <c r="C352" s="253" t="s">
        <v>431</v>
      </c>
      <c r="D352" s="247"/>
      <c r="E352" s="247"/>
      <c r="F352" s="247"/>
      <c r="G352" s="247"/>
      <c r="H352" s="223"/>
      <c r="I352" s="223"/>
      <c r="J352" s="223"/>
      <c r="K352" s="223"/>
      <c r="L352" s="223"/>
      <c r="M352" s="223"/>
      <c r="N352" s="223"/>
      <c r="O352" s="223"/>
      <c r="P352" s="223"/>
      <c r="Q352" s="223"/>
      <c r="R352" s="223"/>
      <c r="S352" s="223"/>
      <c r="T352" s="223"/>
      <c r="U352" s="223"/>
      <c r="V352" s="223"/>
      <c r="W352" s="223"/>
      <c r="X352" s="223"/>
      <c r="Y352" s="214"/>
      <c r="Z352" s="214"/>
      <c r="AA352" s="214"/>
      <c r="AB352" s="214"/>
      <c r="AC352" s="214"/>
      <c r="AD352" s="214"/>
      <c r="AE352" s="214"/>
      <c r="AF352" s="214"/>
      <c r="AG352" s="214" t="s">
        <v>128</v>
      </c>
      <c r="AH352" s="214"/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">
      <c r="A353" s="221"/>
      <c r="B353" s="222"/>
      <c r="C353" s="253" t="s">
        <v>279</v>
      </c>
      <c r="D353" s="247"/>
      <c r="E353" s="247"/>
      <c r="F353" s="247"/>
      <c r="G353" s="247"/>
      <c r="H353" s="223"/>
      <c r="I353" s="223"/>
      <c r="J353" s="223"/>
      <c r="K353" s="223"/>
      <c r="L353" s="223"/>
      <c r="M353" s="223"/>
      <c r="N353" s="223"/>
      <c r="O353" s="223"/>
      <c r="P353" s="223"/>
      <c r="Q353" s="223"/>
      <c r="R353" s="223"/>
      <c r="S353" s="223"/>
      <c r="T353" s="223"/>
      <c r="U353" s="223"/>
      <c r="V353" s="223"/>
      <c r="W353" s="223"/>
      <c r="X353" s="223"/>
      <c r="Y353" s="214"/>
      <c r="Z353" s="214"/>
      <c r="AA353" s="214"/>
      <c r="AB353" s="214"/>
      <c r="AC353" s="214"/>
      <c r="AD353" s="214"/>
      <c r="AE353" s="214"/>
      <c r="AF353" s="214"/>
      <c r="AG353" s="214" t="s">
        <v>128</v>
      </c>
      <c r="AH353" s="214"/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1" x14ac:dyDescent="0.2">
      <c r="A354" s="221"/>
      <c r="B354" s="222"/>
      <c r="C354" s="253" t="s">
        <v>361</v>
      </c>
      <c r="D354" s="247"/>
      <c r="E354" s="247"/>
      <c r="F354" s="247"/>
      <c r="G354" s="247"/>
      <c r="H354" s="223"/>
      <c r="I354" s="223"/>
      <c r="J354" s="223"/>
      <c r="K354" s="223"/>
      <c r="L354" s="223"/>
      <c r="M354" s="223"/>
      <c r="N354" s="223"/>
      <c r="O354" s="223"/>
      <c r="P354" s="223"/>
      <c r="Q354" s="223"/>
      <c r="R354" s="223"/>
      <c r="S354" s="223"/>
      <c r="T354" s="223"/>
      <c r="U354" s="223"/>
      <c r="V354" s="223"/>
      <c r="W354" s="223"/>
      <c r="X354" s="223"/>
      <c r="Y354" s="214"/>
      <c r="Z354" s="214"/>
      <c r="AA354" s="214"/>
      <c r="AB354" s="214"/>
      <c r="AC354" s="214"/>
      <c r="AD354" s="214"/>
      <c r="AE354" s="214"/>
      <c r="AF354" s="214"/>
      <c r="AG354" s="214" t="s">
        <v>128</v>
      </c>
      <c r="AH354" s="214"/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1" x14ac:dyDescent="0.2">
      <c r="A355" s="221"/>
      <c r="B355" s="222"/>
      <c r="C355" s="253" t="s">
        <v>281</v>
      </c>
      <c r="D355" s="247"/>
      <c r="E355" s="247"/>
      <c r="F355" s="247"/>
      <c r="G355" s="247"/>
      <c r="H355" s="223"/>
      <c r="I355" s="223"/>
      <c r="J355" s="223"/>
      <c r="K355" s="223"/>
      <c r="L355" s="223"/>
      <c r="M355" s="223"/>
      <c r="N355" s="223"/>
      <c r="O355" s="223"/>
      <c r="P355" s="223"/>
      <c r="Q355" s="223"/>
      <c r="R355" s="223"/>
      <c r="S355" s="223"/>
      <c r="T355" s="223"/>
      <c r="U355" s="223"/>
      <c r="V355" s="223"/>
      <c r="W355" s="223"/>
      <c r="X355" s="223"/>
      <c r="Y355" s="214"/>
      <c r="Z355" s="214"/>
      <c r="AA355" s="214"/>
      <c r="AB355" s="214"/>
      <c r="AC355" s="214"/>
      <c r="AD355" s="214"/>
      <c r="AE355" s="214"/>
      <c r="AF355" s="214"/>
      <c r="AG355" s="214" t="s">
        <v>128</v>
      </c>
      <c r="AH355" s="214"/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 x14ac:dyDescent="0.2">
      <c r="A356" s="221"/>
      <c r="B356" s="222"/>
      <c r="C356" s="253" t="s">
        <v>282</v>
      </c>
      <c r="D356" s="247"/>
      <c r="E356" s="247"/>
      <c r="F356" s="247"/>
      <c r="G356" s="247"/>
      <c r="H356" s="223"/>
      <c r="I356" s="223"/>
      <c r="J356" s="223"/>
      <c r="K356" s="223"/>
      <c r="L356" s="223"/>
      <c r="M356" s="223"/>
      <c r="N356" s="223"/>
      <c r="O356" s="223"/>
      <c r="P356" s="223"/>
      <c r="Q356" s="223"/>
      <c r="R356" s="223"/>
      <c r="S356" s="223"/>
      <c r="T356" s="223"/>
      <c r="U356" s="223"/>
      <c r="V356" s="223"/>
      <c r="W356" s="223"/>
      <c r="X356" s="223"/>
      <c r="Y356" s="214"/>
      <c r="Z356" s="214"/>
      <c r="AA356" s="214"/>
      <c r="AB356" s="214"/>
      <c r="AC356" s="214"/>
      <c r="AD356" s="214"/>
      <c r="AE356" s="214"/>
      <c r="AF356" s="214"/>
      <c r="AG356" s="214" t="s">
        <v>128</v>
      </c>
      <c r="AH356" s="214"/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 x14ac:dyDescent="0.2">
      <c r="A357" s="221"/>
      <c r="B357" s="222"/>
      <c r="C357" s="253" t="s">
        <v>283</v>
      </c>
      <c r="D357" s="247"/>
      <c r="E357" s="247"/>
      <c r="F357" s="247"/>
      <c r="G357" s="247"/>
      <c r="H357" s="223"/>
      <c r="I357" s="223"/>
      <c r="J357" s="223"/>
      <c r="K357" s="223"/>
      <c r="L357" s="223"/>
      <c r="M357" s="223"/>
      <c r="N357" s="223"/>
      <c r="O357" s="223"/>
      <c r="P357" s="223"/>
      <c r="Q357" s="223"/>
      <c r="R357" s="223"/>
      <c r="S357" s="223"/>
      <c r="T357" s="223"/>
      <c r="U357" s="223"/>
      <c r="V357" s="223"/>
      <c r="W357" s="223"/>
      <c r="X357" s="223"/>
      <c r="Y357" s="214"/>
      <c r="Z357" s="214"/>
      <c r="AA357" s="214"/>
      <c r="AB357" s="214"/>
      <c r="AC357" s="214"/>
      <c r="AD357" s="214"/>
      <c r="AE357" s="214"/>
      <c r="AF357" s="214"/>
      <c r="AG357" s="214" t="s">
        <v>128</v>
      </c>
      <c r="AH357" s="214"/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1" x14ac:dyDescent="0.2">
      <c r="A358" s="221"/>
      <c r="B358" s="222"/>
      <c r="C358" s="253" t="s">
        <v>362</v>
      </c>
      <c r="D358" s="247"/>
      <c r="E358" s="247"/>
      <c r="F358" s="247"/>
      <c r="G358" s="247"/>
      <c r="H358" s="223"/>
      <c r="I358" s="223"/>
      <c r="J358" s="223"/>
      <c r="K358" s="223"/>
      <c r="L358" s="223"/>
      <c r="M358" s="223"/>
      <c r="N358" s="223"/>
      <c r="O358" s="223"/>
      <c r="P358" s="223"/>
      <c r="Q358" s="223"/>
      <c r="R358" s="223"/>
      <c r="S358" s="223"/>
      <c r="T358" s="223"/>
      <c r="U358" s="223"/>
      <c r="V358" s="223"/>
      <c r="W358" s="223"/>
      <c r="X358" s="223"/>
      <c r="Y358" s="214"/>
      <c r="Z358" s="214"/>
      <c r="AA358" s="214"/>
      <c r="AB358" s="214"/>
      <c r="AC358" s="214"/>
      <c r="AD358" s="214"/>
      <c r="AE358" s="214"/>
      <c r="AF358" s="214"/>
      <c r="AG358" s="214" t="s">
        <v>128</v>
      </c>
      <c r="AH358" s="214"/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1" x14ac:dyDescent="0.2">
      <c r="A359" s="221"/>
      <c r="B359" s="222"/>
      <c r="C359" s="253" t="s">
        <v>285</v>
      </c>
      <c r="D359" s="247"/>
      <c r="E359" s="247"/>
      <c r="F359" s="247"/>
      <c r="G359" s="247"/>
      <c r="H359" s="223"/>
      <c r="I359" s="223"/>
      <c r="J359" s="223"/>
      <c r="K359" s="223"/>
      <c r="L359" s="223"/>
      <c r="M359" s="223"/>
      <c r="N359" s="223"/>
      <c r="O359" s="223"/>
      <c r="P359" s="223"/>
      <c r="Q359" s="223"/>
      <c r="R359" s="223"/>
      <c r="S359" s="223"/>
      <c r="T359" s="223"/>
      <c r="U359" s="223"/>
      <c r="V359" s="223"/>
      <c r="W359" s="223"/>
      <c r="X359" s="223"/>
      <c r="Y359" s="214"/>
      <c r="Z359" s="214"/>
      <c r="AA359" s="214"/>
      <c r="AB359" s="214"/>
      <c r="AC359" s="214"/>
      <c r="AD359" s="214"/>
      <c r="AE359" s="214"/>
      <c r="AF359" s="214"/>
      <c r="AG359" s="214" t="s">
        <v>128</v>
      </c>
      <c r="AH359" s="214"/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38" t="str">
        <f>C359</f>
        <v>Spojovací příchytky budou kovové s rozměry 60x40mm, při uchycení panelu ke sloupku branky nebo brány budou mít rozměr 80x80 mm.</v>
      </c>
      <c r="BB359" s="214"/>
      <c r="BC359" s="214"/>
      <c r="BD359" s="214"/>
      <c r="BE359" s="214"/>
      <c r="BF359" s="214"/>
      <c r="BG359" s="214"/>
      <c r="BH359" s="214"/>
    </row>
    <row r="360" spans="1:60" outlineLevel="1" x14ac:dyDescent="0.2">
      <c r="A360" s="221"/>
      <c r="B360" s="222"/>
      <c r="C360" s="253" t="s">
        <v>286</v>
      </c>
      <c r="D360" s="247"/>
      <c r="E360" s="247"/>
      <c r="F360" s="247"/>
      <c r="G360" s="247"/>
      <c r="H360" s="223"/>
      <c r="I360" s="223"/>
      <c r="J360" s="223"/>
      <c r="K360" s="223"/>
      <c r="L360" s="223"/>
      <c r="M360" s="223"/>
      <c r="N360" s="223"/>
      <c r="O360" s="223"/>
      <c r="P360" s="223"/>
      <c r="Q360" s="223"/>
      <c r="R360" s="223"/>
      <c r="S360" s="223"/>
      <c r="T360" s="223"/>
      <c r="U360" s="223"/>
      <c r="V360" s="223"/>
      <c r="W360" s="223"/>
      <c r="X360" s="223"/>
      <c r="Y360" s="214"/>
      <c r="Z360" s="214"/>
      <c r="AA360" s="214"/>
      <c r="AB360" s="214"/>
      <c r="AC360" s="214"/>
      <c r="AD360" s="214"/>
      <c r="AE360" s="214"/>
      <c r="AF360" s="214"/>
      <c r="AG360" s="214" t="s">
        <v>128</v>
      </c>
      <c r="AH360" s="214"/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1" x14ac:dyDescent="0.2">
      <c r="A361" s="221"/>
      <c r="B361" s="222"/>
      <c r="C361" s="253" t="s">
        <v>287</v>
      </c>
      <c r="D361" s="247"/>
      <c r="E361" s="247"/>
      <c r="F361" s="247"/>
      <c r="G361" s="247"/>
      <c r="H361" s="223"/>
      <c r="I361" s="223"/>
      <c r="J361" s="223"/>
      <c r="K361" s="223"/>
      <c r="L361" s="223"/>
      <c r="M361" s="223"/>
      <c r="N361" s="223"/>
      <c r="O361" s="223"/>
      <c r="P361" s="223"/>
      <c r="Q361" s="223"/>
      <c r="R361" s="223"/>
      <c r="S361" s="223"/>
      <c r="T361" s="223"/>
      <c r="U361" s="223"/>
      <c r="V361" s="223"/>
      <c r="W361" s="223"/>
      <c r="X361" s="223"/>
      <c r="Y361" s="214"/>
      <c r="Z361" s="214"/>
      <c r="AA361" s="214"/>
      <c r="AB361" s="214"/>
      <c r="AC361" s="214"/>
      <c r="AD361" s="214"/>
      <c r="AE361" s="214"/>
      <c r="AF361" s="214"/>
      <c r="AG361" s="214" t="s">
        <v>128</v>
      </c>
      <c r="AH361" s="214"/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outlineLevel="1" x14ac:dyDescent="0.2">
      <c r="A362" s="221"/>
      <c r="B362" s="222"/>
      <c r="C362" s="267" t="s">
        <v>193</v>
      </c>
      <c r="D362" s="257"/>
      <c r="E362" s="258"/>
      <c r="F362" s="223"/>
      <c r="G362" s="223"/>
      <c r="H362" s="223"/>
      <c r="I362" s="223"/>
      <c r="J362" s="223"/>
      <c r="K362" s="223"/>
      <c r="L362" s="223"/>
      <c r="M362" s="223"/>
      <c r="N362" s="223"/>
      <c r="O362" s="223"/>
      <c r="P362" s="223"/>
      <c r="Q362" s="223"/>
      <c r="R362" s="223"/>
      <c r="S362" s="223"/>
      <c r="T362" s="223"/>
      <c r="U362" s="223"/>
      <c r="V362" s="223"/>
      <c r="W362" s="223"/>
      <c r="X362" s="223"/>
      <c r="Y362" s="214"/>
      <c r="Z362" s="214"/>
      <c r="AA362" s="214"/>
      <c r="AB362" s="214"/>
      <c r="AC362" s="214"/>
      <c r="AD362" s="214"/>
      <c r="AE362" s="214"/>
      <c r="AF362" s="214"/>
      <c r="AG362" s="214" t="s">
        <v>171</v>
      </c>
      <c r="AH362" s="214">
        <v>0</v>
      </c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1" x14ac:dyDescent="0.2">
      <c r="A363" s="221"/>
      <c r="B363" s="222"/>
      <c r="C363" s="267" t="s">
        <v>298</v>
      </c>
      <c r="D363" s="257"/>
      <c r="E363" s="258">
        <v>1</v>
      </c>
      <c r="F363" s="223"/>
      <c r="G363" s="223"/>
      <c r="H363" s="223"/>
      <c r="I363" s="223"/>
      <c r="J363" s="223"/>
      <c r="K363" s="223"/>
      <c r="L363" s="223"/>
      <c r="M363" s="223"/>
      <c r="N363" s="223"/>
      <c r="O363" s="223"/>
      <c r="P363" s="223"/>
      <c r="Q363" s="223"/>
      <c r="R363" s="223"/>
      <c r="S363" s="223"/>
      <c r="T363" s="223"/>
      <c r="U363" s="223"/>
      <c r="V363" s="223"/>
      <c r="W363" s="223"/>
      <c r="X363" s="223"/>
      <c r="Y363" s="214"/>
      <c r="Z363" s="214"/>
      <c r="AA363" s="214"/>
      <c r="AB363" s="214"/>
      <c r="AC363" s="214"/>
      <c r="AD363" s="214"/>
      <c r="AE363" s="214"/>
      <c r="AF363" s="214"/>
      <c r="AG363" s="214" t="s">
        <v>171</v>
      </c>
      <c r="AH363" s="214">
        <v>0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1" x14ac:dyDescent="0.2">
      <c r="A364" s="231">
        <v>33</v>
      </c>
      <c r="B364" s="232" t="s">
        <v>363</v>
      </c>
      <c r="C364" s="250" t="s">
        <v>364</v>
      </c>
      <c r="D364" s="233" t="s">
        <v>266</v>
      </c>
      <c r="E364" s="234">
        <v>1</v>
      </c>
      <c r="F364" s="235"/>
      <c r="G364" s="236">
        <f>ROUND(E364*F364,2)</f>
        <v>0</v>
      </c>
      <c r="H364" s="235"/>
      <c r="I364" s="236">
        <f>ROUND(E364*H364,2)</f>
        <v>0</v>
      </c>
      <c r="J364" s="235"/>
      <c r="K364" s="236">
        <f>ROUND(E364*J364,2)</f>
        <v>0</v>
      </c>
      <c r="L364" s="236">
        <v>21</v>
      </c>
      <c r="M364" s="236">
        <f>G364*(1+L364/100)</f>
        <v>0</v>
      </c>
      <c r="N364" s="236">
        <v>0</v>
      </c>
      <c r="O364" s="236">
        <f>ROUND(E364*N364,2)</f>
        <v>0</v>
      </c>
      <c r="P364" s="236">
        <v>0</v>
      </c>
      <c r="Q364" s="236">
        <f>ROUND(E364*P364,2)</f>
        <v>0</v>
      </c>
      <c r="R364" s="236"/>
      <c r="S364" s="236" t="s">
        <v>218</v>
      </c>
      <c r="T364" s="237" t="s">
        <v>124</v>
      </c>
      <c r="U364" s="223">
        <v>0</v>
      </c>
      <c r="V364" s="223">
        <f>ROUND(E364*U364,2)</f>
        <v>0</v>
      </c>
      <c r="W364" s="223"/>
      <c r="X364" s="223" t="s">
        <v>166</v>
      </c>
      <c r="Y364" s="214"/>
      <c r="Z364" s="214"/>
      <c r="AA364" s="214"/>
      <c r="AB364" s="214"/>
      <c r="AC364" s="214"/>
      <c r="AD364" s="214"/>
      <c r="AE364" s="214"/>
      <c r="AF364" s="214"/>
      <c r="AG364" s="214" t="s">
        <v>167</v>
      </c>
      <c r="AH364" s="214"/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1" x14ac:dyDescent="0.2">
      <c r="A365" s="221"/>
      <c r="B365" s="222"/>
      <c r="C365" s="251" t="s">
        <v>365</v>
      </c>
      <c r="D365" s="239"/>
      <c r="E365" s="239"/>
      <c r="F365" s="239"/>
      <c r="G365" s="239"/>
      <c r="H365" s="223"/>
      <c r="I365" s="223"/>
      <c r="J365" s="223"/>
      <c r="K365" s="223"/>
      <c r="L365" s="223"/>
      <c r="M365" s="223"/>
      <c r="N365" s="223"/>
      <c r="O365" s="223"/>
      <c r="P365" s="223"/>
      <c r="Q365" s="223"/>
      <c r="R365" s="223"/>
      <c r="S365" s="223"/>
      <c r="T365" s="223"/>
      <c r="U365" s="223"/>
      <c r="V365" s="223"/>
      <c r="W365" s="223"/>
      <c r="X365" s="223"/>
      <c r="Y365" s="214"/>
      <c r="Z365" s="214"/>
      <c r="AA365" s="214"/>
      <c r="AB365" s="214"/>
      <c r="AC365" s="214"/>
      <c r="AD365" s="214"/>
      <c r="AE365" s="214"/>
      <c r="AF365" s="214"/>
      <c r="AG365" s="214" t="s">
        <v>128</v>
      </c>
      <c r="AH365" s="214"/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38" t="str">
        <f>C365</f>
        <v>Povrchová úprava žárový pozink.  Brána 3000/1750mm s 3D panelovou výplní  OKO 50x200 mm, Drát 8/6/8 mm,</v>
      </c>
      <c r="BB365" s="214"/>
      <c r="BC365" s="214"/>
      <c r="BD365" s="214"/>
      <c r="BE365" s="214"/>
      <c r="BF365" s="214"/>
      <c r="BG365" s="214"/>
      <c r="BH365" s="214"/>
    </row>
    <row r="366" spans="1:60" outlineLevel="1" x14ac:dyDescent="0.2">
      <c r="A366" s="221"/>
      <c r="B366" s="222"/>
      <c r="C366" s="253" t="s">
        <v>366</v>
      </c>
      <c r="D366" s="247"/>
      <c r="E366" s="247"/>
      <c r="F366" s="247"/>
      <c r="G366" s="247"/>
      <c r="H366" s="223"/>
      <c r="I366" s="223"/>
      <c r="J366" s="223"/>
      <c r="K366" s="223"/>
      <c r="L366" s="223"/>
      <c r="M366" s="223"/>
      <c r="N366" s="223"/>
      <c r="O366" s="223"/>
      <c r="P366" s="223"/>
      <c r="Q366" s="223"/>
      <c r="R366" s="223"/>
      <c r="S366" s="223"/>
      <c r="T366" s="223"/>
      <c r="U366" s="223"/>
      <c r="V366" s="223"/>
      <c r="W366" s="223"/>
      <c r="X366" s="223"/>
      <c r="Y366" s="214"/>
      <c r="Z366" s="214"/>
      <c r="AA366" s="214"/>
      <c r="AB366" s="214"/>
      <c r="AC366" s="214"/>
      <c r="AD366" s="214"/>
      <c r="AE366" s="214"/>
      <c r="AF366" s="214"/>
      <c r="AG366" s="214" t="s">
        <v>128</v>
      </c>
      <c r="AH366" s="214"/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38" t="str">
        <f>C366</f>
        <v>se skládá z obdelníkového rámu o profilu 60x40x1,4 mm a přípevněna na nosné jäkl sloupky 60x40x2400x1,4mm.</v>
      </c>
      <c r="BB366" s="214"/>
      <c r="BC366" s="214"/>
      <c r="BD366" s="214"/>
      <c r="BE366" s="214"/>
      <c r="BF366" s="214"/>
      <c r="BG366" s="214"/>
      <c r="BH366" s="214"/>
    </row>
    <row r="367" spans="1:60" outlineLevel="1" x14ac:dyDescent="0.2">
      <c r="A367" s="221"/>
      <c r="B367" s="222"/>
      <c r="C367" s="253" t="s">
        <v>432</v>
      </c>
      <c r="D367" s="247"/>
      <c r="E367" s="247"/>
      <c r="F367" s="247"/>
      <c r="G367" s="247"/>
      <c r="H367" s="223"/>
      <c r="I367" s="223"/>
      <c r="J367" s="223"/>
      <c r="K367" s="223"/>
      <c r="L367" s="223"/>
      <c r="M367" s="223"/>
      <c r="N367" s="223"/>
      <c r="O367" s="223"/>
      <c r="P367" s="223"/>
      <c r="Q367" s="223"/>
      <c r="R367" s="223"/>
      <c r="S367" s="223"/>
      <c r="T367" s="223"/>
      <c r="U367" s="223"/>
      <c r="V367" s="223"/>
      <c r="W367" s="223"/>
      <c r="X367" s="223"/>
      <c r="Y367" s="214"/>
      <c r="Z367" s="214"/>
      <c r="AA367" s="214"/>
      <c r="AB367" s="214"/>
      <c r="AC367" s="214"/>
      <c r="AD367" s="214"/>
      <c r="AE367" s="214"/>
      <c r="AF367" s="214"/>
      <c r="AG367" s="214" t="s">
        <v>128</v>
      </c>
      <c r="AH367" s="214"/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38" t="str">
        <f>C367</f>
        <v>Součástí dvoukřídlé pozink. brány je kování klika/koule, zámek se třemi klíči, stavitelné panty a zarážka do země.</v>
      </c>
      <c r="BB367" s="214"/>
      <c r="BC367" s="214"/>
      <c r="BD367" s="214"/>
      <c r="BE367" s="214"/>
      <c r="BF367" s="214"/>
      <c r="BG367" s="214"/>
      <c r="BH367" s="214"/>
    </row>
    <row r="368" spans="1:60" outlineLevel="1" x14ac:dyDescent="0.2">
      <c r="A368" s="221"/>
      <c r="B368" s="222"/>
      <c r="C368" s="253" t="s">
        <v>367</v>
      </c>
      <c r="D368" s="247"/>
      <c r="E368" s="247"/>
      <c r="F368" s="247"/>
      <c r="G368" s="247"/>
      <c r="H368" s="223"/>
      <c r="I368" s="223"/>
      <c r="J368" s="223"/>
      <c r="K368" s="223"/>
      <c r="L368" s="223"/>
      <c r="M368" s="223"/>
      <c r="N368" s="223"/>
      <c r="O368" s="223"/>
      <c r="P368" s="223"/>
      <c r="Q368" s="223"/>
      <c r="R368" s="223"/>
      <c r="S368" s="223"/>
      <c r="T368" s="223"/>
      <c r="U368" s="223"/>
      <c r="V368" s="223"/>
      <c r="W368" s="223"/>
      <c r="X368" s="223"/>
      <c r="Y368" s="214"/>
      <c r="Z368" s="214"/>
      <c r="AA368" s="214"/>
      <c r="AB368" s="214"/>
      <c r="AC368" s="214"/>
      <c r="AD368" s="214"/>
      <c r="AE368" s="214"/>
      <c r="AF368" s="214"/>
      <c r="AG368" s="214" t="s">
        <v>128</v>
      </c>
      <c r="AH368" s="214"/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1" x14ac:dyDescent="0.2">
      <c r="A369" s="221"/>
      <c r="B369" s="222"/>
      <c r="C369" s="253" t="s">
        <v>368</v>
      </c>
      <c r="D369" s="247"/>
      <c r="E369" s="247"/>
      <c r="F369" s="247"/>
      <c r="G369" s="247"/>
      <c r="H369" s="223"/>
      <c r="I369" s="223"/>
      <c r="J369" s="223"/>
      <c r="K369" s="223"/>
      <c r="L369" s="223"/>
      <c r="M369" s="223"/>
      <c r="N369" s="223"/>
      <c r="O369" s="223"/>
      <c r="P369" s="223"/>
      <c r="Q369" s="223"/>
      <c r="R369" s="223"/>
      <c r="S369" s="223"/>
      <c r="T369" s="223"/>
      <c r="U369" s="223"/>
      <c r="V369" s="223"/>
      <c r="W369" s="223"/>
      <c r="X369" s="223"/>
      <c r="Y369" s="214"/>
      <c r="Z369" s="214"/>
      <c r="AA369" s="214"/>
      <c r="AB369" s="214"/>
      <c r="AC369" s="214"/>
      <c r="AD369" s="214"/>
      <c r="AE369" s="214"/>
      <c r="AF369" s="214"/>
      <c r="AG369" s="214" t="s">
        <v>128</v>
      </c>
      <c r="AH369" s="214"/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1" x14ac:dyDescent="0.2">
      <c r="A370" s="221"/>
      <c r="B370" s="222"/>
      <c r="C370" s="253" t="s">
        <v>431</v>
      </c>
      <c r="D370" s="247"/>
      <c r="E370" s="247"/>
      <c r="F370" s="247"/>
      <c r="G370" s="247"/>
      <c r="H370" s="223"/>
      <c r="I370" s="223"/>
      <c r="J370" s="223"/>
      <c r="K370" s="223"/>
      <c r="L370" s="223"/>
      <c r="M370" s="223"/>
      <c r="N370" s="223"/>
      <c r="O370" s="223"/>
      <c r="P370" s="223"/>
      <c r="Q370" s="223"/>
      <c r="R370" s="223"/>
      <c r="S370" s="223"/>
      <c r="T370" s="223"/>
      <c r="U370" s="223"/>
      <c r="V370" s="223"/>
      <c r="W370" s="223"/>
      <c r="X370" s="223"/>
      <c r="Y370" s="214"/>
      <c r="Z370" s="214"/>
      <c r="AA370" s="214"/>
      <c r="AB370" s="214"/>
      <c r="AC370" s="214"/>
      <c r="AD370" s="214"/>
      <c r="AE370" s="214"/>
      <c r="AF370" s="214"/>
      <c r="AG370" s="214" t="s">
        <v>128</v>
      </c>
      <c r="AH370" s="214"/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1" x14ac:dyDescent="0.2">
      <c r="A371" s="221"/>
      <c r="B371" s="222"/>
      <c r="C371" s="253" t="s">
        <v>369</v>
      </c>
      <c r="D371" s="247"/>
      <c r="E371" s="247"/>
      <c r="F371" s="247"/>
      <c r="G371" s="247"/>
      <c r="H371" s="223"/>
      <c r="I371" s="223"/>
      <c r="J371" s="223"/>
      <c r="K371" s="223"/>
      <c r="L371" s="223"/>
      <c r="M371" s="223"/>
      <c r="N371" s="223"/>
      <c r="O371" s="223"/>
      <c r="P371" s="223"/>
      <c r="Q371" s="223"/>
      <c r="R371" s="223"/>
      <c r="S371" s="223"/>
      <c r="T371" s="223"/>
      <c r="U371" s="223"/>
      <c r="V371" s="223"/>
      <c r="W371" s="223"/>
      <c r="X371" s="223"/>
      <c r="Y371" s="214"/>
      <c r="Z371" s="214"/>
      <c r="AA371" s="214"/>
      <c r="AB371" s="214"/>
      <c r="AC371" s="214"/>
      <c r="AD371" s="214"/>
      <c r="AE371" s="214"/>
      <c r="AF371" s="214"/>
      <c r="AG371" s="214" t="s">
        <v>128</v>
      </c>
      <c r="AH371" s="214"/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1" x14ac:dyDescent="0.2">
      <c r="A372" s="221"/>
      <c r="B372" s="222"/>
      <c r="C372" s="253" t="s">
        <v>370</v>
      </c>
      <c r="D372" s="247"/>
      <c r="E372" s="247"/>
      <c r="F372" s="247"/>
      <c r="G372" s="247"/>
      <c r="H372" s="223"/>
      <c r="I372" s="223"/>
      <c r="J372" s="223"/>
      <c r="K372" s="223"/>
      <c r="L372" s="223"/>
      <c r="M372" s="223"/>
      <c r="N372" s="223"/>
      <c r="O372" s="223"/>
      <c r="P372" s="223"/>
      <c r="Q372" s="223"/>
      <c r="R372" s="223"/>
      <c r="S372" s="223"/>
      <c r="T372" s="223"/>
      <c r="U372" s="223"/>
      <c r="V372" s="223"/>
      <c r="W372" s="223"/>
      <c r="X372" s="223"/>
      <c r="Y372" s="214"/>
      <c r="Z372" s="214"/>
      <c r="AA372" s="214"/>
      <c r="AB372" s="214"/>
      <c r="AC372" s="214"/>
      <c r="AD372" s="214"/>
      <c r="AE372" s="214"/>
      <c r="AF372" s="214"/>
      <c r="AG372" s="214" t="s">
        <v>128</v>
      </c>
      <c r="AH372" s="214"/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1" x14ac:dyDescent="0.2">
      <c r="A373" s="221"/>
      <c r="B373" s="222"/>
      <c r="C373" s="253" t="s">
        <v>281</v>
      </c>
      <c r="D373" s="247"/>
      <c r="E373" s="247"/>
      <c r="F373" s="247"/>
      <c r="G373" s="247"/>
      <c r="H373" s="223"/>
      <c r="I373" s="223"/>
      <c r="J373" s="223"/>
      <c r="K373" s="223"/>
      <c r="L373" s="223"/>
      <c r="M373" s="223"/>
      <c r="N373" s="223"/>
      <c r="O373" s="223"/>
      <c r="P373" s="223"/>
      <c r="Q373" s="223"/>
      <c r="R373" s="223"/>
      <c r="S373" s="223"/>
      <c r="T373" s="223"/>
      <c r="U373" s="223"/>
      <c r="V373" s="223"/>
      <c r="W373" s="223"/>
      <c r="X373" s="223"/>
      <c r="Y373" s="214"/>
      <c r="Z373" s="214"/>
      <c r="AA373" s="214"/>
      <c r="AB373" s="214"/>
      <c r="AC373" s="214"/>
      <c r="AD373" s="214"/>
      <c r="AE373" s="214"/>
      <c r="AF373" s="214"/>
      <c r="AG373" s="214" t="s">
        <v>128</v>
      </c>
      <c r="AH373" s="214"/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1" x14ac:dyDescent="0.2">
      <c r="A374" s="221"/>
      <c r="B374" s="222"/>
      <c r="C374" s="253" t="s">
        <v>282</v>
      </c>
      <c r="D374" s="247"/>
      <c r="E374" s="247"/>
      <c r="F374" s="247"/>
      <c r="G374" s="247"/>
      <c r="H374" s="223"/>
      <c r="I374" s="223"/>
      <c r="J374" s="223"/>
      <c r="K374" s="223"/>
      <c r="L374" s="223"/>
      <c r="M374" s="223"/>
      <c r="N374" s="223"/>
      <c r="O374" s="223"/>
      <c r="P374" s="223"/>
      <c r="Q374" s="223"/>
      <c r="R374" s="223"/>
      <c r="S374" s="223"/>
      <c r="T374" s="223"/>
      <c r="U374" s="223"/>
      <c r="V374" s="223"/>
      <c r="W374" s="223"/>
      <c r="X374" s="223"/>
      <c r="Y374" s="214"/>
      <c r="Z374" s="214"/>
      <c r="AA374" s="214"/>
      <c r="AB374" s="214"/>
      <c r="AC374" s="214"/>
      <c r="AD374" s="214"/>
      <c r="AE374" s="214"/>
      <c r="AF374" s="214"/>
      <c r="AG374" s="214" t="s">
        <v>128</v>
      </c>
      <c r="AH374" s="214"/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">
      <c r="A375" s="221"/>
      <c r="B375" s="222"/>
      <c r="C375" s="253" t="s">
        <v>283</v>
      </c>
      <c r="D375" s="247"/>
      <c r="E375" s="247"/>
      <c r="F375" s="247"/>
      <c r="G375" s="247"/>
      <c r="H375" s="223"/>
      <c r="I375" s="223"/>
      <c r="J375" s="223"/>
      <c r="K375" s="223"/>
      <c r="L375" s="223"/>
      <c r="M375" s="223"/>
      <c r="N375" s="223"/>
      <c r="O375" s="223"/>
      <c r="P375" s="223"/>
      <c r="Q375" s="223"/>
      <c r="R375" s="223"/>
      <c r="S375" s="223"/>
      <c r="T375" s="223"/>
      <c r="U375" s="223"/>
      <c r="V375" s="223"/>
      <c r="W375" s="223"/>
      <c r="X375" s="223"/>
      <c r="Y375" s="214"/>
      <c r="Z375" s="214"/>
      <c r="AA375" s="214"/>
      <c r="AB375" s="214"/>
      <c r="AC375" s="214"/>
      <c r="AD375" s="214"/>
      <c r="AE375" s="214"/>
      <c r="AF375" s="214"/>
      <c r="AG375" s="214" t="s">
        <v>128</v>
      </c>
      <c r="AH375" s="214"/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1" x14ac:dyDescent="0.2">
      <c r="A376" s="221"/>
      <c r="B376" s="222"/>
      <c r="C376" s="253" t="s">
        <v>287</v>
      </c>
      <c r="D376" s="247"/>
      <c r="E376" s="247"/>
      <c r="F376" s="247"/>
      <c r="G376" s="247"/>
      <c r="H376" s="223"/>
      <c r="I376" s="223"/>
      <c r="J376" s="223"/>
      <c r="K376" s="223"/>
      <c r="L376" s="223"/>
      <c r="M376" s="223"/>
      <c r="N376" s="223"/>
      <c r="O376" s="223"/>
      <c r="P376" s="223"/>
      <c r="Q376" s="223"/>
      <c r="R376" s="223"/>
      <c r="S376" s="223"/>
      <c r="T376" s="223"/>
      <c r="U376" s="223"/>
      <c r="V376" s="223"/>
      <c r="W376" s="223"/>
      <c r="X376" s="223"/>
      <c r="Y376" s="214"/>
      <c r="Z376" s="214"/>
      <c r="AA376" s="214"/>
      <c r="AB376" s="214"/>
      <c r="AC376" s="214"/>
      <c r="AD376" s="214"/>
      <c r="AE376" s="214"/>
      <c r="AF376" s="214"/>
      <c r="AG376" s="214" t="s">
        <v>128</v>
      </c>
      <c r="AH376" s="214"/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1" x14ac:dyDescent="0.2">
      <c r="A377" s="221"/>
      <c r="B377" s="222"/>
      <c r="C377" s="253" t="s">
        <v>371</v>
      </c>
      <c r="D377" s="247"/>
      <c r="E377" s="247"/>
      <c r="F377" s="247"/>
      <c r="G377" s="247"/>
      <c r="H377" s="223"/>
      <c r="I377" s="223"/>
      <c r="J377" s="223"/>
      <c r="K377" s="223"/>
      <c r="L377" s="223"/>
      <c r="M377" s="223"/>
      <c r="N377" s="223"/>
      <c r="O377" s="223"/>
      <c r="P377" s="223"/>
      <c r="Q377" s="223"/>
      <c r="R377" s="223"/>
      <c r="S377" s="223"/>
      <c r="T377" s="223"/>
      <c r="U377" s="223"/>
      <c r="V377" s="223"/>
      <c r="W377" s="223"/>
      <c r="X377" s="223"/>
      <c r="Y377" s="214"/>
      <c r="Z377" s="214"/>
      <c r="AA377" s="214"/>
      <c r="AB377" s="214"/>
      <c r="AC377" s="214"/>
      <c r="AD377" s="214"/>
      <c r="AE377" s="214"/>
      <c r="AF377" s="214"/>
      <c r="AG377" s="214" t="s">
        <v>128</v>
      </c>
      <c r="AH377" s="214"/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">
      <c r="A378" s="221"/>
      <c r="B378" s="222"/>
      <c r="C378" s="267" t="s">
        <v>193</v>
      </c>
      <c r="D378" s="257"/>
      <c r="E378" s="258"/>
      <c r="F378" s="223"/>
      <c r="G378" s="223"/>
      <c r="H378" s="223"/>
      <c r="I378" s="223"/>
      <c r="J378" s="223"/>
      <c r="K378" s="223"/>
      <c r="L378" s="223"/>
      <c r="M378" s="223"/>
      <c r="N378" s="223"/>
      <c r="O378" s="223"/>
      <c r="P378" s="223"/>
      <c r="Q378" s="223"/>
      <c r="R378" s="223"/>
      <c r="S378" s="223"/>
      <c r="T378" s="223"/>
      <c r="U378" s="223"/>
      <c r="V378" s="223"/>
      <c r="W378" s="223"/>
      <c r="X378" s="223"/>
      <c r="Y378" s="214"/>
      <c r="Z378" s="214"/>
      <c r="AA378" s="214"/>
      <c r="AB378" s="214"/>
      <c r="AC378" s="214"/>
      <c r="AD378" s="214"/>
      <c r="AE378" s="214"/>
      <c r="AF378" s="214"/>
      <c r="AG378" s="214" t="s">
        <v>171</v>
      </c>
      <c r="AH378" s="214">
        <v>0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1" x14ac:dyDescent="0.2">
      <c r="A379" s="221"/>
      <c r="B379" s="222"/>
      <c r="C379" s="267" t="s">
        <v>267</v>
      </c>
      <c r="D379" s="257"/>
      <c r="E379" s="258">
        <v>1</v>
      </c>
      <c r="F379" s="223"/>
      <c r="G379" s="223"/>
      <c r="H379" s="223"/>
      <c r="I379" s="223"/>
      <c r="J379" s="223"/>
      <c r="K379" s="223"/>
      <c r="L379" s="223"/>
      <c r="M379" s="223"/>
      <c r="N379" s="223"/>
      <c r="O379" s="223"/>
      <c r="P379" s="223"/>
      <c r="Q379" s="223"/>
      <c r="R379" s="223"/>
      <c r="S379" s="223"/>
      <c r="T379" s="223"/>
      <c r="U379" s="223"/>
      <c r="V379" s="223"/>
      <c r="W379" s="223"/>
      <c r="X379" s="223"/>
      <c r="Y379" s="214"/>
      <c r="Z379" s="214"/>
      <c r="AA379" s="214"/>
      <c r="AB379" s="214"/>
      <c r="AC379" s="214"/>
      <c r="AD379" s="214"/>
      <c r="AE379" s="214"/>
      <c r="AF379" s="214"/>
      <c r="AG379" s="214" t="s">
        <v>171</v>
      </c>
      <c r="AH379" s="214">
        <v>0</v>
      </c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1" x14ac:dyDescent="0.2">
      <c r="A380" s="231">
        <v>34</v>
      </c>
      <c r="B380" s="232" t="s">
        <v>372</v>
      </c>
      <c r="C380" s="250" t="s">
        <v>373</v>
      </c>
      <c r="D380" s="233" t="s">
        <v>266</v>
      </c>
      <c r="E380" s="234">
        <v>1</v>
      </c>
      <c r="F380" s="235"/>
      <c r="G380" s="236">
        <f>ROUND(E380*F380,2)</f>
        <v>0</v>
      </c>
      <c r="H380" s="235"/>
      <c r="I380" s="236">
        <f>ROUND(E380*H380,2)</f>
        <v>0</v>
      </c>
      <c r="J380" s="235"/>
      <c r="K380" s="236">
        <f>ROUND(E380*J380,2)</f>
        <v>0</v>
      </c>
      <c r="L380" s="236">
        <v>21</v>
      </c>
      <c r="M380" s="236">
        <f>G380*(1+L380/100)</f>
        <v>0</v>
      </c>
      <c r="N380" s="236">
        <v>0</v>
      </c>
      <c r="O380" s="236">
        <f>ROUND(E380*N380,2)</f>
        <v>0</v>
      </c>
      <c r="P380" s="236">
        <v>0</v>
      </c>
      <c r="Q380" s="236">
        <f>ROUND(E380*P380,2)</f>
        <v>0</v>
      </c>
      <c r="R380" s="236"/>
      <c r="S380" s="236" t="s">
        <v>218</v>
      </c>
      <c r="T380" s="237" t="s">
        <v>124</v>
      </c>
      <c r="U380" s="223">
        <v>0</v>
      </c>
      <c r="V380" s="223">
        <f>ROUND(E380*U380,2)</f>
        <v>0</v>
      </c>
      <c r="W380" s="223"/>
      <c r="X380" s="223" t="s">
        <v>166</v>
      </c>
      <c r="Y380" s="214"/>
      <c r="Z380" s="214"/>
      <c r="AA380" s="214"/>
      <c r="AB380" s="214"/>
      <c r="AC380" s="214"/>
      <c r="AD380" s="214"/>
      <c r="AE380" s="214"/>
      <c r="AF380" s="214"/>
      <c r="AG380" s="214" t="s">
        <v>167</v>
      </c>
      <c r="AH380" s="214"/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1" x14ac:dyDescent="0.2">
      <c r="A381" s="221"/>
      <c r="B381" s="222"/>
      <c r="C381" s="251" t="s">
        <v>374</v>
      </c>
      <c r="D381" s="239"/>
      <c r="E381" s="239"/>
      <c r="F381" s="239"/>
      <c r="G381" s="239"/>
      <c r="H381" s="223"/>
      <c r="I381" s="223"/>
      <c r="J381" s="223"/>
      <c r="K381" s="223"/>
      <c r="L381" s="223"/>
      <c r="M381" s="223"/>
      <c r="N381" s="223"/>
      <c r="O381" s="223"/>
      <c r="P381" s="223"/>
      <c r="Q381" s="223"/>
      <c r="R381" s="223"/>
      <c r="S381" s="223"/>
      <c r="T381" s="223"/>
      <c r="U381" s="223"/>
      <c r="V381" s="223"/>
      <c r="W381" s="223"/>
      <c r="X381" s="223"/>
      <c r="Y381" s="214"/>
      <c r="Z381" s="214"/>
      <c r="AA381" s="214"/>
      <c r="AB381" s="214"/>
      <c r="AC381" s="214"/>
      <c r="AD381" s="214"/>
      <c r="AE381" s="214"/>
      <c r="AF381" s="214"/>
      <c r="AG381" s="214" t="s">
        <v>128</v>
      </c>
      <c r="AH381" s="214"/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38" t="str">
        <f>C381</f>
        <v>S 3D panelovou výplní  OKO 50x200 mm, DN DRÁTŮ 8/6/8 mm,se skládá ze čtvercového rámu o profilu 60x40x1,4mm</v>
      </c>
      <c r="BB381" s="214"/>
      <c r="BC381" s="214"/>
      <c r="BD381" s="214"/>
      <c r="BE381" s="214"/>
      <c r="BF381" s="214"/>
      <c r="BG381" s="214"/>
      <c r="BH381" s="214"/>
    </row>
    <row r="382" spans="1:60" outlineLevel="1" x14ac:dyDescent="0.2">
      <c r="A382" s="221"/>
      <c r="B382" s="222"/>
      <c r="C382" s="253" t="s">
        <v>375</v>
      </c>
      <c r="D382" s="247"/>
      <c r="E382" s="247"/>
      <c r="F382" s="247"/>
      <c r="G382" s="247"/>
      <c r="H382" s="223"/>
      <c r="I382" s="223"/>
      <c r="J382" s="223"/>
      <c r="K382" s="223"/>
      <c r="L382" s="223"/>
      <c r="M382" s="223"/>
      <c r="N382" s="223"/>
      <c r="O382" s="223"/>
      <c r="P382" s="223"/>
      <c r="Q382" s="223"/>
      <c r="R382" s="223"/>
      <c r="S382" s="223"/>
      <c r="T382" s="223"/>
      <c r="U382" s="223"/>
      <c r="V382" s="223"/>
      <c r="W382" s="223"/>
      <c r="X382" s="223"/>
      <c r="Y382" s="214"/>
      <c r="Z382" s="214"/>
      <c r="AA382" s="214"/>
      <c r="AB382" s="214"/>
      <c r="AC382" s="214"/>
      <c r="AD382" s="214"/>
      <c r="AE382" s="214"/>
      <c r="AF382" s="214"/>
      <c r="AG382" s="214" t="s">
        <v>128</v>
      </c>
      <c r="AH382" s="214"/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38" t="str">
        <f>C382</f>
        <v>a nosných sloupků 60x40x2400x1,4mm. Součástí jednokřídlé pozinkované brány  je kování klika/klika, zámky se třemi klíči,</v>
      </c>
      <c r="BB382" s="214"/>
      <c r="BC382" s="214"/>
      <c r="BD382" s="214"/>
      <c r="BE382" s="214"/>
      <c r="BF382" s="214"/>
      <c r="BG382" s="214"/>
      <c r="BH382" s="214"/>
    </row>
    <row r="383" spans="1:60" outlineLevel="1" x14ac:dyDescent="0.2">
      <c r="A383" s="221"/>
      <c r="B383" s="222"/>
      <c r="C383" s="253" t="s">
        <v>376</v>
      </c>
      <c r="D383" s="247"/>
      <c r="E383" s="247"/>
      <c r="F383" s="247"/>
      <c r="G383" s="247"/>
      <c r="H383" s="223"/>
      <c r="I383" s="223"/>
      <c r="J383" s="223"/>
      <c r="K383" s="223"/>
      <c r="L383" s="223"/>
      <c r="M383" s="223"/>
      <c r="N383" s="223"/>
      <c r="O383" s="223"/>
      <c r="P383" s="223"/>
      <c r="Q383" s="223"/>
      <c r="R383" s="223"/>
      <c r="S383" s="223"/>
      <c r="T383" s="223"/>
      <c r="U383" s="223"/>
      <c r="V383" s="223"/>
      <c r="W383" s="223"/>
      <c r="X383" s="223"/>
      <c r="Y383" s="214"/>
      <c r="Z383" s="214"/>
      <c r="AA383" s="214"/>
      <c r="AB383" s="214"/>
      <c r="AC383" s="214"/>
      <c r="AD383" s="214"/>
      <c r="AE383" s="214"/>
      <c r="AF383" s="214"/>
      <c r="AG383" s="214" t="s">
        <v>128</v>
      </c>
      <c r="AH383" s="214"/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38" t="str">
        <f>C383</f>
        <v>stavitelné panty a zarážka do země. Druhá zarážka pro zavření dveří včetně zámkového lože je našroubována ke stěně</v>
      </c>
      <c r="BB383" s="214"/>
      <c r="BC383" s="214"/>
      <c r="BD383" s="214"/>
      <c r="BE383" s="214"/>
      <c r="BF383" s="214"/>
      <c r="BG383" s="214"/>
      <c r="BH383" s="214"/>
    </row>
    <row r="384" spans="1:60" outlineLevel="1" x14ac:dyDescent="0.2">
      <c r="A384" s="221"/>
      <c r="B384" s="222"/>
      <c r="C384" s="253" t="s">
        <v>377</v>
      </c>
      <c r="D384" s="247"/>
      <c r="E384" s="247"/>
      <c r="F384" s="247"/>
      <c r="G384" s="247"/>
      <c r="H384" s="223"/>
      <c r="I384" s="223"/>
      <c r="J384" s="223"/>
      <c r="K384" s="223"/>
      <c r="L384" s="223"/>
      <c r="M384" s="223"/>
      <c r="N384" s="223"/>
      <c r="O384" s="223"/>
      <c r="P384" s="223"/>
      <c r="Q384" s="223"/>
      <c r="R384" s="223"/>
      <c r="S384" s="223"/>
      <c r="T384" s="223"/>
      <c r="U384" s="223"/>
      <c r="V384" s="223"/>
      <c r="W384" s="223"/>
      <c r="X384" s="223"/>
      <c r="Y384" s="214"/>
      <c r="Z384" s="214"/>
      <c r="AA384" s="214"/>
      <c r="AB384" s="214"/>
      <c r="AC384" s="214"/>
      <c r="AD384" s="214"/>
      <c r="AE384" s="214"/>
      <c r="AF384" s="214"/>
      <c r="AG384" s="214" t="s">
        <v>128</v>
      </c>
      <c r="AH384" s="214"/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1" x14ac:dyDescent="0.2">
      <c r="A385" s="221"/>
      <c r="B385" s="222"/>
      <c r="C385" s="253" t="s">
        <v>368</v>
      </c>
      <c r="D385" s="247"/>
      <c r="E385" s="247"/>
      <c r="F385" s="247"/>
      <c r="G385" s="247"/>
      <c r="H385" s="223"/>
      <c r="I385" s="223"/>
      <c r="J385" s="223"/>
      <c r="K385" s="223"/>
      <c r="L385" s="223"/>
      <c r="M385" s="223"/>
      <c r="N385" s="223"/>
      <c r="O385" s="223"/>
      <c r="P385" s="223"/>
      <c r="Q385" s="223"/>
      <c r="R385" s="223"/>
      <c r="S385" s="223"/>
      <c r="T385" s="223"/>
      <c r="U385" s="223"/>
      <c r="V385" s="223"/>
      <c r="W385" s="223"/>
      <c r="X385" s="223"/>
      <c r="Y385" s="214"/>
      <c r="Z385" s="214"/>
      <c r="AA385" s="214"/>
      <c r="AB385" s="214"/>
      <c r="AC385" s="214"/>
      <c r="AD385" s="214"/>
      <c r="AE385" s="214"/>
      <c r="AF385" s="214"/>
      <c r="AG385" s="214" t="s">
        <v>128</v>
      </c>
      <c r="AH385" s="214"/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1" x14ac:dyDescent="0.2">
      <c r="A386" s="221"/>
      <c r="B386" s="222"/>
      <c r="C386" s="253" t="s">
        <v>431</v>
      </c>
      <c r="D386" s="247"/>
      <c r="E386" s="247"/>
      <c r="F386" s="247"/>
      <c r="G386" s="247"/>
      <c r="H386" s="223"/>
      <c r="I386" s="223"/>
      <c r="J386" s="223"/>
      <c r="K386" s="223"/>
      <c r="L386" s="223"/>
      <c r="M386" s="223"/>
      <c r="N386" s="223"/>
      <c r="O386" s="223"/>
      <c r="P386" s="223"/>
      <c r="Q386" s="223"/>
      <c r="R386" s="223"/>
      <c r="S386" s="223"/>
      <c r="T386" s="223"/>
      <c r="U386" s="223"/>
      <c r="V386" s="223"/>
      <c r="W386" s="223"/>
      <c r="X386" s="223"/>
      <c r="Y386" s="214"/>
      <c r="Z386" s="214"/>
      <c r="AA386" s="214"/>
      <c r="AB386" s="214"/>
      <c r="AC386" s="214"/>
      <c r="AD386" s="214"/>
      <c r="AE386" s="214"/>
      <c r="AF386" s="214"/>
      <c r="AG386" s="214" t="s">
        <v>128</v>
      </c>
      <c r="AH386" s="214"/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1" x14ac:dyDescent="0.2">
      <c r="A387" s="221"/>
      <c r="B387" s="222"/>
      <c r="C387" s="253" t="s">
        <v>369</v>
      </c>
      <c r="D387" s="247"/>
      <c r="E387" s="247"/>
      <c r="F387" s="247"/>
      <c r="G387" s="247"/>
      <c r="H387" s="223"/>
      <c r="I387" s="223"/>
      <c r="J387" s="223"/>
      <c r="K387" s="223"/>
      <c r="L387" s="223"/>
      <c r="M387" s="223"/>
      <c r="N387" s="223"/>
      <c r="O387" s="223"/>
      <c r="P387" s="223"/>
      <c r="Q387" s="223"/>
      <c r="R387" s="223"/>
      <c r="S387" s="223"/>
      <c r="T387" s="223"/>
      <c r="U387" s="223"/>
      <c r="V387" s="223"/>
      <c r="W387" s="223"/>
      <c r="X387" s="223"/>
      <c r="Y387" s="214"/>
      <c r="Z387" s="214"/>
      <c r="AA387" s="214"/>
      <c r="AB387" s="214"/>
      <c r="AC387" s="214"/>
      <c r="AD387" s="214"/>
      <c r="AE387" s="214"/>
      <c r="AF387" s="214"/>
      <c r="AG387" s="214" t="s">
        <v>128</v>
      </c>
      <c r="AH387" s="214"/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1" x14ac:dyDescent="0.2">
      <c r="A388" s="221"/>
      <c r="B388" s="222"/>
      <c r="C388" s="253" t="s">
        <v>378</v>
      </c>
      <c r="D388" s="247"/>
      <c r="E388" s="247"/>
      <c r="F388" s="247"/>
      <c r="G388" s="247"/>
      <c r="H388" s="223"/>
      <c r="I388" s="223"/>
      <c r="J388" s="223"/>
      <c r="K388" s="223"/>
      <c r="L388" s="223"/>
      <c r="M388" s="223"/>
      <c r="N388" s="223"/>
      <c r="O388" s="223"/>
      <c r="P388" s="223"/>
      <c r="Q388" s="223"/>
      <c r="R388" s="223"/>
      <c r="S388" s="223"/>
      <c r="T388" s="223"/>
      <c r="U388" s="223"/>
      <c r="V388" s="223"/>
      <c r="W388" s="223"/>
      <c r="X388" s="223"/>
      <c r="Y388" s="214"/>
      <c r="Z388" s="214"/>
      <c r="AA388" s="214"/>
      <c r="AB388" s="214"/>
      <c r="AC388" s="214"/>
      <c r="AD388" s="214"/>
      <c r="AE388" s="214"/>
      <c r="AF388" s="214"/>
      <c r="AG388" s="214" t="s">
        <v>128</v>
      </c>
      <c r="AH388" s="214"/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1" x14ac:dyDescent="0.2">
      <c r="A389" s="221"/>
      <c r="B389" s="222"/>
      <c r="C389" s="253" t="s">
        <v>281</v>
      </c>
      <c r="D389" s="247"/>
      <c r="E389" s="247"/>
      <c r="F389" s="247"/>
      <c r="G389" s="247"/>
      <c r="H389" s="223"/>
      <c r="I389" s="223"/>
      <c r="J389" s="223"/>
      <c r="K389" s="223"/>
      <c r="L389" s="223"/>
      <c r="M389" s="223"/>
      <c r="N389" s="223"/>
      <c r="O389" s="223"/>
      <c r="P389" s="223"/>
      <c r="Q389" s="223"/>
      <c r="R389" s="223"/>
      <c r="S389" s="223"/>
      <c r="T389" s="223"/>
      <c r="U389" s="223"/>
      <c r="V389" s="223"/>
      <c r="W389" s="223"/>
      <c r="X389" s="223"/>
      <c r="Y389" s="214"/>
      <c r="Z389" s="214"/>
      <c r="AA389" s="214"/>
      <c r="AB389" s="214"/>
      <c r="AC389" s="214"/>
      <c r="AD389" s="214"/>
      <c r="AE389" s="214"/>
      <c r="AF389" s="214"/>
      <c r="AG389" s="214" t="s">
        <v>128</v>
      </c>
      <c r="AH389" s="214"/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outlineLevel="1" x14ac:dyDescent="0.2">
      <c r="A390" s="221"/>
      <c r="B390" s="222"/>
      <c r="C390" s="253" t="s">
        <v>282</v>
      </c>
      <c r="D390" s="247"/>
      <c r="E390" s="247"/>
      <c r="F390" s="247"/>
      <c r="G390" s="247"/>
      <c r="H390" s="223"/>
      <c r="I390" s="223"/>
      <c r="J390" s="223"/>
      <c r="K390" s="223"/>
      <c r="L390" s="223"/>
      <c r="M390" s="223"/>
      <c r="N390" s="223"/>
      <c r="O390" s="223"/>
      <c r="P390" s="223"/>
      <c r="Q390" s="223"/>
      <c r="R390" s="223"/>
      <c r="S390" s="223"/>
      <c r="T390" s="223"/>
      <c r="U390" s="223"/>
      <c r="V390" s="223"/>
      <c r="W390" s="223"/>
      <c r="X390" s="223"/>
      <c r="Y390" s="214"/>
      <c r="Z390" s="214"/>
      <c r="AA390" s="214"/>
      <c r="AB390" s="214"/>
      <c r="AC390" s="214"/>
      <c r="AD390" s="214"/>
      <c r="AE390" s="214"/>
      <c r="AF390" s="214"/>
      <c r="AG390" s="214" t="s">
        <v>128</v>
      </c>
      <c r="AH390" s="214"/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1" x14ac:dyDescent="0.2">
      <c r="A391" s="221"/>
      <c r="B391" s="222"/>
      <c r="C391" s="253" t="s">
        <v>283</v>
      </c>
      <c r="D391" s="247"/>
      <c r="E391" s="247"/>
      <c r="F391" s="247"/>
      <c r="G391" s="247"/>
      <c r="H391" s="223"/>
      <c r="I391" s="223"/>
      <c r="J391" s="223"/>
      <c r="K391" s="223"/>
      <c r="L391" s="223"/>
      <c r="M391" s="223"/>
      <c r="N391" s="223"/>
      <c r="O391" s="223"/>
      <c r="P391" s="223"/>
      <c r="Q391" s="223"/>
      <c r="R391" s="223"/>
      <c r="S391" s="223"/>
      <c r="T391" s="223"/>
      <c r="U391" s="223"/>
      <c r="V391" s="223"/>
      <c r="W391" s="223"/>
      <c r="X391" s="223"/>
      <c r="Y391" s="214"/>
      <c r="Z391" s="214"/>
      <c r="AA391" s="214"/>
      <c r="AB391" s="214"/>
      <c r="AC391" s="214"/>
      <c r="AD391" s="214"/>
      <c r="AE391" s="214"/>
      <c r="AF391" s="214"/>
      <c r="AG391" s="214" t="s">
        <v>128</v>
      </c>
      <c r="AH391" s="214"/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1" x14ac:dyDescent="0.2">
      <c r="A392" s="221"/>
      <c r="B392" s="222"/>
      <c r="C392" s="253" t="s">
        <v>287</v>
      </c>
      <c r="D392" s="247"/>
      <c r="E392" s="247"/>
      <c r="F392" s="247"/>
      <c r="G392" s="247"/>
      <c r="H392" s="223"/>
      <c r="I392" s="223"/>
      <c r="J392" s="223"/>
      <c r="K392" s="223"/>
      <c r="L392" s="223"/>
      <c r="M392" s="223"/>
      <c r="N392" s="223"/>
      <c r="O392" s="223"/>
      <c r="P392" s="223"/>
      <c r="Q392" s="223"/>
      <c r="R392" s="223"/>
      <c r="S392" s="223"/>
      <c r="T392" s="223"/>
      <c r="U392" s="223"/>
      <c r="V392" s="223"/>
      <c r="W392" s="223"/>
      <c r="X392" s="223"/>
      <c r="Y392" s="214"/>
      <c r="Z392" s="214"/>
      <c r="AA392" s="214"/>
      <c r="AB392" s="214"/>
      <c r="AC392" s="214"/>
      <c r="AD392" s="214"/>
      <c r="AE392" s="214"/>
      <c r="AF392" s="214"/>
      <c r="AG392" s="214" t="s">
        <v>128</v>
      </c>
      <c r="AH392" s="214"/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1" x14ac:dyDescent="0.2">
      <c r="A393" s="221"/>
      <c r="B393" s="222"/>
      <c r="C393" s="253" t="s">
        <v>371</v>
      </c>
      <c r="D393" s="247"/>
      <c r="E393" s="247"/>
      <c r="F393" s="247"/>
      <c r="G393" s="247"/>
      <c r="H393" s="223"/>
      <c r="I393" s="223"/>
      <c r="J393" s="223"/>
      <c r="K393" s="223"/>
      <c r="L393" s="223"/>
      <c r="M393" s="223"/>
      <c r="N393" s="223"/>
      <c r="O393" s="223"/>
      <c r="P393" s="223"/>
      <c r="Q393" s="223"/>
      <c r="R393" s="223"/>
      <c r="S393" s="223"/>
      <c r="T393" s="223"/>
      <c r="U393" s="223"/>
      <c r="V393" s="223"/>
      <c r="W393" s="223"/>
      <c r="X393" s="223"/>
      <c r="Y393" s="214"/>
      <c r="Z393" s="214"/>
      <c r="AA393" s="214"/>
      <c r="AB393" s="214"/>
      <c r="AC393" s="214"/>
      <c r="AD393" s="214"/>
      <c r="AE393" s="214"/>
      <c r="AF393" s="214"/>
      <c r="AG393" s="214" t="s">
        <v>128</v>
      </c>
      <c r="AH393" s="214"/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1" x14ac:dyDescent="0.2">
      <c r="A394" s="221"/>
      <c r="B394" s="222"/>
      <c r="C394" s="267" t="s">
        <v>193</v>
      </c>
      <c r="D394" s="257"/>
      <c r="E394" s="258"/>
      <c r="F394" s="223"/>
      <c r="G394" s="223"/>
      <c r="H394" s="223"/>
      <c r="I394" s="223"/>
      <c r="J394" s="223"/>
      <c r="K394" s="223"/>
      <c r="L394" s="223"/>
      <c r="M394" s="223"/>
      <c r="N394" s="223"/>
      <c r="O394" s="223"/>
      <c r="P394" s="223"/>
      <c r="Q394" s="223"/>
      <c r="R394" s="223"/>
      <c r="S394" s="223"/>
      <c r="T394" s="223"/>
      <c r="U394" s="223"/>
      <c r="V394" s="223"/>
      <c r="W394" s="223"/>
      <c r="X394" s="223"/>
      <c r="Y394" s="214"/>
      <c r="Z394" s="214"/>
      <c r="AA394" s="214"/>
      <c r="AB394" s="214"/>
      <c r="AC394" s="214"/>
      <c r="AD394" s="214"/>
      <c r="AE394" s="214"/>
      <c r="AF394" s="214"/>
      <c r="AG394" s="214" t="s">
        <v>171</v>
      </c>
      <c r="AH394" s="214">
        <v>0</v>
      </c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outlineLevel="1" x14ac:dyDescent="0.2">
      <c r="A395" s="221"/>
      <c r="B395" s="222"/>
      <c r="C395" s="267" t="s">
        <v>267</v>
      </c>
      <c r="D395" s="257"/>
      <c r="E395" s="258">
        <v>1</v>
      </c>
      <c r="F395" s="223"/>
      <c r="G395" s="223"/>
      <c r="H395" s="223"/>
      <c r="I395" s="223"/>
      <c r="J395" s="223"/>
      <c r="K395" s="223"/>
      <c r="L395" s="223"/>
      <c r="M395" s="223"/>
      <c r="N395" s="223"/>
      <c r="O395" s="223"/>
      <c r="P395" s="223"/>
      <c r="Q395" s="223"/>
      <c r="R395" s="223"/>
      <c r="S395" s="223"/>
      <c r="T395" s="223"/>
      <c r="U395" s="223"/>
      <c r="V395" s="223"/>
      <c r="W395" s="223"/>
      <c r="X395" s="223"/>
      <c r="Y395" s="214"/>
      <c r="Z395" s="214"/>
      <c r="AA395" s="214"/>
      <c r="AB395" s="214"/>
      <c r="AC395" s="214"/>
      <c r="AD395" s="214"/>
      <c r="AE395" s="214"/>
      <c r="AF395" s="214"/>
      <c r="AG395" s="214" t="s">
        <v>171</v>
      </c>
      <c r="AH395" s="214">
        <v>0</v>
      </c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1" x14ac:dyDescent="0.2">
      <c r="A396" s="231">
        <v>35</v>
      </c>
      <c r="B396" s="232" t="s">
        <v>379</v>
      </c>
      <c r="C396" s="250" t="s">
        <v>380</v>
      </c>
      <c r="D396" s="233" t="s">
        <v>266</v>
      </c>
      <c r="E396" s="234">
        <v>2</v>
      </c>
      <c r="F396" s="235"/>
      <c r="G396" s="236">
        <f>ROUND(E396*F396,2)</f>
        <v>0</v>
      </c>
      <c r="H396" s="235"/>
      <c r="I396" s="236">
        <f>ROUND(E396*H396,2)</f>
        <v>0</v>
      </c>
      <c r="J396" s="235"/>
      <c r="K396" s="236">
        <f>ROUND(E396*J396,2)</f>
        <v>0</v>
      </c>
      <c r="L396" s="236">
        <v>21</v>
      </c>
      <c r="M396" s="236">
        <f>G396*(1+L396/100)</f>
        <v>0</v>
      </c>
      <c r="N396" s="236">
        <v>0</v>
      </c>
      <c r="O396" s="236">
        <f>ROUND(E396*N396,2)</f>
        <v>0</v>
      </c>
      <c r="P396" s="236">
        <v>0</v>
      </c>
      <c r="Q396" s="236">
        <f>ROUND(E396*P396,2)</f>
        <v>0</v>
      </c>
      <c r="R396" s="236"/>
      <c r="S396" s="236" t="s">
        <v>218</v>
      </c>
      <c r="T396" s="237" t="s">
        <v>124</v>
      </c>
      <c r="U396" s="223">
        <v>0</v>
      </c>
      <c r="V396" s="223">
        <f>ROUND(E396*U396,2)</f>
        <v>0</v>
      </c>
      <c r="W396" s="223"/>
      <c r="X396" s="223" t="s">
        <v>166</v>
      </c>
      <c r="Y396" s="214"/>
      <c r="Z396" s="214"/>
      <c r="AA396" s="214"/>
      <c r="AB396" s="214"/>
      <c r="AC396" s="214"/>
      <c r="AD396" s="214"/>
      <c r="AE396" s="214"/>
      <c r="AF396" s="214"/>
      <c r="AG396" s="214" t="s">
        <v>167</v>
      </c>
      <c r="AH396" s="214"/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1" x14ac:dyDescent="0.2">
      <c r="A397" s="221"/>
      <c r="B397" s="222"/>
      <c r="C397" s="251" t="s">
        <v>381</v>
      </c>
      <c r="D397" s="239"/>
      <c r="E397" s="239"/>
      <c r="F397" s="239"/>
      <c r="G397" s="239"/>
      <c r="H397" s="223"/>
      <c r="I397" s="223"/>
      <c r="J397" s="223"/>
      <c r="K397" s="223"/>
      <c r="L397" s="223"/>
      <c r="M397" s="223"/>
      <c r="N397" s="223"/>
      <c r="O397" s="223"/>
      <c r="P397" s="223"/>
      <c r="Q397" s="223"/>
      <c r="R397" s="223"/>
      <c r="S397" s="223"/>
      <c r="T397" s="223"/>
      <c r="U397" s="223"/>
      <c r="V397" s="223"/>
      <c r="W397" s="223"/>
      <c r="X397" s="223"/>
      <c r="Y397" s="214"/>
      <c r="Z397" s="214"/>
      <c r="AA397" s="214"/>
      <c r="AB397" s="214"/>
      <c r="AC397" s="214"/>
      <c r="AD397" s="214"/>
      <c r="AE397" s="214"/>
      <c r="AF397" s="214"/>
      <c r="AG397" s="214" t="s">
        <v>128</v>
      </c>
      <c r="AH397" s="214"/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38" t="str">
        <f>C397</f>
        <v>Z oceli CHS 139,7x6,3mm se zavařenou vrchní částí v pozinkované zelené úpravě. Rozměry prvku 1500x139,7x6,3mm.</v>
      </c>
      <c r="BB397" s="214"/>
      <c r="BC397" s="214"/>
      <c r="BD397" s="214"/>
      <c r="BE397" s="214"/>
      <c r="BF397" s="214"/>
      <c r="BG397" s="214"/>
      <c r="BH397" s="214"/>
    </row>
    <row r="398" spans="1:60" outlineLevel="1" x14ac:dyDescent="0.2">
      <c r="A398" s="221"/>
      <c r="B398" s="222"/>
      <c r="C398" s="253" t="s">
        <v>433</v>
      </c>
      <c r="D398" s="247"/>
      <c r="E398" s="247"/>
      <c r="F398" s="247"/>
      <c r="G398" s="247"/>
      <c r="H398" s="223"/>
      <c r="I398" s="223"/>
      <c r="J398" s="223"/>
      <c r="K398" s="223"/>
      <c r="L398" s="223"/>
      <c r="M398" s="223"/>
      <c r="N398" s="223"/>
      <c r="O398" s="223"/>
      <c r="P398" s="223"/>
      <c r="Q398" s="223"/>
      <c r="R398" s="223"/>
      <c r="S398" s="223"/>
      <c r="T398" s="223"/>
      <c r="U398" s="223"/>
      <c r="V398" s="223"/>
      <c r="W398" s="223"/>
      <c r="X398" s="223"/>
      <c r="Y398" s="214"/>
      <c r="Z398" s="214"/>
      <c r="AA398" s="214"/>
      <c r="AB398" s="214"/>
      <c r="AC398" s="214"/>
      <c r="AD398" s="214"/>
      <c r="AE398" s="214"/>
      <c r="AF398" s="214"/>
      <c r="AG398" s="214" t="s">
        <v>128</v>
      </c>
      <c r="AH398" s="214"/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21"/>
      <c r="B399" s="222"/>
      <c r="C399" s="253" t="s">
        <v>382</v>
      </c>
      <c r="D399" s="247"/>
      <c r="E399" s="247"/>
      <c r="F399" s="247"/>
      <c r="G399" s="247"/>
      <c r="H399" s="223"/>
      <c r="I399" s="223"/>
      <c r="J399" s="223"/>
      <c r="K399" s="223"/>
      <c r="L399" s="223"/>
      <c r="M399" s="223"/>
      <c r="N399" s="223"/>
      <c r="O399" s="223"/>
      <c r="P399" s="223"/>
      <c r="Q399" s="223"/>
      <c r="R399" s="223"/>
      <c r="S399" s="223"/>
      <c r="T399" s="223"/>
      <c r="U399" s="223"/>
      <c r="V399" s="223"/>
      <c r="W399" s="223"/>
      <c r="X399" s="223"/>
      <c r="Y399" s="214"/>
      <c r="Z399" s="214"/>
      <c r="AA399" s="214"/>
      <c r="AB399" s="214"/>
      <c r="AC399" s="214"/>
      <c r="AD399" s="214"/>
      <c r="AE399" s="214"/>
      <c r="AF399" s="214"/>
      <c r="AG399" s="214" t="s">
        <v>128</v>
      </c>
      <c r="AH399" s="214"/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38" t="str">
        <f>C399</f>
        <v>Samostatný základ z  prostého betonu C20/25 hloubka 1 000mm, DN 340mm. Sloupek zapuštěný 800 mm do betonové patky.</v>
      </c>
      <c r="BB399" s="214"/>
      <c r="BC399" s="214"/>
      <c r="BD399" s="214"/>
      <c r="BE399" s="214"/>
      <c r="BF399" s="214"/>
      <c r="BG399" s="214"/>
      <c r="BH399" s="214"/>
    </row>
    <row r="400" spans="1:60" outlineLevel="1" x14ac:dyDescent="0.2">
      <c r="A400" s="221"/>
      <c r="B400" s="222"/>
      <c r="C400" s="253" t="s">
        <v>431</v>
      </c>
      <c r="D400" s="247"/>
      <c r="E400" s="247"/>
      <c r="F400" s="247"/>
      <c r="G400" s="247"/>
      <c r="H400" s="223"/>
      <c r="I400" s="223"/>
      <c r="J400" s="223"/>
      <c r="K400" s="223"/>
      <c r="L400" s="223"/>
      <c r="M400" s="223"/>
      <c r="N400" s="223"/>
      <c r="O400" s="223"/>
      <c r="P400" s="223"/>
      <c r="Q400" s="223"/>
      <c r="R400" s="223"/>
      <c r="S400" s="223"/>
      <c r="T400" s="223"/>
      <c r="U400" s="223"/>
      <c r="V400" s="223"/>
      <c r="W400" s="223"/>
      <c r="X400" s="223"/>
      <c r="Y400" s="214"/>
      <c r="Z400" s="214"/>
      <c r="AA400" s="214"/>
      <c r="AB400" s="214"/>
      <c r="AC400" s="214"/>
      <c r="AD400" s="214"/>
      <c r="AE400" s="214"/>
      <c r="AF400" s="214"/>
      <c r="AG400" s="214" t="s">
        <v>128</v>
      </c>
      <c r="AH400" s="214"/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1" x14ac:dyDescent="0.2">
      <c r="A401" s="221"/>
      <c r="B401" s="222"/>
      <c r="C401" s="253" t="s">
        <v>383</v>
      </c>
      <c r="D401" s="247"/>
      <c r="E401" s="247"/>
      <c r="F401" s="247"/>
      <c r="G401" s="247"/>
      <c r="H401" s="223"/>
      <c r="I401" s="223"/>
      <c r="J401" s="223"/>
      <c r="K401" s="223"/>
      <c r="L401" s="223"/>
      <c r="M401" s="223"/>
      <c r="N401" s="223"/>
      <c r="O401" s="223"/>
      <c r="P401" s="223"/>
      <c r="Q401" s="223"/>
      <c r="R401" s="223"/>
      <c r="S401" s="223"/>
      <c r="T401" s="223"/>
      <c r="U401" s="223"/>
      <c r="V401" s="223"/>
      <c r="W401" s="223"/>
      <c r="X401" s="223"/>
      <c r="Y401" s="214"/>
      <c r="Z401" s="214"/>
      <c r="AA401" s="214"/>
      <c r="AB401" s="214"/>
      <c r="AC401" s="214"/>
      <c r="AD401" s="214"/>
      <c r="AE401" s="214"/>
      <c r="AF401" s="214"/>
      <c r="AG401" s="214" t="s">
        <v>128</v>
      </c>
      <c r="AH401" s="214"/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1" x14ac:dyDescent="0.2">
      <c r="A402" s="221"/>
      <c r="B402" s="222"/>
      <c r="C402" s="253" t="s">
        <v>384</v>
      </c>
      <c r="D402" s="247"/>
      <c r="E402" s="247"/>
      <c r="F402" s="247"/>
      <c r="G402" s="247"/>
      <c r="H402" s="223"/>
      <c r="I402" s="223"/>
      <c r="J402" s="223"/>
      <c r="K402" s="223"/>
      <c r="L402" s="223"/>
      <c r="M402" s="223"/>
      <c r="N402" s="223"/>
      <c r="O402" s="223"/>
      <c r="P402" s="223"/>
      <c r="Q402" s="223"/>
      <c r="R402" s="223"/>
      <c r="S402" s="223"/>
      <c r="T402" s="223"/>
      <c r="U402" s="223"/>
      <c r="V402" s="223"/>
      <c r="W402" s="223"/>
      <c r="X402" s="223"/>
      <c r="Y402" s="214"/>
      <c r="Z402" s="214"/>
      <c r="AA402" s="214"/>
      <c r="AB402" s="214"/>
      <c r="AC402" s="214"/>
      <c r="AD402" s="214"/>
      <c r="AE402" s="214"/>
      <c r="AF402" s="214"/>
      <c r="AG402" s="214" t="s">
        <v>128</v>
      </c>
      <c r="AH402" s="214"/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1" x14ac:dyDescent="0.2">
      <c r="A403" s="221"/>
      <c r="B403" s="222"/>
      <c r="C403" s="253" t="s">
        <v>385</v>
      </c>
      <c r="D403" s="247"/>
      <c r="E403" s="247"/>
      <c r="F403" s="247"/>
      <c r="G403" s="247"/>
      <c r="H403" s="223"/>
      <c r="I403" s="223"/>
      <c r="J403" s="223"/>
      <c r="K403" s="223"/>
      <c r="L403" s="223"/>
      <c r="M403" s="223"/>
      <c r="N403" s="223"/>
      <c r="O403" s="223"/>
      <c r="P403" s="223"/>
      <c r="Q403" s="223"/>
      <c r="R403" s="223"/>
      <c r="S403" s="223"/>
      <c r="T403" s="223"/>
      <c r="U403" s="223"/>
      <c r="V403" s="223"/>
      <c r="W403" s="223"/>
      <c r="X403" s="223"/>
      <c r="Y403" s="214"/>
      <c r="Z403" s="214"/>
      <c r="AA403" s="214"/>
      <c r="AB403" s="214"/>
      <c r="AC403" s="214"/>
      <c r="AD403" s="214"/>
      <c r="AE403" s="214"/>
      <c r="AF403" s="214"/>
      <c r="AG403" s="214" t="s">
        <v>128</v>
      </c>
      <c r="AH403" s="214"/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outlineLevel="1" x14ac:dyDescent="0.2">
      <c r="A404" s="221"/>
      <c r="B404" s="222"/>
      <c r="C404" s="253" t="s">
        <v>287</v>
      </c>
      <c r="D404" s="247"/>
      <c r="E404" s="247"/>
      <c r="F404" s="247"/>
      <c r="G404" s="247"/>
      <c r="H404" s="223"/>
      <c r="I404" s="223"/>
      <c r="J404" s="223"/>
      <c r="K404" s="223"/>
      <c r="L404" s="223"/>
      <c r="M404" s="223"/>
      <c r="N404" s="223"/>
      <c r="O404" s="223"/>
      <c r="P404" s="223"/>
      <c r="Q404" s="223"/>
      <c r="R404" s="223"/>
      <c r="S404" s="223"/>
      <c r="T404" s="223"/>
      <c r="U404" s="223"/>
      <c r="V404" s="223"/>
      <c r="W404" s="223"/>
      <c r="X404" s="223"/>
      <c r="Y404" s="214"/>
      <c r="Z404" s="214"/>
      <c r="AA404" s="214"/>
      <c r="AB404" s="214"/>
      <c r="AC404" s="214"/>
      <c r="AD404" s="214"/>
      <c r="AE404" s="214"/>
      <c r="AF404" s="214"/>
      <c r="AG404" s="214" t="s">
        <v>128</v>
      </c>
      <c r="AH404" s="214"/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outlineLevel="1" x14ac:dyDescent="0.2">
      <c r="A405" s="221"/>
      <c r="B405" s="222"/>
      <c r="C405" s="253" t="s">
        <v>371</v>
      </c>
      <c r="D405" s="247"/>
      <c r="E405" s="247"/>
      <c r="F405" s="247"/>
      <c r="G405" s="247"/>
      <c r="H405" s="223"/>
      <c r="I405" s="223"/>
      <c r="J405" s="223"/>
      <c r="K405" s="223"/>
      <c r="L405" s="223"/>
      <c r="M405" s="223"/>
      <c r="N405" s="223"/>
      <c r="O405" s="223"/>
      <c r="P405" s="223"/>
      <c r="Q405" s="223"/>
      <c r="R405" s="223"/>
      <c r="S405" s="223"/>
      <c r="T405" s="223"/>
      <c r="U405" s="223"/>
      <c r="V405" s="223"/>
      <c r="W405" s="223"/>
      <c r="X405" s="223"/>
      <c r="Y405" s="214"/>
      <c r="Z405" s="214"/>
      <c r="AA405" s="214"/>
      <c r="AB405" s="214"/>
      <c r="AC405" s="214"/>
      <c r="AD405" s="214"/>
      <c r="AE405" s="214"/>
      <c r="AF405" s="214"/>
      <c r="AG405" s="214" t="s">
        <v>128</v>
      </c>
      <c r="AH405" s="214"/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1" x14ac:dyDescent="0.2">
      <c r="A406" s="221"/>
      <c r="B406" s="222"/>
      <c r="C406" s="267" t="s">
        <v>193</v>
      </c>
      <c r="D406" s="257"/>
      <c r="E406" s="258"/>
      <c r="F406" s="223"/>
      <c r="G406" s="223"/>
      <c r="H406" s="223"/>
      <c r="I406" s="223"/>
      <c r="J406" s="223"/>
      <c r="K406" s="223"/>
      <c r="L406" s="223"/>
      <c r="M406" s="223"/>
      <c r="N406" s="223"/>
      <c r="O406" s="223"/>
      <c r="P406" s="223"/>
      <c r="Q406" s="223"/>
      <c r="R406" s="223"/>
      <c r="S406" s="223"/>
      <c r="T406" s="223"/>
      <c r="U406" s="223"/>
      <c r="V406" s="223"/>
      <c r="W406" s="223"/>
      <c r="X406" s="223"/>
      <c r="Y406" s="214"/>
      <c r="Z406" s="214"/>
      <c r="AA406" s="214"/>
      <c r="AB406" s="214"/>
      <c r="AC406" s="214"/>
      <c r="AD406" s="214"/>
      <c r="AE406" s="214"/>
      <c r="AF406" s="214"/>
      <c r="AG406" s="214" t="s">
        <v>171</v>
      </c>
      <c r="AH406" s="214">
        <v>0</v>
      </c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1" x14ac:dyDescent="0.2">
      <c r="A407" s="221"/>
      <c r="B407" s="222"/>
      <c r="C407" s="267" t="s">
        <v>386</v>
      </c>
      <c r="D407" s="257"/>
      <c r="E407" s="258">
        <v>2</v>
      </c>
      <c r="F407" s="223"/>
      <c r="G407" s="223"/>
      <c r="H407" s="223"/>
      <c r="I407" s="223"/>
      <c r="J407" s="223"/>
      <c r="K407" s="223"/>
      <c r="L407" s="223"/>
      <c r="M407" s="223"/>
      <c r="N407" s="223"/>
      <c r="O407" s="223"/>
      <c r="P407" s="223"/>
      <c r="Q407" s="223"/>
      <c r="R407" s="223"/>
      <c r="S407" s="223"/>
      <c r="T407" s="223"/>
      <c r="U407" s="223"/>
      <c r="V407" s="223"/>
      <c r="W407" s="223"/>
      <c r="X407" s="223"/>
      <c r="Y407" s="214"/>
      <c r="Z407" s="214"/>
      <c r="AA407" s="214"/>
      <c r="AB407" s="214"/>
      <c r="AC407" s="214"/>
      <c r="AD407" s="214"/>
      <c r="AE407" s="214"/>
      <c r="AF407" s="214"/>
      <c r="AG407" s="214" t="s">
        <v>171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1" x14ac:dyDescent="0.2">
      <c r="A408" s="231">
        <v>36</v>
      </c>
      <c r="B408" s="232" t="s">
        <v>387</v>
      </c>
      <c r="C408" s="250" t="s">
        <v>388</v>
      </c>
      <c r="D408" s="233" t="s">
        <v>266</v>
      </c>
      <c r="E408" s="234">
        <v>2</v>
      </c>
      <c r="F408" s="235"/>
      <c r="G408" s="236">
        <f>ROUND(E408*F408,2)</f>
        <v>0</v>
      </c>
      <c r="H408" s="235"/>
      <c r="I408" s="236">
        <f>ROUND(E408*H408,2)</f>
        <v>0</v>
      </c>
      <c r="J408" s="235"/>
      <c r="K408" s="236">
        <f>ROUND(E408*J408,2)</f>
        <v>0</v>
      </c>
      <c r="L408" s="236">
        <v>21</v>
      </c>
      <c r="M408" s="236">
        <f>G408*(1+L408/100)</f>
        <v>0</v>
      </c>
      <c r="N408" s="236">
        <v>0</v>
      </c>
      <c r="O408" s="236">
        <f>ROUND(E408*N408,2)</f>
        <v>0</v>
      </c>
      <c r="P408" s="236">
        <v>0</v>
      </c>
      <c r="Q408" s="236">
        <f>ROUND(E408*P408,2)</f>
        <v>0</v>
      </c>
      <c r="R408" s="236"/>
      <c r="S408" s="236" t="s">
        <v>218</v>
      </c>
      <c r="T408" s="237" t="s">
        <v>124</v>
      </c>
      <c r="U408" s="223">
        <v>0</v>
      </c>
      <c r="V408" s="223">
        <f>ROUND(E408*U408,2)</f>
        <v>0</v>
      </c>
      <c r="W408" s="223"/>
      <c r="X408" s="223" t="s">
        <v>166</v>
      </c>
      <c r="Y408" s="214"/>
      <c r="Z408" s="214"/>
      <c r="AA408" s="214"/>
      <c r="AB408" s="214"/>
      <c r="AC408" s="214"/>
      <c r="AD408" s="214"/>
      <c r="AE408" s="214"/>
      <c r="AF408" s="214"/>
      <c r="AG408" s="214" t="s">
        <v>167</v>
      </c>
      <c r="AH408" s="214"/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1" x14ac:dyDescent="0.2">
      <c r="A409" s="221"/>
      <c r="B409" s="222"/>
      <c r="C409" s="251" t="s">
        <v>276</v>
      </c>
      <c r="D409" s="239"/>
      <c r="E409" s="239"/>
      <c r="F409" s="239"/>
      <c r="G409" s="239"/>
      <c r="H409" s="223"/>
      <c r="I409" s="223"/>
      <c r="J409" s="223"/>
      <c r="K409" s="223"/>
      <c r="L409" s="223"/>
      <c r="M409" s="223"/>
      <c r="N409" s="223"/>
      <c r="O409" s="223"/>
      <c r="P409" s="223"/>
      <c r="Q409" s="223"/>
      <c r="R409" s="223"/>
      <c r="S409" s="223"/>
      <c r="T409" s="223"/>
      <c r="U409" s="223"/>
      <c r="V409" s="223"/>
      <c r="W409" s="223"/>
      <c r="X409" s="223"/>
      <c r="Y409" s="214"/>
      <c r="Z409" s="214"/>
      <c r="AA409" s="214"/>
      <c r="AB409" s="214"/>
      <c r="AC409" s="214"/>
      <c r="AD409" s="214"/>
      <c r="AE409" s="214"/>
      <c r="AF409" s="214"/>
      <c r="AG409" s="214" t="s">
        <v>128</v>
      </c>
      <c r="AH409" s="214"/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38" t="str">
        <f>C409</f>
        <v>Panely jsou vyrobeny z pozinkovaných drátů s OKY 50x200 mm, dráty 8/6/8 mm  a vodorovnými dráty 8/6/8.</v>
      </c>
      <c r="BB409" s="214"/>
      <c r="BC409" s="214"/>
      <c r="BD409" s="214"/>
      <c r="BE409" s="214"/>
      <c r="BF409" s="214"/>
      <c r="BG409" s="214"/>
      <c r="BH409" s="214"/>
    </row>
    <row r="410" spans="1:60" outlineLevel="1" x14ac:dyDescent="0.2">
      <c r="A410" s="221"/>
      <c r="B410" s="222"/>
      <c r="C410" s="253" t="s">
        <v>277</v>
      </c>
      <c r="D410" s="247"/>
      <c r="E410" s="247"/>
      <c r="F410" s="247"/>
      <c r="G410" s="247"/>
      <c r="H410" s="223"/>
      <c r="I410" s="223"/>
      <c r="J410" s="223"/>
      <c r="K410" s="223"/>
      <c r="L410" s="223"/>
      <c r="M410" s="223"/>
      <c r="N410" s="223"/>
      <c r="O410" s="223"/>
      <c r="P410" s="223"/>
      <c r="Q410" s="223"/>
      <c r="R410" s="223"/>
      <c r="S410" s="223"/>
      <c r="T410" s="223"/>
      <c r="U410" s="223"/>
      <c r="V410" s="223"/>
      <c r="W410" s="223"/>
      <c r="X410" s="223"/>
      <c r="Y410" s="214"/>
      <c r="Z410" s="214"/>
      <c r="AA410" s="214"/>
      <c r="AB410" s="214"/>
      <c r="AC410" s="214"/>
      <c r="AD410" s="214"/>
      <c r="AE410" s="214"/>
      <c r="AF410" s="214"/>
      <c r="AG410" s="214" t="s">
        <v>128</v>
      </c>
      <c r="AH410" s="214"/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38" t="str">
        <f>C410</f>
        <v>Panely jsou na jedné straně ukončeny přesahem drátu, který bude na plotě umístěn ve vrchní části. Oplocení</v>
      </c>
      <c r="BB410" s="214"/>
      <c r="BC410" s="214"/>
      <c r="BD410" s="214"/>
      <c r="BE410" s="214"/>
      <c r="BF410" s="214"/>
      <c r="BG410" s="214"/>
      <c r="BH410" s="214"/>
    </row>
    <row r="411" spans="1:60" outlineLevel="1" x14ac:dyDescent="0.2">
      <c r="A411" s="221"/>
      <c r="B411" s="222"/>
      <c r="C411" s="253" t="s">
        <v>389</v>
      </c>
      <c r="D411" s="247"/>
      <c r="E411" s="247"/>
      <c r="F411" s="247"/>
      <c r="G411" s="247"/>
      <c r="H411" s="223"/>
      <c r="I411" s="223"/>
      <c r="J411" s="223"/>
      <c r="K411" s="223"/>
      <c r="L411" s="223"/>
      <c r="M411" s="223"/>
      <c r="N411" s="223"/>
      <c r="O411" s="223"/>
      <c r="P411" s="223"/>
      <c r="Q411" s="223"/>
      <c r="R411" s="223"/>
      <c r="S411" s="223"/>
      <c r="T411" s="223"/>
      <c r="U411" s="223"/>
      <c r="V411" s="223"/>
      <c r="W411" s="223"/>
      <c r="X411" s="223"/>
      <c r="Y411" s="214"/>
      <c r="Z411" s="214"/>
      <c r="AA411" s="214"/>
      <c r="AB411" s="214"/>
      <c r="AC411" s="214"/>
      <c r="AD411" s="214"/>
      <c r="AE411" s="214"/>
      <c r="AF411" s="214"/>
      <c r="AG411" s="214" t="s">
        <v>128</v>
      </c>
      <c r="AH411" s="214"/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38" t="str">
        <f>C411</f>
        <v>je včetně  ocelového jäkl sloupku pozink 60x40x1,4 mm dl. 2400 mm, držáku plotového dílce 2-6 ks, PVC čepiček.</v>
      </c>
      <c r="BB411" s="214"/>
      <c r="BC411" s="214"/>
      <c r="BD411" s="214"/>
      <c r="BE411" s="214"/>
      <c r="BF411" s="214"/>
      <c r="BG411" s="214"/>
      <c r="BH411" s="214"/>
    </row>
    <row r="412" spans="1:60" outlineLevel="1" x14ac:dyDescent="0.2">
      <c r="A412" s="221"/>
      <c r="B412" s="222"/>
      <c r="C412" s="253" t="s">
        <v>431</v>
      </c>
      <c r="D412" s="247"/>
      <c r="E412" s="247"/>
      <c r="F412" s="247"/>
      <c r="G412" s="247"/>
      <c r="H412" s="223"/>
      <c r="I412" s="223"/>
      <c r="J412" s="223"/>
      <c r="K412" s="223"/>
      <c r="L412" s="223"/>
      <c r="M412" s="223"/>
      <c r="N412" s="223"/>
      <c r="O412" s="223"/>
      <c r="P412" s="223"/>
      <c r="Q412" s="223"/>
      <c r="R412" s="223"/>
      <c r="S412" s="223"/>
      <c r="T412" s="223"/>
      <c r="U412" s="223"/>
      <c r="V412" s="223"/>
      <c r="W412" s="223"/>
      <c r="X412" s="223"/>
      <c r="Y412" s="214"/>
      <c r="Z412" s="214"/>
      <c r="AA412" s="214"/>
      <c r="AB412" s="214"/>
      <c r="AC412" s="214"/>
      <c r="AD412" s="214"/>
      <c r="AE412" s="214"/>
      <c r="AF412" s="214"/>
      <c r="AG412" s="214" t="s">
        <v>128</v>
      </c>
      <c r="AH412" s="214"/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outlineLevel="1" x14ac:dyDescent="0.2">
      <c r="A413" s="221"/>
      <c r="B413" s="222"/>
      <c r="C413" s="253" t="s">
        <v>279</v>
      </c>
      <c r="D413" s="247"/>
      <c r="E413" s="247"/>
      <c r="F413" s="247"/>
      <c r="G413" s="247"/>
      <c r="H413" s="223"/>
      <c r="I413" s="223"/>
      <c r="J413" s="223"/>
      <c r="K413" s="223"/>
      <c r="L413" s="223"/>
      <c r="M413" s="223"/>
      <c r="N413" s="223"/>
      <c r="O413" s="223"/>
      <c r="P413" s="223"/>
      <c r="Q413" s="223"/>
      <c r="R413" s="223"/>
      <c r="S413" s="223"/>
      <c r="T413" s="223"/>
      <c r="U413" s="223"/>
      <c r="V413" s="223"/>
      <c r="W413" s="223"/>
      <c r="X413" s="223"/>
      <c r="Y413" s="214"/>
      <c r="Z413" s="214"/>
      <c r="AA413" s="214"/>
      <c r="AB413" s="214"/>
      <c r="AC413" s="214"/>
      <c r="AD413" s="214"/>
      <c r="AE413" s="214"/>
      <c r="AF413" s="214"/>
      <c r="AG413" s="214" t="s">
        <v>128</v>
      </c>
      <c r="AH413" s="214"/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outlineLevel="1" x14ac:dyDescent="0.2">
      <c r="A414" s="221"/>
      <c r="B414" s="222"/>
      <c r="C414" s="253" t="s">
        <v>280</v>
      </c>
      <c r="D414" s="247"/>
      <c r="E414" s="247"/>
      <c r="F414" s="247"/>
      <c r="G414" s="247"/>
      <c r="H414" s="223"/>
      <c r="I414" s="223"/>
      <c r="J414" s="223"/>
      <c r="K414" s="223"/>
      <c r="L414" s="223"/>
      <c r="M414" s="223"/>
      <c r="N414" s="223"/>
      <c r="O414" s="223"/>
      <c r="P414" s="223"/>
      <c r="Q414" s="223"/>
      <c r="R414" s="223"/>
      <c r="S414" s="223"/>
      <c r="T414" s="223"/>
      <c r="U414" s="223"/>
      <c r="V414" s="223"/>
      <c r="W414" s="223"/>
      <c r="X414" s="223"/>
      <c r="Y414" s="214"/>
      <c r="Z414" s="214"/>
      <c r="AA414" s="214"/>
      <c r="AB414" s="214"/>
      <c r="AC414" s="214"/>
      <c r="AD414" s="214"/>
      <c r="AE414" s="214"/>
      <c r="AF414" s="214"/>
      <c r="AG414" s="214" t="s">
        <v>128</v>
      </c>
      <c r="AH414" s="214"/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outlineLevel="1" x14ac:dyDescent="0.2">
      <c r="A415" s="221"/>
      <c r="B415" s="222"/>
      <c r="C415" s="253" t="s">
        <v>281</v>
      </c>
      <c r="D415" s="247"/>
      <c r="E415" s="247"/>
      <c r="F415" s="247"/>
      <c r="G415" s="247"/>
      <c r="H415" s="223"/>
      <c r="I415" s="223"/>
      <c r="J415" s="223"/>
      <c r="K415" s="223"/>
      <c r="L415" s="223"/>
      <c r="M415" s="223"/>
      <c r="N415" s="223"/>
      <c r="O415" s="223"/>
      <c r="P415" s="223"/>
      <c r="Q415" s="223"/>
      <c r="R415" s="223"/>
      <c r="S415" s="223"/>
      <c r="T415" s="223"/>
      <c r="U415" s="223"/>
      <c r="V415" s="223"/>
      <c r="W415" s="223"/>
      <c r="X415" s="223"/>
      <c r="Y415" s="214"/>
      <c r="Z415" s="214"/>
      <c r="AA415" s="214"/>
      <c r="AB415" s="214"/>
      <c r="AC415" s="214"/>
      <c r="AD415" s="214"/>
      <c r="AE415" s="214"/>
      <c r="AF415" s="214"/>
      <c r="AG415" s="214" t="s">
        <v>128</v>
      </c>
      <c r="AH415" s="214"/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outlineLevel="1" x14ac:dyDescent="0.2">
      <c r="A416" s="221"/>
      <c r="B416" s="222"/>
      <c r="C416" s="253" t="s">
        <v>282</v>
      </c>
      <c r="D416" s="247"/>
      <c r="E416" s="247"/>
      <c r="F416" s="247"/>
      <c r="G416" s="247"/>
      <c r="H416" s="223"/>
      <c r="I416" s="223"/>
      <c r="J416" s="223"/>
      <c r="K416" s="223"/>
      <c r="L416" s="223"/>
      <c r="M416" s="223"/>
      <c r="N416" s="223"/>
      <c r="O416" s="223"/>
      <c r="P416" s="223"/>
      <c r="Q416" s="223"/>
      <c r="R416" s="223"/>
      <c r="S416" s="223"/>
      <c r="T416" s="223"/>
      <c r="U416" s="223"/>
      <c r="V416" s="223"/>
      <c r="W416" s="223"/>
      <c r="X416" s="223"/>
      <c r="Y416" s="214"/>
      <c r="Z416" s="214"/>
      <c r="AA416" s="214"/>
      <c r="AB416" s="214"/>
      <c r="AC416" s="214"/>
      <c r="AD416" s="214"/>
      <c r="AE416" s="214"/>
      <c r="AF416" s="214"/>
      <c r="AG416" s="214" t="s">
        <v>128</v>
      </c>
      <c r="AH416" s="214"/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outlineLevel="1" x14ac:dyDescent="0.2">
      <c r="A417" s="221"/>
      <c r="B417" s="222"/>
      <c r="C417" s="253" t="s">
        <v>283</v>
      </c>
      <c r="D417" s="247"/>
      <c r="E417" s="247"/>
      <c r="F417" s="247"/>
      <c r="G417" s="247"/>
      <c r="H417" s="223"/>
      <c r="I417" s="223"/>
      <c r="J417" s="223"/>
      <c r="K417" s="223"/>
      <c r="L417" s="223"/>
      <c r="M417" s="223"/>
      <c r="N417" s="223"/>
      <c r="O417" s="223"/>
      <c r="P417" s="223"/>
      <c r="Q417" s="223"/>
      <c r="R417" s="223"/>
      <c r="S417" s="223"/>
      <c r="T417" s="223"/>
      <c r="U417" s="223"/>
      <c r="V417" s="223"/>
      <c r="W417" s="223"/>
      <c r="X417" s="223"/>
      <c r="Y417" s="214"/>
      <c r="Z417" s="214"/>
      <c r="AA417" s="214"/>
      <c r="AB417" s="214"/>
      <c r="AC417" s="214"/>
      <c r="AD417" s="214"/>
      <c r="AE417" s="214"/>
      <c r="AF417" s="214"/>
      <c r="AG417" s="214" t="s">
        <v>128</v>
      </c>
      <c r="AH417" s="214"/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outlineLevel="1" x14ac:dyDescent="0.2">
      <c r="A418" s="221"/>
      <c r="B418" s="222"/>
      <c r="C418" s="253" t="s">
        <v>285</v>
      </c>
      <c r="D418" s="247"/>
      <c r="E418" s="247"/>
      <c r="F418" s="247"/>
      <c r="G418" s="247"/>
      <c r="H418" s="223"/>
      <c r="I418" s="223"/>
      <c r="J418" s="223"/>
      <c r="K418" s="223"/>
      <c r="L418" s="223"/>
      <c r="M418" s="223"/>
      <c r="N418" s="223"/>
      <c r="O418" s="223"/>
      <c r="P418" s="223"/>
      <c r="Q418" s="223"/>
      <c r="R418" s="223"/>
      <c r="S418" s="223"/>
      <c r="T418" s="223"/>
      <c r="U418" s="223"/>
      <c r="V418" s="223"/>
      <c r="W418" s="223"/>
      <c r="X418" s="223"/>
      <c r="Y418" s="214"/>
      <c r="Z418" s="214"/>
      <c r="AA418" s="214"/>
      <c r="AB418" s="214"/>
      <c r="AC418" s="214"/>
      <c r="AD418" s="214"/>
      <c r="AE418" s="214"/>
      <c r="AF418" s="214"/>
      <c r="AG418" s="214" t="s">
        <v>128</v>
      </c>
      <c r="AH418" s="214"/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38" t="str">
        <f>C418</f>
        <v>Spojovací příchytky budou kovové s rozměry 60x40mm, při uchycení panelu ke sloupku branky nebo brány budou mít rozměr 80x80 mm.</v>
      </c>
      <c r="BB418" s="214"/>
      <c r="BC418" s="214"/>
      <c r="BD418" s="214"/>
      <c r="BE418" s="214"/>
      <c r="BF418" s="214"/>
      <c r="BG418" s="214"/>
      <c r="BH418" s="214"/>
    </row>
    <row r="419" spans="1:60" outlineLevel="1" x14ac:dyDescent="0.2">
      <c r="A419" s="221"/>
      <c r="B419" s="222"/>
      <c r="C419" s="253" t="s">
        <v>286</v>
      </c>
      <c r="D419" s="247"/>
      <c r="E419" s="247"/>
      <c r="F419" s="247"/>
      <c r="G419" s="247"/>
      <c r="H419" s="223"/>
      <c r="I419" s="223"/>
      <c r="J419" s="223"/>
      <c r="K419" s="223"/>
      <c r="L419" s="223"/>
      <c r="M419" s="223"/>
      <c r="N419" s="223"/>
      <c r="O419" s="223"/>
      <c r="P419" s="223"/>
      <c r="Q419" s="223"/>
      <c r="R419" s="223"/>
      <c r="S419" s="223"/>
      <c r="T419" s="223"/>
      <c r="U419" s="223"/>
      <c r="V419" s="223"/>
      <c r="W419" s="223"/>
      <c r="X419" s="223"/>
      <c r="Y419" s="214"/>
      <c r="Z419" s="214"/>
      <c r="AA419" s="214"/>
      <c r="AB419" s="214"/>
      <c r="AC419" s="214"/>
      <c r="AD419" s="214"/>
      <c r="AE419" s="214"/>
      <c r="AF419" s="214"/>
      <c r="AG419" s="214" t="s">
        <v>128</v>
      </c>
      <c r="AH419" s="214"/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outlineLevel="1" x14ac:dyDescent="0.2">
      <c r="A420" s="221"/>
      <c r="B420" s="222"/>
      <c r="C420" s="253" t="s">
        <v>287</v>
      </c>
      <c r="D420" s="247"/>
      <c r="E420" s="247"/>
      <c r="F420" s="247"/>
      <c r="G420" s="247"/>
      <c r="H420" s="223"/>
      <c r="I420" s="223"/>
      <c r="J420" s="223"/>
      <c r="K420" s="223"/>
      <c r="L420" s="223"/>
      <c r="M420" s="223"/>
      <c r="N420" s="223"/>
      <c r="O420" s="223"/>
      <c r="P420" s="223"/>
      <c r="Q420" s="223"/>
      <c r="R420" s="223"/>
      <c r="S420" s="223"/>
      <c r="T420" s="223"/>
      <c r="U420" s="223"/>
      <c r="V420" s="223"/>
      <c r="W420" s="223"/>
      <c r="X420" s="223"/>
      <c r="Y420" s="214"/>
      <c r="Z420" s="214"/>
      <c r="AA420" s="214"/>
      <c r="AB420" s="214"/>
      <c r="AC420" s="214"/>
      <c r="AD420" s="214"/>
      <c r="AE420" s="214"/>
      <c r="AF420" s="214"/>
      <c r="AG420" s="214" t="s">
        <v>128</v>
      </c>
      <c r="AH420" s="214"/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1" x14ac:dyDescent="0.2">
      <c r="A421" s="221"/>
      <c r="B421" s="222"/>
      <c r="C421" s="267" t="s">
        <v>193</v>
      </c>
      <c r="D421" s="257"/>
      <c r="E421" s="258"/>
      <c r="F421" s="223"/>
      <c r="G421" s="223"/>
      <c r="H421" s="223"/>
      <c r="I421" s="223"/>
      <c r="J421" s="223"/>
      <c r="K421" s="223"/>
      <c r="L421" s="223"/>
      <c r="M421" s="223"/>
      <c r="N421" s="223"/>
      <c r="O421" s="223"/>
      <c r="P421" s="223"/>
      <c r="Q421" s="223"/>
      <c r="R421" s="223"/>
      <c r="S421" s="223"/>
      <c r="T421" s="223"/>
      <c r="U421" s="223"/>
      <c r="V421" s="223"/>
      <c r="W421" s="223"/>
      <c r="X421" s="223"/>
      <c r="Y421" s="214"/>
      <c r="Z421" s="214"/>
      <c r="AA421" s="214"/>
      <c r="AB421" s="214"/>
      <c r="AC421" s="214"/>
      <c r="AD421" s="214"/>
      <c r="AE421" s="214"/>
      <c r="AF421" s="214"/>
      <c r="AG421" s="214" t="s">
        <v>171</v>
      </c>
      <c r="AH421" s="214">
        <v>0</v>
      </c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1" x14ac:dyDescent="0.2">
      <c r="A422" s="221"/>
      <c r="B422" s="222"/>
      <c r="C422" s="267" t="s">
        <v>312</v>
      </c>
      <c r="D422" s="257"/>
      <c r="E422" s="258">
        <v>2</v>
      </c>
      <c r="F422" s="223"/>
      <c r="G422" s="223"/>
      <c r="H422" s="223"/>
      <c r="I422" s="223"/>
      <c r="J422" s="223"/>
      <c r="K422" s="223"/>
      <c r="L422" s="223"/>
      <c r="M422" s="223"/>
      <c r="N422" s="223"/>
      <c r="O422" s="223"/>
      <c r="P422" s="223"/>
      <c r="Q422" s="223"/>
      <c r="R422" s="223"/>
      <c r="S422" s="223"/>
      <c r="T422" s="223"/>
      <c r="U422" s="223"/>
      <c r="V422" s="223"/>
      <c r="W422" s="223"/>
      <c r="X422" s="223"/>
      <c r="Y422" s="214"/>
      <c r="Z422" s="214"/>
      <c r="AA422" s="214"/>
      <c r="AB422" s="214"/>
      <c r="AC422" s="214"/>
      <c r="AD422" s="214"/>
      <c r="AE422" s="214"/>
      <c r="AF422" s="214"/>
      <c r="AG422" s="214" t="s">
        <v>171</v>
      </c>
      <c r="AH422" s="214">
        <v>0</v>
      </c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1" x14ac:dyDescent="0.2">
      <c r="A423" s="231">
        <v>37</v>
      </c>
      <c r="B423" s="232" t="s">
        <v>390</v>
      </c>
      <c r="C423" s="250" t="s">
        <v>391</v>
      </c>
      <c r="D423" s="233" t="s">
        <v>266</v>
      </c>
      <c r="E423" s="234">
        <v>1</v>
      </c>
      <c r="F423" s="235"/>
      <c r="G423" s="236">
        <f>ROUND(E423*F423,2)</f>
        <v>0</v>
      </c>
      <c r="H423" s="235"/>
      <c r="I423" s="236">
        <f>ROUND(E423*H423,2)</f>
        <v>0</v>
      </c>
      <c r="J423" s="235"/>
      <c r="K423" s="236">
        <f>ROUND(E423*J423,2)</f>
        <v>0</v>
      </c>
      <c r="L423" s="236">
        <v>21</v>
      </c>
      <c r="M423" s="236">
        <f>G423*(1+L423/100)</f>
        <v>0</v>
      </c>
      <c r="N423" s="236">
        <v>0</v>
      </c>
      <c r="O423" s="236">
        <f>ROUND(E423*N423,2)</f>
        <v>0</v>
      </c>
      <c r="P423" s="236">
        <v>0</v>
      </c>
      <c r="Q423" s="236">
        <f>ROUND(E423*P423,2)</f>
        <v>0</v>
      </c>
      <c r="R423" s="236"/>
      <c r="S423" s="236" t="s">
        <v>218</v>
      </c>
      <c r="T423" s="237" t="s">
        <v>124</v>
      </c>
      <c r="U423" s="223">
        <v>0</v>
      </c>
      <c r="V423" s="223">
        <f>ROUND(E423*U423,2)</f>
        <v>0</v>
      </c>
      <c r="W423" s="223"/>
      <c r="X423" s="223" t="s">
        <v>166</v>
      </c>
      <c r="Y423" s="214"/>
      <c r="Z423" s="214"/>
      <c r="AA423" s="214"/>
      <c r="AB423" s="214"/>
      <c r="AC423" s="214"/>
      <c r="AD423" s="214"/>
      <c r="AE423" s="214"/>
      <c r="AF423" s="214"/>
      <c r="AG423" s="214" t="s">
        <v>167</v>
      </c>
      <c r="AH423" s="214"/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outlineLevel="1" x14ac:dyDescent="0.2">
      <c r="A424" s="221"/>
      <c r="B424" s="222"/>
      <c r="C424" s="251" t="s">
        <v>276</v>
      </c>
      <c r="D424" s="239"/>
      <c r="E424" s="239"/>
      <c r="F424" s="239"/>
      <c r="G424" s="239"/>
      <c r="H424" s="223"/>
      <c r="I424" s="223"/>
      <c r="J424" s="223"/>
      <c r="K424" s="223"/>
      <c r="L424" s="223"/>
      <c r="M424" s="223"/>
      <c r="N424" s="223"/>
      <c r="O424" s="223"/>
      <c r="P424" s="223"/>
      <c r="Q424" s="223"/>
      <c r="R424" s="223"/>
      <c r="S424" s="223"/>
      <c r="T424" s="223"/>
      <c r="U424" s="223"/>
      <c r="V424" s="223"/>
      <c r="W424" s="223"/>
      <c r="X424" s="223"/>
      <c r="Y424" s="214"/>
      <c r="Z424" s="214"/>
      <c r="AA424" s="214"/>
      <c r="AB424" s="214"/>
      <c r="AC424" s="214"/>
      <c r="AD424" s="214"/>
      <c r="AE424" s="214"/>
      <c r="AF424" s="214"/>
      <c r="AG424" s="214" t="s">
        <v>128</v>
      </c>
      <c r="AH424" s="214"/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38" t="str">
        <f>C424</f>
        <v>Panely jsou vyrobeny z pozinkovaných drátů s OKY 50x200 mm, dráty 8/6/8 mm  a vodorovnými dráty 8/6/8.</v>
      </c>
      <c r="BB424" s="214"/>
      <c r="BC424" s="214"/>
      <c r="BD424" s="214"/>
      <c r="BE424" s="214"/>
      <c r="BF424" s="214"/>
      <c r="BG424" s="214"/>
      <c r="BH424" s="214"/>
    </row>
    <row r="425" spans="1:60" outlineLevel="1" x14ac:dyDescent="0.2">
      <c r="A425" s="221"/>
      <c r="B425" s="222"/>
      <c r="C425" s="253" t="s">
        <v>277</v>
      </c>
      <c r="D425" s="247"/>
      <c r="E425" s="247"/>
      <c r="F425" s="247"/>
      <c r="G425" s="247"/>
      <c r="H425" s="223"/>
      <c r="I425" s="223"/>
      <c r="J425" s="223"/>
      <c r="K425" s="223"/>
      <c r="L425" s="223"/>
      <c r="M425" s="223"/>
      <c r="N425" s="223"/>
      <c r="O425" s="223"/>
      <c r="P425" s="223"/>
      <c r="Q425" s="223"/>
      <c r="R425" s="223"/>
      <c r="S425" s="223"/>
      <c r="T425" s="223"/>
      <c r="U425" s="223"/>
      <c r="V425" s="223"/>
      <c r="W425" s="223"/>
      <c r="X425" s="223"/>
      <c r="Y425" s="214"/>
      <c r="Z425" s="214"/>
      <c r="AA425" s="214"/>
      <c r="AB425" s="214"/>
      <c r="AC425" s="214"/>
      <c r="AD425" s="214"/>
      <c r="AE425" s="214"/>
      <c r="AF425" s="214"/>
      <c r="AG425" s="214" t="s">
        <v>128</v>
      </c>
      <c r="AH425" s="214"/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38" t="str">
        <f>C425</f>
        <v>Panely jsou na jedné straně ukončeny přesahem drátu, který bude na plotě umístěn ve vrchní části. Oplocení</v>
      </c>
      <c r="BB425" s="214"/>
      <c r="BC425" s="214"/>
      <c r="BD425" s="214"/>
      <c r="BE425" s="214"/>
      <c r="BF425" s="214"/>
      <c r="BG425" s="214"/>
      <c r="BH425" s="214"/>
    </row>
    <row r="426" spans="1:60" outlineLevel="1" x14ac:dyDescent="0.2">
      <c r="A426" s="221"/>
      <c r="B426" s="222"/>
      <c r="C426" s="253" t="s">
        <v>389</v>
      </c>
      <c r="D426" s="247"/>
      <c r="E426" s="247"/>
      <c r="F426" s="247"/>
      <c r="G426" s="247"/>
      <c r="H426" s="223"/>
      <c r="I426" s="223"/>
      <c r="J426" s="223"/>
      <c r="K426" s="223"/>
      <c r="L426" s="223"/>
      <c r="M426" s="223"/>
      <c r="N426" s="223"/>
      <c r="O426" s="223"/>
      <c r="P426" s="223"/>
      <c r="Q426" s="223"/>
      <c r="R426" s="223"/>
      <c r="S426" s="223"/>
      <c r="T426" s="223"/>
      <c r="U426" s="223"/>
      <c r="V426" s="223"/>
      <c r="W426" s="223"/>
      <c r="X426" s="223"/>
      <c r="Y426" s="214"/>
      <c r="Z426" s="214"/>
      <c r="AA426" s="214"/>
      <c r="AB426" s="214"/>
      <c r="AC426" s="214"/>
      <c r="AD426" s="214"/>
      <c r="AE426" s="214"/>
      <c r="AF426" s="214"/>
      <c r="AG426" s="214" t="s">
        <v>128</v>
      </c>
      <c r="AH426" s="214"/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38" t="str">
        <f>C426</f>
        <v>je včetně  ocelového jäkl sloupku pozink 60x40x1,4 mm dl. 2400 mm, držáku plotového dílce 2-6 ks, PVC čepiček.</v>
      </c>
      <c r="BB426" s="214"/>
      <c r="BC426" s="214"/>
      <c r="BD426" s="214"/>
      <c r="BE426" s="214"/>
      <c r="BF426" s="214"/>
      <c r="BG426" s="214"/>
      <c r="BH426" s="214"/>
    </row>
    <row r="427" spans="1:60" outlineLevel="1" x14ac:dyDescent="0.2">
      <c r="A427" s="221"/>
      <c r="B427" s="222"/>
      <c r="C427" s="253" t="s">
        <v>431</v>
      </c>
      <c r="D427" s="247"/>
      <c r="E427" s="247"/>
      <c r="F427" s="247"/>
      <c r="G427" s="247"/>
      <c r="H427" s="223"/>
      <c r="I427" s="223"/>
      <c r="J427" s="223"/>
      <c r="K427" s="223"/>
      <c r="L427" s="223"/>
      <c r="M427" s="223"/>
      <c r="N427" s="223"/>
      <c r="O427" s="223"/>
      <c r="P427" s="223"/>
      <c r="Q427" s="223"/>
      <c r="R427" s="223"/>
      <c r="S427" s="223"/>
      <c r="T427" s="223"/>
      <c r="U427" s="223"/>
      <c r="V427" s="223"/>
      <c r="W427" s="223"/>
      <c r="X427" s="223"/>
      <c r="Y427" s="214"/>
      <c r="Z427" s="214"/>
      <c r="AA427" s="214"/>
      <c r="AB427" s="214"/>
      <c r="AC427" s="214"/>
      <c r="AD427" s="214"/>
      <c r="AE427" s="214"/>
      <c r="AF427" s="214"/>
      <c r="AG427" s="214" t="s">
        <v>128</v>
      </c>
      <c r="AH427" s="214"/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outlineLevel="1" x14ac:dyDescent="0.2">
      <c r="A428" s="221"/>
      <c r="B428" s="222"/>
      <c r="C428" s="253" t="s">
        <v>279</v>
      </c>
      <c r="D428" s="247"/>
      <c r="E428" s="247"/>
      <c r="F428" s="247"/>
      <c r="G428" s="247"/>
      <c r="H428" s="223"/>
      <c r="I428" s="223"/>
      <c r="J428" s="223"/>
      <c r="K428" s="223"/>
      <c r="L428" s="223"/>
      <c r="M428" s="223"/>
      <c r="N428" s="223"/>
      <c r="O428" s="223"/>
      <c r="P428" s="223"/>
      <c r="Q428" s="223"/>
      <c r="R428" s="223"/>
      <c r="S428" s="223"/>
      <c r="T428" s="223"/>
      <c r="U428" s="223"/>
      <c r="V428" s="223"/>
      <c r="W428" s="223"/>
      <c r="X428" s="223"/>
      <c r="Y428" s="214"/>
      <c r="Z428" s="214"/>
      <c r="AA428" s="214"/>
      <c r="AB428" s="214"/>
      <c r="AC428" s="214"/>
      <c r="AD428" s="214"/>
      <c r="AE428" s="214"/>
      <c r="AF428" s="214"/>
      <c r="AG428" s="214" t="s">
        <v>128</v>
      </c>
      <c r="AH428" s="214"/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1" x14ac:dyDescent="0.2">
      <c r="A429" s="221"/>
      <c r="B429" s="222"/>
      <c r="C429" s="253" t="s">
        <v>392</v>
      </c>
      <c r="D429" s="247"/>
      <c r="E429" s="247"/>
      <c r="F429" s="247"/>
      <c r="G429" s="247"/>
      <c r="H429" s="223"/>
      <c r="I429" s="223"/>
      <c r="J429" s="223"/>
      <c r="K429" s="223"/>
      <c r="L429" s="223"/>
      <c r="M429" s="223"/>
      <c r="N429" s="223"/>
      <c r="O429" s="223"/>
      <c r="P429" s="223"/>
      <c r="Q429" s="223"/>
      <c r="R429" s="223"/>
      <c r="S429" s="223"/>
      <c r="T429" s="223"/>
      <c r="U429" s="223"/>
      <c r="V429" s="223"/>
      <c r="W429" s="223"/>
      <c r="X429" s="223"/>
      <c r="Y429" s="214"/>
      <c r="Z429" s="214"/>
      <c r="AA429" s="214"/>
      <c r="AB429" s="214"/>
      <c r="AC429" s="214"/>
      <c r="AD429" s="214"/>
      <c r="AE429" s="214"/>
      <c r="AF429" s="214"/>
      <c r="AG429" s="214" t="s">
        <v>128</v>
      </c>
      <c r="AH429" s="214"/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1" x14ac:dyDescent="0.2">
      <c r="A430" s="221"/>
      <c r="B430" s="222"/>
      <c r="C430" s="253" t="s">
        <v>281</v>
      </c>
      <c r="D430" s="247"/>
      <c r="E430" s="247"/>
      <c r="F430" s="247"/>
      <c r="G430" s="247"/>
      <c r="H430" s="223"/>
      <c r="I430" s="223"/>
      <c r="J430" s="223"/>
      <c r="K430" s="223"/>
      <c r="L430" s="223"/>
      <c r="M430" s="223"/>
      <c r="N430" s="223"/>
      <c r="O430" s="223"/>
      <c r="P430" s="223"/>
      <c r="Q430" s="223"/>
      <c r="R430" s="223"/>
      <c r="S430" s="223"/>
      <c r="T430" s="223"/>
      <c r="U430" s="223"/>
      <c r="V430" s="223"/>
      <c r="W430" s="223"/>
      <c r="X430" s="223"/>
      <c r="Y430" s="214"/>
      <c r="Z430" s="214"/>
      <c r="AA430" s="214"/>
      <c r="AB430" s="214"/>
      <c r="AC430" s="214"/>
      <c r="AD430" s="214"/>
      <c r="AE430" s="214"/>
      <c r="AF430" s="214"/>
      <c r="AG430" s="214" t="s">
        <v>128</v>
      </c>
      <c r="AH430" s="214"/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outlineLevel="1" x14ac:dyDescent="0.2">
      <c r="A431" s="221"/>
      <c r="B431" s="222"/>
      <c r="C431" s="253" t="s">
        <v>282</v>
      </c>
      <c r="D431" s="247"/>
      <c r="E431" s="247"/>
      <c r="F431" s="247"/>
      <c r="G431" s="247"/>
      <c r="H431" s="223"/>
      <c r="I431" s="223"/>
      <c r="J431" s="223"/>
      <c r="K431" s="223"/>
      <c r="L431" s="223"/>
      <c r="M431" s="223"/>
      <c r="N431" s="223"/>
      <c r="O431" s="223"/>
      <c r="P431" s="223"/>
      <c r="Q431" s="223"/>
      <c r="R431" s="223"/>
      <c r="S431" s="223"/>
      <c r="T431" s="223"/>
      <c r="U431" s="223"/>
      <c r="V431" s="223"/>
      <c r="W431" s="223"/>
      <c r="X431" s="223"/>
      <c r="Y431" s="214"/>
      <c r="Z431" s="214"/>
      <c r="AA431" s="214"/>
      <c r="AB431" s="214"/>
      <c r="AC431" s="214"/>
      <c r="AD431" s="214"/>
      <c r="AE431" s="214"/>
      <c r="AF431" s="214"/>
      <c r="AG431" s="214" t="s">
        <v>128</v>
      </c>
      <c r="AH431" s="214"/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1" x14ac:dyDescent="0.2">
      <c r="A432" s="221"/>
      <c r="B432" s="222"/>
      <c r="C432" s="253" t="s">
        <v>283</v>
      </c>
      <c r="D432" s="247"/>
      <c r="E432" s="247"/>
      <c r="F432" s="247"/>
      <c r="G432" s="247"/>
      <c r="H432" s="223"/>
      <c r="I432" s="223"/>
      <c r="J432" s="223"/>
      <c r="K432" s="223"/>
      <c r="L432" s="223"/>
      <c r="M432" s="223"/>
      <c r="N432" s="223"/>
      <c r="O432" s="223"/>
      <c r="P432" s="223"/>
      <c r="Q432" s="223"/>
      <c r="R432" s="223"/>
      <c r="S432" s="223"/>
      <c r="T432" s="223"/>
      <c r="U432" s="223"/>
      <c r="V432" s="223"/>
      <c r="W432" s="223"/>
      <c r="X432" s="223"/>
      <c r="Y432" s="214"/>
      <c r="Z432" s="214"/>
      <c r="AA432" s="214"/>
      <c r="AB432" s="214"/>
      <c r="AC432" s="214"/>
      <c r="AD432" s="214"/>
      <c r="AE432" s="214"/>
      <c r="AF432" s="214"/>
      <c r="AG432" s="214" t="s">
        <v>128</v>
      </c>
      <c r="AH432" s="214"/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1" x14ac:dyDescent="0.2">
      <c r="A433" s="221"/>
      <c r="B433" s="222"/>
      <c r="C433" s="253" t="s">
        <v>285</v>
      </c>
      <c r="D433" s="247"/>
      <c r="E433" s="247"/>
      <c r="F433" s="247"/>
      <c r="G433" s="247"/>
      <c r="H433" s="223"/>
      <c r="I433" s="223"/>
      <c r="J433" s="223"/>
      <c r="K433" s="223"/>
      <c r="L433" s="223"/>
      <c r="M433" s="223"/>
      <c r="N433" s="223"/>
      <c r="O433" s="223"/>
      <c r="P433" s="223"/>
      <c r="Q433" s="223"/>
      <c r="R433" s="223"/>
      <c r="S433" s="223"/>
      <c r="T433" s="223"/>
      <c r="U433" s="223"/>
      <c r="V433" s="223"/>
      <c r="W433" s="223"/>
      <c r="X433" s="223"/>
      <c r="Y433" s="214"/>
      <c r="Z433" s="214"/>
      <c r="AA433" s="214"/>
      <c r="AB433" s="214"/>
      <c r="AC433" s="214"/>
      <c r="AD433" s="214"/>
      <c r="AE433" s="214"/>
      <c r="AF433" s="214"/>
      <c r="AG433" s="214" t="s">
        <v>128</v>
      </c>
      <c r="AH433" s="214"/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38" t="str">
        <f>C433</f>
        <v>Spojovací příchytky budou kovové s rozměry 60x40mm, při uchycení panelu ke sloupku branky nebo brány budou mít rozměr 80x80 mm.</v>
      </c>
      <c r="BB433" s="214"/>
      <c r="BC433" s="214"/>
      <c r="BD433" s="214"/>
      <c r="BE433" s="214"/>
      <c r="BF433" s="214"/>
      <c r="BG433" s="214"/>
      <c r="BH433" s="214"/>
    </row>
    <row r="434" spans="1:60" outlineLevel="1" x14ac:dyDescent="0.2">
      <c r="A434" s="221"/>
      <c r="B434" s="222"/>
      <c r="C434" s="253" t="s">
        <v>286</v>
      </c>
      <c r="D434" s="247"/>
      <c r="E434" s="247"/>
      <c r="F434" s="247"/>
      <c r="G434" s="247"/>
      <c r="H434" s="223"/>
      <c r="I434" s="223"/>
      <c r="J434" s="223"/>
      <c r="K434" s="223"/>
      <c r="L434" s="223"/>
      <c r="M434" s="223"/>
      <c r="N434" s="223"/>
      <c r="O434" s="223"/>
      <c r="P434" s="223"/>
      <c r="Q434" s="223"/>
      <c r="R434" s="223"/>
      <c r="S434" s="223"/>
      <c r="T434" s="223"/>
      <c r="U434" s="223"/>
      <c r="V434" s="223"/>
      <c r="W434" s="223"/>
      <c r="X434" s="223"/>
      <c r="Y434" s="214"/>
      <c r="Z434" s="214"/>
      <c r="AA434" s="214"/>
      <c r="AB434" s="214"/>
      <c r="AC434" s="214"/>
      <c r="AD434" s="214"/>
      <c r="AE434" s="214"/>
      <c r="AF434" s="214"/>
      <c r="AG434" s="214" t="s">
        <v>128</v>
      </c>
      <c r="AH434" s="214"/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outlineLevel="1" x14ac:dyDescent="0.2">
      <c r="A435" s="221"/>
      <c r="B435" s="222"/>
      <c r="C435" s="253" t="s">
        <v>287</v>
      </c>
      <c r="D435" s="247"/>
      <c r="E435" s="247"/>
      <c r="F435" s="247"/>
      <c r="G435" s="247"/>
      <c r="H435" s="223"/>
      <c r="I435" s="223"/>
      <c r="J435" s="223"/>
      <c r="K435" s="223"/>
      <c r="L435" s="223"/>
      <c r="M435" s="223"/>
      <c r="N435" s="223"/>
      <c r="O435" s="223"/>
      <c r="P435" s="223"/>
      <c r="Q435" s="223"/>
      <c r="R435" s="223"/>
      <c r="S435" s="223"/>
      <c r="T435" s="223"/>
      <c r="U435" s="223"/>
      <c r="V435" s="223"/>
      <c r="W435" s="223"/>
      <c r="X435" s="223"/>
      <c r="Y435" s="214"/>
      <c r="Z435" s="214"/>
      <c r="AA435" s="214"/>
      <c r="AB435" s="214"/>
      <c r="AC435" s="214"/>
      <c r="AD435" s="214"/>
      <c r="AE435" s="214"/>
      <c r="AF435" s="214"/>
      <c r="AG435" s="214" t="s">
        <v>128</v>
      </c>
      <c r="AH435" s="214"/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outlineLevel="1" x14ac:dyDescent="0.2">
      <c r="A436" s="221"/>
      <c r="B436" s="222"/>
      <c r="C436" s="267" t="s">
        <v>193</v>
      </c>
      <c r="D436" s="257"/>
      <c r="E436" s="258"/>
      <c r="F436" s="223"/>
      <c r="G436" s="223"/>
      <c r="H436" s="223"/>
      <c r="I436" s="223"/>
      <c r="J436" s="223"/>
      <c r="K436" s="223"/>
      <c r="L436" s="223"/>
      <c r="M436" s="223"/>
      <c r="N436" s="223"/>
      <c r="O436" s="223"/>
      <c r="P436" s="223"/>
      <c r="Q436" s="223"/>
      <c r="R436" s="223"/>
      <c r="S436" s="223"/>
      <c r="T436" s="223"/>
      <c r="U436" s="223"/>
      <c r="V436" s="223"/>
      <c r="W436" s="223"/>
      <c r="X436" s="223"/>
      <c r="Y436" s="214"/>
      <c r="Z436" s="214"/>
      <c r="AA436" s="214"/>
      <c r="AB436" s="214"/>
      <c r="AC436" s="214"/>
      <c r="AD436" s="214"/>
      <c r="AE436" s="214"/>
      <c r="AF436" s="214"/>
      <c r="AG436" s="214" t="s">
        <v>171</v>
      </c>
      <c r="AH436" s="214">
        <v>0</v>
      </c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1" x14ac:dyDescent="0.2">
      <c r="A437" s="221"/>
      <c r="B437" s="222"/>
      <c r="C437" s="267" t="s">
        <v>298</v>
      </c>
      <c r="D437" s="257"/>
      <c r="E437" s="258">
        <v>1</v>
      </c>
      <c r="F437" s="223"/>
      <c r="G437" s="223"/>
      <c r="H437" s="223"/>
      <c r="I437" s="223"/>
      <c r="J437" s="223"/>
      <c r="K437" s="223"/>
      <c r="L437" s="223"/>
      <c r="M437" s="223"/>
      <c r="N437" s="223"/>
      <c r="O437" s="223"/>
      <c r="P437" s="223"/>
      <c r="Q437" s="223"/>
      <c r="R437" s="223"/>
      <c r="S437" s="223"/>
      <c r="T437" s="223"/>
      <c r="U437" s="223"/>
      <c r="V437" s="223"/>
      <c r="W437" s="223"/>
      <c r="X437" s="223"/>
      <c r="Y437" s="214"/>
      <c r="Z437" s="214"/>
      <c r="AA437" s="214"/>
      <c r="AB437" s="214"/>
      <c r="AC437" s="214"/>
      <c r="AD437" s="214"/>
      <c r="AE437" s="214"/>
      <c r="AF437" s="214"/>
      <c r="AG437" s="214" t="s">
        <v>171</v>
      </c>
      <c r="AH437" s="214">
        <v>0</v>
      </c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1" x14ac:dyDescent="0.2">
      <c r="A438" s="231">
        <v>38</v>
      </c>
      <c r="B438" s="232" t="s">
        <v>393</v>
      </c>
      <c r="C438" s="250" t="s">
        <v>394</v>
      </c>
      <c r="D438" s="233" t="s">
        <v>266</v>
      </c>
      <c r="E438" s="234">
        <v>2</v>
      </c>
      <c r="F438" s="235"/>
      <c r="G438" s="236">
        <f>ROUND(E438*F438,2)</f>
        <v>0</v>
      </c>
      <c r="H438" s="235"/>
      <c r="I438" s="236">
        <f>ROUND(E438*H438,2)</f>
        <v>0</v>
      </c>
      <c r="J438" s="235"/>
      <c r="K438" s="236">
        <f>ROUND(E438*J438,2)</f>
        <v>0</v>
      </c>
      <c r="L438" s="236">
        <v>21</v>
      </c>
      <c r="M438" s="236">
        <f>G438*(1+L438/100)</f>
        <v>0</v>
      </c>
      <c r="N438" s="236">
        <v>0</v>
      </c>
      <c r="O438" s="236">
        <f>ROUND(E438*N438,2)</f>
        <v>0</v>
      </c>
      <c r="P438" s="236">
        <v>0</v>
      </c>
      <c r="Q438" s="236">
        <f>ROUND(E438*P438,2)</f>
        <v>0</v>
      </c>
      <c r="R438" s="236"/>
      <c r="S438" s="236" t="s">
        <v>218</v>
      </c>
      <c r="T438" s="237" t="s">
        <v>124</v>
      </c>
      <c r="U438" s="223">
        <v>0</v>
      </c>
      <c r="V438" s="223">
        <f>ROUND(E438*U438,2)</f>
        <v>0</v>
      </c>
      <c r="W438" s="223"/>
      <c r="X438" s="223" t="s">
        <v>166</v>
      </c>
      <c r="Y438" s="214"/>
      <c r="Z438" s="214"/>
      <c r="AA438" s="214"/>
      <c r="AB438" s="214"/>
      <c r="AC438" s="214"/>
      <c r="AD438" s="214"/>
      <c r="AE438" s="214"/>
      <c r="AF438" s="214"/>
      <c r="AG438" s="214" t="s">
        <v>167</v>
      </c>
      <c r="AH438" s="214"/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1" x14ac:dyDescent="0.2">
      <c r="A439" s="221"/>
      <c r="B439" s="222"/>
      <c r="C439" s="251" t="s">
        <v>276</v>
      </c>
      <c r="D439" s="239"/>
      <c r="E439" s="239"/>
      <c r="F439" s="239"/>
      <c r="G439" s="239"/>
      <c r="H439" s="223"/>
      <c r="I439" s="223"/>
      <c r="J439" s="223"/>
      <c r="K439" s="223"/>
      <c r="L439" s="223"/>
      <c r="M439" s="223"/>
      <c r="N439" s="223"/>
      <c r="O439" s="223"/>
      <c r="P439" s="223"/>
      <c r="Q439" s="223"/>
      <c r="R439" s="223"/>
      <c r="S439" s="223"/>
      <c r="T439" s="223"/>
      <c r="U439" s="223"/>
      <c r="V439" s="223"/>
      <c r="W439" s="223"/>
      <c r="X439" s="223"/>
      <c r="Y439" s="214"/>
      <c r="Z439" s="214"/>
      <c r="AA439" s="214"/>
      <c r="AB439" s="214"/>
      <c r="AC439" s="214"/>
      <c r="AD439" s="214"/>
      <c r="AE439" s="214"/>
      <c r="AF439" s="214"/>
      <c r="AG439" s="214" t="s">
        <v>128</v>
      </c>
      <c r="AH439" s="214"/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38" t="str">
        <f>C439</f>
        <v>Panely jsou vyrobeny z pozinkovaných drátů s OKY 50x200 mm, dráty 8/6/8 mm  a vodorovnými dráty 8/6/8.</v>
      </c>
      <c r="BB439" s="214"/>
      <c r="BC439" s="214"/>
      <c r="BD439" s="214"/>
      <c r="BE439" s="214"/>
      <c r="BF439" s="214"/>
      <c r="BG439" s="214"/>
      <c r="BH439" s="214"/>
    </row>
    <row r="440" spans="1:60" outlineLevel="1" x14ac:dyDescent="0.2">
      <c r="A440" s="221"/>
      <c r="B440" s="222"/>
      <c r="C440" s="253" t="s">
        <v>277</v>
      </c>
      <c r="D440" s="247"/>
      <c r="E440" s="247"/>
      <c r="F440" s="247"/>
      <c r="G440" s="247"/>
      <c r="H440" s="223"/>
      <c r="I440" s="223"/>
      <c r="J440" s="223"/>
      <c r="K440" s="223"/>
      <c r="L440" s="223"/>
      <c r="M440" s="223"/>
      <c r="N440" s="223"/>
      <c r="O440" s="223"/>
      <c r="P440" s="223"/>
      <c r="Q440" s="223"/>
      <c r="R440" s="223"/>
      <c r="S440" s="223"/>
      <c r="T440" s="223"/>
      <c r="U440" s="223"/>
      <c r="V440" s="223"/>
      <c r="W440" s="223"/>
      <c r="X440" s="223"/>
      <c r="Y440" s="214"/>
      <c r="Z440" s="214"/>
      <c r="AA440" s="214"/>
      <c r="AB440" s="214"/>
      <c r="AC440" s="214"/>
      <c r="AD440" s="214"/>
      <c r="AE440" s="214"/>
      <c r="AF440" s="214"/>
      <c r="AG440" s="214" t="s">
        <v>128</v>
      </c>
      <c r="AH440" s="214"/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38" t="str">
        <f>C440</f>
        <v>Panely jsou na jedné straně ukončeny přesahem drátu, který bude na plotě umístěn ve vrchní části. Oplocení</v>
      </c>
      <c r="BB440" s="214"/>
      <c r="BC440" s="214"/>
      <c r="BD440" s="214"/>
      <c r="BE440" s="214"/>
      <c r="BF440" s="214"/>
      <c r="BG440" s="214"/>
      <c r="BH440" s="214"/>
    </row>
    <row r="441" spans="1:60" outlineLevel="1" x14ac:dyDescent="0.2">
      <c r="A441" s="221"/>
      <c r="B441" s="222"/>
      <c r="C441" s="253" t="s">
        <v>389</v>
      </c>
      <c r="D441" s="247"/>
      <c r="E441" s="247"/>
      <c r="F441" s="247"/>
      <c r="G441" s="247"/>
      <c r="H441" s="223"/>
      <c r="I441" s="223"/>
      <c r="J441" s="223"/>
      <c r="K441" s="223"/>
      <c r="L441" s="223"/>
      <c r="M441" s="223"/>
      <c r="N441" s="223"/>
      <c r="O441" s="223"/>
      <c r="P441" s="223"/>
      <c r="Q441" s="223"/>
      <c r="R441" s="223"/>
      <c r="S441" s="223"/>
      <c r="T441" s="223"/>
      <c r="U441" s="223"/>
      <c r="V441" s="223"/>
      <c r="W441" s="223"/>
      <c r="X441" s="223"/>
      <c r="Y441" s="214"/>
      <c r="Z441" s="214"/>
      <c r="AA441" s="214"/>
      <c r="AB441" s="214"/>
      <c r="AC441" s="214"/>
      <c r="AD441" s="214"/>
      <c r="AE441" s="214"/>
      <c r="AF441" s="214"/>
      <c r="AG441" s="214" t="s">
        <v>128</v>
      </c>
      <c r="AH441" s="214"/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38" t="str">
        <f>C441</f>
        <v>je včetně  ocelového jäkl sloupku pozink 60x40x1,4 mm dl. 2400 mm, držáku plotového dílce 2-6 ks, PVC čepiček.</v>
      </c>
      <c r="BB441" s="214"/>
      <c r="BC441" s="214"/>
      <c r="BD441" s="214"/>
      <c r="BE441" s="214"/>
      <c r="BF441" s="214"/>
      <c r="BG441" s="214"/>
      <c r="BH441" s="214"/>
    </row>
    <row r="442" spans="1:60" outlineLevel="1" x14ac:dyDescent="0.2">
      <c r="A442" s="221"/>
      <c r="B442" s="222"/>
      <c r="C442" s="253" t="s">
        <v>431</v>
      </c>
      <c r="D442" s="247"/>
      <c r="E442" s="247"/>
      <c r="F442" s="247"/>
      <c r="G442" s="247"/>
      <c r="H442" s="223"/>
      <c r="I442" s="223"/>
      <c r="J442" s="223"/>
      <c r="K442" s="223"/>
      <c r="L442" s="223"/>
      <c r="M442" s="223"/>
      <c r="N442" s="223"/>
      <c r="O442" s="223"/>
      <c r="P442" s="223"/>
      <c r="Q442" s="223"/>
      <c r="R442" s="223"/>
      <c r="S442" s="223"/>
      <c r="T442" s="223"/>
      <c r="U442" s="223"/>
      <c r="V442" s="223"/>
      <c r="W442" s="223"/>
      <c r="X442" s="223"/>
      <c r="Y442" s="214"/>
      <c r="Z442" s="214"/>
      <c r="AA442" s="214"/>
      <c r="AB442" s="214"/>
      <c r="AC442" s="214"/>
      <c r="AD442" s="214"/>
      <c r="AE442" s="214"/>
      <c r="AF442" s="214"/>
      <c r="AG442" s="214" t="s">
        <v>128</v>
      </c>
      <c r="AH442" s="214"/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outlineLevel="1" x14ac:dyDescent="0.2">
      <c r="A443" s="221"/>
      <c r="B443" s="222"/>
      <c r="C443" s="253" t="s">
        <v>279</v>
      </c>
      <c r="D443" s="247"/>
      <c r="E443" s="247"/>
      <c r="F443" s="247"/>
      <c r="G443" s="247"/>
      <c r="H443" s="223"/>
      <c r="I443" s="223"/>
      <c r="J443" s="223"/>
      <c r="K443" s="223"/>
      <c r="L443" s="223"/>
      <c r="M443" s="223"/>
      <c r="N443" s="223"/>
      <c r="O443" s="223"/>
      <c r="P443" s="223"/>
      <c r="Q443" s="223"/>
      <c r="R443" s="223"/>
      <c r="S443" s="223"/>
      <c r="T443" s="223"/>
      <c r="U443" s="223"/>
      <c r="V443" s="223"/>
      <c r="W443" s="223"/>
      <c r="X443" s="223"/>
      <c r="Y443" s="214"/>
      <c r="Z443" s="214"/>
      <c r="AA443" s="214"/>
      <c r="AB443" s="214"/>
      <c r="AC443" s="214"/>
      <c r="AD443" s="214"/>
      <c r="AE443" s="214"/>
      <c r="AF443" s="214"/>
      <c r="AG443" s="214" t="s">
        <v>128</v>
      </c>
      <c r="AH443" s="214"/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1" x14ac:dyDescent="0.2">
      <c r="A444" s="221"/>
      <c r="B444" s="222"/>
      <c r="C444" s="253" t="s">
        <v>310</v>
      </c>
      <c r="D444" s="247"/>
      <c r="E444" s="247"/>
      <c r="F444" s="247"/>
      <c r="G444" s="247"/>
      <c r="H444" s="223"/>
      <c r="I444" s="223"/>
      <c r="J444" s="223"/>
      <c r="K444" s="223"/>
      <c r="L444" s="223"/>
      <c r="M444" s="223"/>
      <c r="N444" s="223"/>
      <c r="O444" s="223"/>
      <c r="P444" s="223"/>
      <c r="Q444" s="223"/>
      <c r="R444" s="223"/>
      <c r="S444" s="223"/>
      <c r="T444" s="223"/>
      <c r="U444" s="223"/>
      <c r="V444" s="223"/>
      <c r="W444" s="223"/>
      <c r="X444" s="223"/>
      <c r="Y444" s="214"/>
      <c r="Z444" s="214"/>
      <c r="AA444" s="214"/>
      <c r="AB444" s="214"/>
      <c r="AC444" s="214"/>
      <c r="AD444" s="214"/>
      <c r="AE444" s="214"/>
      <c r="AF444" s="214"/>
      <c r="AG444" s="214" t="s">
        <v>128</v>
      </c>
      <c r="AH444" s="214"/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outlineLevel="1" x14ac:dyDescent="0.2">
      <c r="A445" s="221"/>
      <c r="B445" s="222"/>
      <c r="C445" s="253" t="s">
        <v>281</v>
      </c>
      <c r="D445" s="247"/>
      <c r="E445" s="247"/>
      <c r="F445" s="247"/>
      <c r="G445" s="247"/>
      <c r="H445" s="223"/>
      <c r="I445" s="223"/>
      <c r="J445" s="223"/>
      <c r="K445" s="223"/>
      <c r="L445" s="223"/>
      <c r="M445" s="223"/>
      <c r="N445" s="223"/>
      <c r="O445" s="223"/>
      <c r="P445" s="223"/>
      <c r="Q445" s="223"/>
      <c r="R445" s="223"/>
      <c r="S445" s="223"/>
      <c r="T445" s="223"/>
      <c r="U445" s="223"/>
      <c r="V445" s="223"/>
      <c r="W445" s="223"/>
      <c r="X445" s="223"/>
      <c r="Y445" s="214"/>
      <c r="Z445" s="214"/>
      <c r="AA445" s="214"/>
      <c r="AB445" s="214"/>
      <c r="AC445" s="214"/>
      <c r="AD445" s="214"/>
      <c r="AE445" s="214"/>
      <c r="AF445" s="214"/>
      <c r="AG445" s="214" t="s">
        <v>128</v>
      </c>
      <c r="AH445" s="214"/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1" x14ac:dyDescent="0.2">
      <c r="A446" s="221"/>
      <c r="B446" s="222"/>
      <c r="C446" s="253" t="s">
        <v>282</v>
      </c>
      <c r="D446" s="247"/>
      <c r="E446" s="247"/>
      <c r="F446" s="247"/>
      <c r="G446" s="247"/>
      <c r="H446" s="223"/>
      <c r="I446" s="223"/>
      <c r="J446" s="223"/>
      <c r="K446" s="223"/>
      <c r="L446" s="223"/>
      <c r="M446" s="223"/>
      <c r="N446" s="223"/>
      <c r="O446" s="223"/>
      <c r="P446" s="223"/>
      <c r="Q446" s="223"/>
      <c r="R446" s="223"/>
      <c r="S446" s="223"/>
      <c r="T446" s="223"/>
      <c r="U446" s="223"/>
      <c r="V446" s="223"/>
      <c r="W446" s="223"/>
      <c r="X446" s="223"/>
      <c r="Y446" s="214"/>
      <c r="Z446" s="214"/>
      <c r="AA446" s="214"/>
      <c r="AB446" s="214"/>
      <c r="AC446" s="214"/>
      <c r="AD446" s="214"/>
      <c r="AE446" s="214"/>
      <c r="AF446" s="214"/>
      <c r="AG446" s="214" t="s">
        <v>128</v>
      </c>
      <c r="AH446" s="214"/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1" x14ac:dyDescent="0.2">
      <c r="A447" s="221"/>
      <c r="B447" s="222"/>
      <c r="C447" s="253" t="s">
        <v>283</v>
      </c>
      <c r="D447" s="247"/>
      <c r="E447" s="247"/>
      <c r="F447" s="247"/>
      <c r="G447" s="247"/>
      <c r="H447" s="223"/>
      <c r="I447" s="223"/>
      <c r="J447" s="223"/>
      <c r="K447" s="223"/>
      <c r="L447" s="223"/>
      <c r="M447" s="223"/>
      <c r="N447" s="223"/>
      <c r="O447" s="223"/>
      <c r="P447" s="223"/>
      <c r="Q447" s="223"/>
      <c r="R447" s="223"/>
      <c r="S447" s="223"/>
      <c r="T447" s="223"/>
      <c r="U447" s="223"/>
      <c r="V447" s="223"/>
      <c r="W447" s="223"/>
      <c r="X447" s="223"/>
      <c r="Y447" s="214"/>
      <c r="Z447" s="214"/>
      <c r="AA447" s="214"/>
      <c r="AB447" s="214"/>
      <c r="AC447" s="214"/>
      <c r="AD447" s="214"/>
      <c r="AE447" s="214"/>
      <c r="AF447" s="214"/>
      <c r="AG447" s="214" t="s">
        <v>128</v>
      </c>
      <c r="AH447" s="214"/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outlineLevel="1" x14ac:dyDescent="0.2">
      <c r="A448" s="221"/>
      <c r="B448" s="222"/>
      <c r="C448" s="253" t="s">
        <v>285</v>
      </c>
      <c r="D448" s="247"/>
      <c r="E448" s="247"/>
      <c r="F448" s="247"/>
      <c r="G448" s="247"/>
      <c r="H448" s="223"/>
      <c r="I448" s="223"/>
      <c r="J448" s="223"/>
      <c r="K448" s="223"/>
      <c r="L448" s="223"/>
      <c r="M448" s="223"/>
      <c r="N448" s="223"/>
      <c r="O448" s="223"/>
      <c r="P448" s="223"/>
      <c r="Q448" s="223"/>
      <c r="R448" s="223"/>
      <c r="S448" s="223"/>
      <c r="T448" s="223"/>
      <c r="U448" s="223"/>
      <c r="V448" s="223"/>
      <c r="W448" s="223"/>
      <c r="X448" s="223"/>
      <c r="Y448" s="214"/>
      <c r="Z448" s="214"/>
      <c r="AA448" s="214"/>
      <c r="AB448" s="214"/>
      <c r="AC448" s="214"/>
      <c r="AD448" s="214"/>
      <c r="AE448" s="214"/>
      <c r="AF448" s="214"/>
      <c r="AG448" s="214" t="s">
        <v>128</v>
      </c>
      <c r="AH448" s="214"/>
      <c r="AI448" s="214"/>
      <c r="AJ448" s="214"/>
      <c r="AK448" s="214"/>
      <c r="AL448" s="214"/>
      <c r="AM448" s="214"/>
      <c r="AN448" s="214"/>
      <c r="AO448" s="214"/>
      <c r="AP448" s="214"/>
      <c r="AQ448" s="214"/>
      <c r="AR448" s="214"/>
      <c r="AS448" s="214"/>
      <c r="AT448" s="214"/>
      <c r="AU448" s="214"/>
      <c r="AV448" s="214"/>
      <c r="AW448" s="214"/>
      <c r="AX448" s="214"/>
      <c r="AY448" s="214"/>
      <c r="AZ448" s="214"/>
      <c r="BA448" s="238" t="str">
        <f>C448</f>
        <v>Spojovací příchytky budou kovové s rozměry 60x40mm, při uchycení panelu ke sloupku branky nebo brány budou mít rozměr 80x80 mm.</v>
      </c>
      <c r="BB448" s="214"/>
      <c r="BC448" s="214"/>
      <c r="BD448" s="214"/>
      <c r="BE448" s="214"/>
      <c r="BF448" s="214"/>
      <c r="BG448" s="214"/>
      <c r="BH448" s="214"/>
    </row>
    <row r="449" spans="1:60" outlineLevel="1" x14ac:dyDescent="0.2">
      <c r="A449" s="221"/>
      <c r="B449" s="222"/>
      <c r="C449" s="253" t="s">
        <v>286</v>
      </c>
      <c r="D449" s="247"/>
      <c r="E449" s="247"/>
      <c r="F449" s="247"/>
      <c r="G449" s="247"/>
      <c r="H449" s="223"/>
      <c r="I449" s="223"/>
      <c r="J449" s="223"/>
      <c r="K449" s="223"/>
      <c r="L449" s="223"/>
      <c r="M449" s="223"/>
      <c r="N449" s="223"/>
      <c r="O449" s="223"/>
      <c r="P449" s="223"/>
      <c r="Q449" s="223"/>
      <c r="R449" s="223"/>
      <c r="S449" s="223"/>
      <c r="T449" s="223"/>
      <c r="U449" s="223"/>
      <c r="V449" s="223"/>
      <c r="W449" s="223"/>
      <c r="X449" s="223"/>
      <c r="Y449" s="214"/>
      <c r="Z449" s="214"/>
      <c r="AA449" s="214"/>
      <c r="AB449" s="214"/>
      <c r="AC449" s="214"/>
      <c r="AD449" s="214"/>
      <c r="AE449" s="214"/>
      <c r="AF449" s="214"/>
      <c r="AG449" s="214" t="s">
        <v>128</v>
      </c>
      <c r="AH449" s="214"/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outlineLevel="1" x14ac:dyDescent="0.2">
      <c r="A450" s="221"/>
      <c r="B450" s="222"/>
      <c r="C450" s="253" t="s">
        <v>287</v>
      </c>
      <c r="D450" s="247"/>
      <c r="E450" s="247"/>
      <c r="F450" s="247"/>
      <c r="G450" s="247"/>
      <c r="H450" s="223"/>
      <c r="I450" s="223"/>
      <c r="J450" s="223"/>
      <c r="K450" s="223"/>
      <c r="L450" s="223"/>
      <c r="M450" s="223"/>
      <c r="N450" s="223"/>
      <c r="O450" s="223"/>
      <c r="P450" s="223"/>
      <c r="Q450" s="223"/>
      <c r="R450" s="223"/>
      <c r="S450" s="223"/>
      <c r="T450" s="223"/>
      <c r="U450" s="223"/>
      <c r="V450" s="223"/>
      <c r="W450" s="223"/>
      <c r="X450" s="223"/>
      <c r="Y450" s="214"/>
      <c r="Z450" s="214"/>
      <c r="AA450" s="214"/>
      <c r="AB450" s="214"/>
      <c r="AC450" s="214"/>
      <c r="AD450" s="214"/>
      <c r="AE450" s="214"/>
      <c r="AF450" s="214"/>
      <c r="AG450" s="214" t="s">
        <v>128</v>
      </c>
      <c r="AH450" s="214"/>
      <c r="AI450" s="214"/>
      <c r="AJ450" s="214"/>
      <c r="AK450" s="214"/>
      <c r="AL450" s="214"/>
      <c r="AM450" s="214"/>
      <c r="AN450" s="214"/>
      <c r="AO450" s="214"/>
      <c r="AP450" s="214"/>
      <c r="AQ450" s="214"/>
      <c r="AR450" s="214"/>
      <c r="AS450" s="214"/>
      <c r="AT450" s="214"/>
      <c r="AU450" s="214"/>
      <c r="AV450" s="214"/>
      <c r="AW450" s="214"/>
      <c r="AX450" s="214"/>
      <c r="AY450" s="214"/>
      <c r="AZ450" s="214"/>
      <c r="BA450" s="214"/>
      <c r="BB450" s="214"/>
      <c r="BC450" s="214"/>
      <c r="BD450" s="214"/>
      <c r="BE450" s="214"/>
      <c r="BF450" s="214"/>
      <c r="BG450" s="214"/>
      <c r="BH450" s="214"/>
    </row>
    <row r="451" spans="1:60" outlineLevel="1" x14ac:dyDescent="0.2">
      <c r="A451" s="221"/>
      <c r="B451" s="222"/>
      <c r="C451" s="267" t="s">
        <v>193</v>
      </c>
      <c r="D451" s="257"/>
      <c r="E451" s="258"/>
      <c r="F451" s="223"/>
      <c r="G451" s="223"/>
      <c r="H451" s="223"/>
      <c r="I451" s="223"/>
      <c r="J451" s="223"/>
      <c r="K451" s="223"/>
      <c r="L451" s="223"/>
      <c r="M451" s="223"/>
      <c r="N451" s="223"/>
      <c r="O451" s="223"/>
      <c r="P451" s="223"/>
      <c r="Q451" s="223"/>
      <c r="R451" s="223"/>
      <c r="S451" s="223"/>
      <c r="T451" s="223"/>
      <c r="U451" s="223"/>
      <c r="V451" s="223"/>
      <c r="W451" s="223"/>
      <c r="X451" s="223"/>
      <c r="Y451" s="214"/>
      <c r="Z451" s="214"/>
      <c r="AA451" s="214"/>
      <c r="AB451" s="214"/>
      <c r="AC451" s="214"/>
      <c r="AD451" s="214"/>
      <c r="AE451" s="214"/>
      <c r="AF451" s="214"/>
      <c r="AG451" s="214" t="s">
        <v>171</v>
      </c>
      <c r="AH451" s="214">
        <v>0</v>
      </c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outlineLevel="1" x14ac:dyDescent="0.2">
      <c r="A452" s="221"/>
      <c r="B452" s="222"/>
      <c r="C452" s="267" t="s">
        <v>312</v>
      </c>
      <c r="D452" s="257"/>
      <c r="E452" s="258">
        <v>2</v>
      </c>
      <c r="F452" s="223"/>
      <c r="G452" s="223"/>
      <c r="H452" s="223"/>
      <c r="I452" s="223"/>
      <c r="J452" s="223"/>
      <c r="K452" s="223"/>
      <c r="L452" s="223"/>
      <c r="M452" s="223"/>
      <c r="N452" s="223"/>
      <c r="O452" s="223"/>
      <c r="P452" s="223"/>
      <c r="Q452" s="223"/>
      <c r="R452" s="223"/>
      <c r="S452" s="223"/>
      <c r="T452" s="223"/>
      <c r="U452" s="223"/>
      <c r="V452" s="223"/>
      <c r="W452" s="223"/>
      <c r="X452" s="223"/>
      <c r="Y452" s="214"/>
      <c r="Z452" s="214"/>
      <c r="AA452" s="214"/>
      <c r="AB452" s="214"/>
      <c r="AC452" s="214"/>
      <c r="AD452" s="214"/>
      <c r="AE452" s="214"/>
      <c r="AF452" s="214"/>
      <c r="AG452" s="214" t="s">
        <v>171</v>
      </c>
      <c r="AH452" s="214">
        <v>0</v>
      </c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outlineLevel="1" x14ac:dyDescent="0.2">
      <c r="A453" s="231">
        <v>39</v>
      </c>
      <c r="B453" s="232" t="s">
        <v>395</v>
      </c>
      <c r="C453" s="250" t="s">
        <v>396</v>
      </c>
      <c r="D453" s="233" t="s">
        <v>266</v>
      </c>
      <c r="E453" s="234">
        <v>1</v>
      </c>
      <c r="F453" s="235"/>
      <c r="G453" s="236">
        <f>ROUND(E453*F453,2)</f>
        <v>0</v>
      </c>
      <c r="H453" s="235"/>
      <c r="I453" s="236">
        <f>ROUND(E453*H453,2)</f>
        <v>0</v>
      </c>
      <c r="J453" s="235"/>
      <c r="K453" s="236">
        <f>ROUND(E453*J453,2)</f>
        <v>0</v>
      </c>
      <c r="L453" s="236">
        <v>21</v>
      </c>
      <c r="M453" s="236">
        <f>G453*(1+L453/100)</f>
        <v>0</v>
      </c>
      <c r="N453" s="236">
        <v>0</v>
      </c>
      <c r="O453" s="236">
        <f>ROUND(E453*N453,2)</f>
        <v>0</v>
      </c>
      <c r="P453" s="236">
        <v>0</v>
      </c>
      <c r="Q453" s="236">
        <f>ROUND(E453*P453,2)</f>
        <v>0</v>
      </c>
      <c r="R453" s="236"/>
      <c r="S453" s="236" t="s">
        <v>218</v>
      </c>
      <c r="T453" s="237" t="s">
        <v>124</v>
      </c>
      <c r="U453" s="223">
        <v>0</v>
      </c>
      <c r="V453" s="223">
        <f>ROUND(E453*U453,2)</f>
        <v>0</v>
      </c>
      <c r="W453" s="223"/>
      <c r="X453" s="223" t="s">
        <v>166</v>
      </c>
      <c r="Y453" s="214"/>
      <c r="Z453" s="214"/>
      <c r="AA453" s="214"/>
      <c r="AB453" s="214"/>
      <c r="AC453" s="214"/>
      <c r="AD453" s="214"/>
      <c r="AE453" s="214"/>
      <c r="AF453" s="214"/>
      <c r="AG453" s="214" t="s">
        <v>167</v>
      </c>
      <c r="AH453" s="214"/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outlineLevel="1" x14ac:dyDescent="0.2">
      <c r="A454" s="221"/>
      <c r="B454" s="222"/>
      <c r="C454" s="251" t="s">
        <v>397</v>
      </c>
      <c r="D454" s="239"/>
      <c r="E454" s="239"/>
      <c r="F454" s="239"/>
      <c r="G454" s="239"/>
      <c r="H454" s="223"/>
      <c r="I454" s="223"/>
      <c r="J454" s="223"/>
      <c r="K454" s="223"/>
      <c r="L454" s="223"/>
      <c r="M454" s="223"/>
      <c r="N454" s="223"/>
      <c r="O454" s="223"/>
      <c r="P454" s="223"/>
      <c r="Q454" s="223"/>
      <c r="R454" s="223"/>
      <c r="S454" s="223"/>
      <c r="T454" s="223"/>
      <c r="U454" s="223"/>
      <c r="V454" s="223"/>
      <c r="W454" s="223"/>
      <c r="X454" s="223"/>
      <c r="Y454" s="214"/>
      <c r="Z454" s="214"/>
      <c r="AA454" s="214"/>
      <c r="AB454" s="214"/>
      <c r="AC454" s="214"/>
      <c r="AD454" s="214"/>
      <c r="AE454" s="214"/>
      <c r="AF454" s="214"/>
      <c r="AG454" s="214" t="s">
        <v>128</v>
      </c>
      <c r="AH454" s="214"/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38" t="str">
        <f>C454</f>
        <v>Povrchová úprava žárový pozink. Brána 3220/1800 mm s plechovou a trubkovou výplní, trubky d=15mm, plech tl. 0,8mm.</v>
      </c>
      <c r="BB454" s="214"/>
      <c r="BC454" s="214"/>
      <c r="BD454" s="214"/>
      <c r="BE454" s="214"/>
      <c r="BF454" s="214"/>
      <c r="BG454" s="214"/>
      <c r="BH454" s="214"/>
    </row>
    <row r="455" spans="1:60" outlineLevel="1" x14ac:dyDescent="0.2">
      <c r="A455" s="221"/>
      <c r="B455" s="222"/>
      <c r="C455" s="253" t="s">
        <v>398</v>
      </c>
      <c r="D455" s="247"/>
      <c r="E455" s="247"/>
      <c r="F455" s="247"/>
      <c r="G455" s="247"/>
      <c r="H455" s="223"/>
      <c r="I455" s="223"/>
      <c r="J455" s="223"/>
      <c r="K455" s="223"/>
      <c r="L455" s="223"/>
      <c r="M455" s="223"/>
      <c r="N455" s="223"/>
      <c r="O455" s="223"/>
      <c r="P455" s="223"/>
      <c r="Q455" s="223"/>
      <c r="R455" s="223"/>
      <c r="S455" s="223"/>
      <c r="T455" s="223"/>
      <c r="U455" s="223"/>
      <c r="V455" s="223"/>
      <c r="W455" s="223"/>
      <c r="X455" s="223"/>
      <c r="Y455" s="214"/>
      <c r="Z455" s="214"/>
      <c r="AA455" s="214"/>
      <c r="AB455" s="214"/>
      <c r="AC455" s="214"/>
      <c r="AD455" s="214"/>
      <c r="AE455" s="214"/>
      <c r="AF455" s="214"/>
      <c r="AG455" s="214" t="s">
        <v>128</v>
      </c>
      <c r="AH455" s="214"/>
      <c r="AI455" s="214"/>
      <c r="AJ455" s="214"/>
      <c r="AK455" s="214"/>
      <c r="AL455" s="214"/>
      <c r="AM455" s="214"/>
      <c r="AN455" s="214"/>
      <c r="AO455" s="214"/>
      <c r="AP455" s="214"/>
      <c r="AQ455" s="214"/>
      <c r="AR455" s="214"/>
      <c r="AS455" s="214"/>
      <c r="AT455" s="214"/>
      <c r="AU455" s="214"/>
      <c r="AV455" s="214"/>
      <c r="AW455" s="214"/>
      <c r="AX455" s="214"/>
      <c r="AY455" s="214"/>
      <c r="AZ455" s="214"/>
      <c r="BA455" s="238" t="str">
        <f>C455</f>
        <v>Rám  z  profilu 60x40x1,4 mm a přípevněna na nosné CHS sloupky 114,3x10mm. Součástí dvoukřídlé pozink. brány je</v>
      </c>
      <c r="BB455" s="214"/>
      <c r="BC455" s="214"/>
      <c r="BD455" s="214"/>
      <c r="BE455" s="214"/>
      <c r="BF455" s="214"/>
      <c r="BG455" s="214"/>
      <c r="BH455" s="214"/>
    </row>
    <row r="456" spans="1:60" outlineLevel="1" x14ac:dyDescent="0.2">
      <c r="A456" s="221"/>
      <c r="B456" s="222"/>
      <c r="C456" s="253" t="s">
        <v>434</v>
      </c>
      <c r="D456" s="247"/>
      <c r="E456" s="247"/>
      <c r="F456" s="247"/>
      <c r="G456" s="247"/>
      <c r="H456" s="223"/>
      <c r="I456" s="223"/>
      <c r="J456" s="223"/>
      <c r="K456" s="223"/>
      <c r="L456" s="223"/>
      <c r="M456" s="223"/>
      <c r="N456" s="223"/>
      <c r="O456" s="223"/>
      <c r="P456" s="223"/>
      <c r="Q456" s="223"/>
      <c r="R456" s="223"/>
      <c r="S456" s="223"/>
      <c r="T456" s="223"/>
      <c r="U456" s="223"/>
      <c r="V456" s="223"/>
      <c r="W456" s="223"/>
      <c r="X456" s="223"/>
      <c r="Y456" s="214"/>
      <c r="Z456" s="214"/>
      <c r="AA456" s="214"/>
      <c r="AB456" s="214"/>
      <c r="AC456" s="214"/>
      <c r="AD456" s="214"/>
      <c r="AE456" s="214"/>
      <c r="AF456" s="214"/>
      <c r="AG456" s="214" t="s">
        <v>128</v>
      </c>
      <c r="AH456" s="214"/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outlineLevel="1" x14ac:dyDescent="0.2">
      <c r="A457" s="221"/>
      <c r="B457" s="222"/>
      <c r="C457" s="253" t="s">
        <v>399</v>
      </c>
      <c r="D457" s="247"/>
      <c r="E457" s="247"/>
      <c r="F457" s="247"/>
      <c r="G457" s="247"/>
      <c r="H457" s="223"/>
      <c r="I457" s="223"/>
      <c r="J457" s="223"/>
      <c r="K457" s="223"/>
      <c r="L457" s="223"/>
      <c r="M457" s="223"/>
      <c r="N457" s="223"/>
      <c r="O457" s="223"/>
      <c r="P457" s="223"/>
      <c r="Q457" s="223"/>
      <c r="R457" s="223"/>
      <c r="S457" s="223"/>
      <c r="T457" s="223"/>
      <c r="U457" s="223"/>
      <c r="V457" s="223"/>
      <c r="W457" s="223"/>
      <c r="X457" s="223"/>
      <c r="Y457" s="214"/>
      <c r="Z457" s="214"/>
      <c r="AA457" s="214"/>
      <c r="AB457" s="214"/>
      <c r="AC457" s="214"/>
      <c r="AD457" s="214"/>
      <c r="AE457" s="214"/>
      <c r="AF457" s="214"/>
      <c r="AG457" s="214" t="s">
        <v>128</v>
      </c>
      <c r="AH457" s="214"/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38" t="str">
        <f>C457</f>
        <v>Základ pro bránu beton prostý C12/15  Ř 250mm, hloubka stejná jakou měl stávající základ původního sloupku,</v>
      </c>
      <c r="BB457" s="214"/>
      <c r="BC457" s="214"/>
      <c r="BD457" s="214"/>
      <c r="BE457" s="214"/>
      <c r="BF457" s="214"/>
      <c r="BG457" s="214"/>
      <c r="BH457" s="214"/>
    </row>
    <row r="458" spans="1:60" outlineLevel="1" x14ac:dyDescent="0.2">
      <c r="A458" s="221"/>
      <c r="B458" s="222"/>
      <c r="C458" s="253" t="s">
        <v>400</v>
      </c>
      <c r="D458" s="247"/>
      <c r="E458" s="247"/>
      <c r="F458" s="247"/>
      <c r="G458" s="247"/>
      <c r="H458" s="223"/>
      <c r="I458" s="223"/>
      <c r="J458" s="223"/>
      <c r="K458" s="223"/>
      <c r="L458" s="223"/>
      <c r="M458" s="223"/>
      <c r="N458" s="223"/>
      <c r="O458" s="223"/>
      <c r="P458" s="223"/>
      <c r="Q458" s="223"/>
      <c r="R458" s="223"/>
      <c r="S458" s="223"/>
      <c r="T458" s="223"/>
      <c r="U458" s="223"/>
      <c r="V458" s="223"/>
      <c r="W458" s="223"/>
      <c r="X458" s="223"/>
      <c r="Y458" s="214"/>
      <c r="Z458" s="214"/>
      <c r="AA458" s="214"/>
      <c r="AB458" s="214"/>
      <c r="AC458" s="214"/>
      <c r="AD458" s="214"/>
      <c r="AE458" s="214"/>
      <c r="AF458" s="214"/>
      <c r="AG458" s="214" t="s">
        <v>128</v>
      </c>
      <c r="AH458" s="214"/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1" x14ac:dyDescent="0.2">
      <c r="A459" s="221"/>
      <c r="B459" s="222"/>
      <c r="C459" s="253" t="s">
        <v>287</v>
      </c>
      <c r="D459" s="247"/>
      <c r="E459" s="247"/>
      <c r="F459" s="247"/>
      <c r="G459" s="247"/>
      <c r="H459" s="223"/>
      <c r="I459" s="223"/>
      <c r="J459" s="223"/>
      <c r="K459" s="223"/>
      <c r="L459" s="223"/>
      <c r="M459" s="223"/>
      <c r="N459" s="223"/>
      <c r="O459" s="223"/>
      <c r="P459" s="223"/>
      <c r="Q459" s="223"/>
      <c r="R459" s="223"/>
      <c r="S459" s="223"/>
      <c r="T459" s="223"/>
      <c r="U459" s="223"/>
      <c r="V459" s="223"/>
      <c r="W459" s="223"/>
      <c r="X459" s="223"/>
      <c r="Y459" s="214"/>
      <c r="Z459" s="214"/>
      <c r="AA459" s="214"/>
      <c r="AB459" s="214"/>
      <c r="AC459" s="214"/>
      <c r="AD459" s="214"/>
      <c r="AE459" s="214"/>
      <c r="AF459" s="214"/>
      <c r="AG459" s="214" t="s">
        <v>128</v>
      </c>
      <c r="AH459" s="214"/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outlineLevel="1" x14ac:dyDescent="0.2">
      <c r="A460" s="221"/>
      <c r="B460" s="222"/>
      <c r="C460" s="253" t="s">
        <v>371</v>
      </c>
      <c r="D460" s="247"/>
      <c r="E460" s="247"/>
      <c r="F460" s="247"/>
      <c r="G460" s="247"/>
      <c r="H460" s="223"/>
      <c r="I460" s="223"/>
      <c r="J460" s="223"/>
      <c r="K460" s="223"/>
      <c r="L460" s="223"/>
      <c r="M460" s="223"/>
      <c r="N460" s="223"/>
      <c r="O460" s="223"/>
      <c r="P460" s="223"/>
      <c r="Q460" s="223"/>
      <c r="R460" s="223"/>
      <c r="S460" s="223"/>
      <c r="T460" s="223"/>
      <c r="U460" s="223"/>
      <c r="V460" s="223"/>
      <c r="W460" s="223"/>
      <c r="X460" s="223"/>
      <c r="Y460" s="214"/>
      <c r="Z460" s="214"/>
      <c r="AA460" s="214"/>
      <c r="AB460" s="214"/>
      <c r="AC460" s="214"/>
      <c r="AD460" s="214"/>
      <c r="AE460" s="214"/>
      <c r="AF460" s="214"/>
      <c r="AG460" s="214" t="s">
        <v>128</v>
      </c>
      <c r="AH460" s="214"/>
      <c r="AI460" s="214"/>
      <c r="AJ460" s="214"/>
      <c r="AK460" s="214"/>
      <c r="AL460" s="214"/>
      <c r="AM460" s="214"/>
      <c r="AN460" s="214"/>
      <c r="AO460" s="214"/>
      <c r="AP460" s="214"/>
      <c r="AQ460" s="214"/>
      <c r="AR460" s="214"/>
      <c r="AS460" s="214"/>
      <c r="AT460" s="214"/>
      <c r="AU460" s="214"/>
      <c r="AV460" s="214"/>
      <c r="AW460" s="214"/>
      <c r="AX460" s="214"/>
      <c r="AY460" s="214"/>
      <c r="AZ460" s="214"/>
      <c r="BA460" s="214"/>
      <c r="BB460" s="214"/>
      <c r="BC460" s="214"/>
      <c r="BD460" s="214"/>
      <c r="BE460" s="214"/>
      <c r="BF460" s="214"/>
      <c r="BG460" s="214"/>
      <c r="BH460" s="214"/>
    </row>
    <row r="461" spans="1:60" outlineLevel="1" x14ac:dyDescent="0.2">
      <c r="A461" s="221"/>
      <c r="B461" s="222"/>
      <c r="C461" s="267" t="s">
        <v>193</v>
      </c>
      <c r="D461" s="257"/>
      <c r="E461" s="258"/>
      <c r="F461" s="223"/>
      <c r="G461" s="223"/>
      <c r="H461" s="223"/>
      <c r="I461" s="223"/>
      <c r="J461" s="223"/>
      <c r="K461" s="223"/>
      <c r="L461" s="223"/>
      <c r="M461" s="223"/>
      <c r="N461" s="223"/>
      <c r="O461" s="223"/>
      <c r="P461" s="223"/>
      <c r="Q461" s="223"/>
      <c r="R461" s="223"/>
      <c r="S461" s="223"/>
      <c r="T461" s="223"/>
      <c r="U461" s="223"/>
      <c r="V461" s="223"/>
      <c r="W461" s="223"/>
      <c r="X461" s="223"/>
      <c r="Y461" s="214"/>
      <c r="Z461" s="214"/>
      <c r="AA461" s="214"/>
      <c r="AB461" s="214"/>
      <c r="AC461" s="214"/>
      <c r="AD461" s="214"/>
      <c r="AE461" s="214"/>
      <c r="AF461" s="214"/>
      <c r="AG461" s="214" t="s">
        <v>171</v>
      </c>
      <c r="AH461" s="214">
        <v>0</v>
      </c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outlineLevel="1" x14ac:dyDescent="0.2">
      <c r="A462" s="221"/>
      <c r="B462" s="222"/>
      <c r="C462" s="267" t="s">
        <v>267</v>
      </c>
      <c r="D462" s="257"/>
      <c r="E462" s="258">
        <v>1</v>
      </c>
      <c r="F462" s="223"/>
      <c r="G462" s="223"/>
      <c r="H462" s="223"/>
      <c r="I462" s="223"/>
      <c r="J462" s="223"/>
      <c r="K462" s="223"/>
      <c r="L462" s="223"/>
      <c r="M462" s="223"/>
      <c r="N462" s="223"/>
      <c r="O462" s="223"/>
      <c r="P462" s="223"/>
      <c r="Q462" s="223"/>
      <c r="R462" s="223"/>
      <c r="S462" s="223"/>
      <c r="T462" s="223"/>
      <c r="U462" s="223"/>
      <c r="V462" s="223"/>
      <c r="W462" s="223"/>
      <c r="X462" s="223"/>
      <c r="Y462" s="214"/>
      <c r="Z462" s="214"/>
      <c r="AA462" s="214"/>
      <c r="AB462" s="214"/>
      <c r="AC462" s="214"/>
      <c r="AD462" s="214"/>
      <c r="AE462" s="214"/>
      <c r="AF462" s="214"/>
      <c r="AG462" s="214" t="s">
        <v>171</v>
      </c>
      <c r="AH462" s="214">
        <v>0</v>
      </c>
      <c r="AI462" s="214"/>
      <c r="AJ462" s="214"/>
      <c r="AK462" s="214"/>
      <c r="AL462" s="214"/>
      <c r="AM462" s="214"/>
      <c r="AN462" s="214"/>
      <c r="AO462" s="214"/>
      <c r="AP462" s="214"/>
      <c r="AQ462" s="214"/>
      <c r="AR462" s="214"/>
      <c r="AS462" s="214"/>
      <c r="AT462" s="214"/>
      <c r="AU462" s="214"/>
      <c r="AV462" s="214"/>
      <c r="AW462" s="214"/>
      <c r="AX462" s="214"/>
      <c r="AY462" s="214"/>
      <c r="AZ462" s="214"/>
      <c r="BA462" s="214"/>
      <c r="BB462" s="214"/>
      <c r="BC462" s="214"/>
      <c r="BD462" s="214"/>
      <c r="BE462" s="214"/>
      <c r="BF462" s="214"/>
      <c r="BG462" s="214"/>
      <c r="BH462" s="214"/>
    </row>
    <row r="463" spans="1:60" outlineLevel="1" x14ac:dyDescent="0.2">
      <c r="A463" s="231">
        <v>40</v>
      </c>
      <c r="B463" s="232" t="s">
        <v>401</v>
      </c>
      <c r="C463" s="250" t="s">
        <v>402</v>
      </c>
      <c r="D463" s="233" t="s">
        <v>266</v>
      </c>
      <c r="E463" s="234">
        <v>1</v>
      </c>
      <c r="F463" s="235"/>
      <c r="G463" s="236">
        <f>ROUND(E463*F463,2)</f>
        <v>0</v>
      </c>
      <c r="H463" s="235"/>
      <c r="I463" s="236">
        <f>ROUND(E463*H463,2)</f>
        <v>0</v>
      </c>
      <c r="J463" s="235"/>
      <c r="K463" s="236">
        <f>ROUND(E463*J463,2)</f>
        <v>0</v>
      </c>
      <c r="L463" s="236">
        <v>21</v>
      </c>
      <c r="M463" s="236">
        <f>G463*(1+L463/100)</f>
        <v>0</v>
      </c>
      <c r="N463" s="236">
        <v>0</v>
      </c>
      <c r="O463" s="236">
        <f>ROUND(E463*N463,2)</f>
        <v>0</v>
      </c>
      <c r="P463" s="236">
        <v>0</v>
      </c>
      <c r="Q463" s="236">
        <f>ROUND(E463*P463,2)</f>
        <v>0</v>
      </c>
      <c r="R463" s="236"/>
      <c r="S463" s="236" t="s">
        <v>218</v>
      </c>
      <c r="T463" s="237" t="s">
        <v>124</v>
      </c>
      <c r="U463" s="223">
        <v>0</v>
      </c>
      <c r="V463" s="223">
        <f>ROUND(E463*U463,2)</f>
        <v>0</v>
      </c>
      <c r="W463" s="223"/>
      <c r="X463" s="223" t="s">
        <v>166</v>
      </c>
      <c r="Y463" s="214"/>
      <c r="Z463" s="214"/>
      <c r="AA463" s="214"/>
      <c r="AB463" s="214"/>
      <c r="AC463" s="214"/>
      <c r="AD463" s="214"/>
      <c r="AE463" s="214"/>
      <c r="AF463" s="214"/>
      <c r="AG463" s="214" t="s">
        <v>167</v>
      </c>
      <c r="AH463" s="214"/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outlineLevel="1" x14ac:dyDescent="0.2">
      <c r="A464" s="221"/>
      <c r="B464" s="222"/>
      <c r="C464" s="251" t="s">
        <v>403</v>
      </c>
      <c r="D464" s="239"/>
      <c r="E464" s="239"/>
      <c r="F464" s="239"/>
      <c r="G464" s="239"/>
      <c r="H464" s="223"/>
      <c r="I464" s="223"/>
      <c r="J464" s="223"/>
      <c r="K464" s="223"/>
      <c r="L464" s="223"/>
      <c r="M464" s="223"/>
      <c r="N464" s="223"/>
      <c r="O464" s="223"/>
      <c r="P464" s="223"/>
      <c r="Q464" s="223"/>
      <c r="R464" s="223"/>
      <c r="S464" s="223"/>
      <c r="T464" s="223"/>
      <c r="U464" s="223"/>
      <c r="V464" s="223"/>
      <c r="W464" s="223"/>
      <c r="X464" s="223"/>
      <c r="Y464" s="214"/>
      <c r="Z464" s="214"/>
      <c r="AA464" s="214"/>
      <c r="AB464" s="214"/>
      <c r="AC464" s="214"/>
      <c r="AD464" s="214"/>
      <c r="AE464" s="214"/>
      <c r="AF464" s="214"/>
      <c r="AG464" s="214" t="s">
        <v>128</v>
      </c>
      <c r="AH464" s="214"/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38" t="str">
        <f>C464</f>
        <v>povrchová úprava žárový pozink. Brána 4250/1800mm s plechovou a trubkovou výplní, trubky d=15mm, plech tl. 0,8mm.</v>
      </c>
      <c r="BB464" s="214"/>
      <c r="BC464" s="214"/>
      <c r="BD464" s="214"/>
      <c r="BE464" s="214"/>
      <c r="BF464" s="214"/>
      <c r="BG464" s="214"/>
      <c r="BH464" s="214"/>
    </row>
    <row r="465" spans="1:60" outlineLevel="1" x14ac:dyDescent="0.2">
      <c r="A465" s="221"/>
      <c r="B465" s="222"/>
      <c r="C465" s="253" t="s">
        <v>398</v>
      </c>
      <c r="D465" s="247"/>
      <c r="E465" s="247"/>
      <c r="F465" s="247"/>
      <c r="G465" s="247"/>
      <c r="H465" s="223"/>
      <c r="I465" s="223"/>
      <c r="J465" s="223"/>
      <c r="K465" s="223"/>
      <c r="L465" s="223"/>
      <c r="M465" s="223"/>
      <c r="N465" s="223"/>
      <c r="O465" s="223"/>
      <c r="P465" s="223"/>
      <c r="Q465" s="223"/>
      <c r="R465" s="223"/>
      <c r="S465" s="223"/>
      <c r="T465" s="223"/>
      <c r="U465" s="223"/>
      <c r="V465" s="223"/>
      <c r="W465" s="223"/>
      <c r="X465" s="223"/>
      <c r="Y465" s="214"/>
      <c r="Z465" s="214"/>
      <c r="AA465" s="214"/>
      <c r="AB465" s="214"/>
      <c r="AC465" s="214"/>
      <c r="AD465" s="214"/>
      <c r="AE465" s="214"/>
      <c r="AF465" s="214"/>
      <c r="AG465" s="214" t="s">
        <v>128</v>
      </c>
      <c r="AH465" s="214"/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38" t="str">
        <f>C465</f>
        <v>Rám  z  profilu 60x40x1,4 mm a přípevněna na nosné CHS sloupky 114,3x10mm. Součástí dvoukřídlé pozink. brány je</v>
      </c>
      <c r="BB465" s="214"/>
      <c r="BC465" s="214"/>
      <c r="BD465" s="214"/>
      <c r="BE465" s="214"/>
      <c r="BF465" s="214"/>
      <c r="BG465" s="214"/>
      <c r="BH465" s="214"/>
    </row>
    <row r="466" spans="1:60" outlineLevel="1" x14ac:dyDescent="0.2">
      <c r="A466" s="221"/>
      <c r="B466" s="222"/>
      <c r="C466" s="253" t="s">
        <v>434</v>
      </c>
      <c r="D466" s="247"/>
      <c r="E466" s="247"/>
      <c r="F466" s="247"/>
      <c r="G466" s="247"/>
      <c r="H466" s="223"/>
      <c r="I466" s="223"/>
      <c r="J466" s="223"/>
      <c r="K466" s="223"/>
      <c r="L466" s="223"/>
      <c r="M466" s="223"/>
      <c r="N466" s="223"/>
      <c r="O466" s="223"/>
      <c r="P466" s="223"/>
      <c r="Q466" s="223"/>
      <c r="R466" s="223"/>
      <c r="S466" s="223"/>
      <c r="T466" s="223"/>
      <c r="U466" s="223"/>
      <c r="V466" s="223"/>
      <c r="W466" s="223"/>
      <c r="X466" s="223"/>
      <c r="Y466" s="214"/>
      <c r="Z466" s="214"/>
      <c r="AA466" s="214"/>
      <c r="AB466" s="214"/>
      <c r="AC466" s="214"/>
      <c r="AD466" s="214"/>
      <c r="AE466" s="214"/>
      <c r="AF466" s="214"/>
      <c r="AG466" s="214" t="s">
        <v>128</v>
      </c>
      <c r="AH466" s="214"/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1" x14ac:dyDescent="0.2">
      <c r="A467" s="221"/>
      <c r="B467" s="222"/>
      <c r="C467" s="253" t="s">
        <v>399</v>
      </c>
      <c r="D467" s="247"/>
      <c r="E467" s="247"/>
      <c r="F467" s="247"/>
      <c r="G467" s="247"/>
      <c r="H467" s="223"/>
      <c r="I467" s="223"/>
      <c r="J467" s="223"/>
      <c r="K467" s="223"/>
      <c r="L467" s="223"/>
      <c r="M467" s="223"/>
      <c r="N467" s="223"/>
      <c r="O467" s="223"/>
      <c r="P467" s="223"/>
      <c r="Q467" s="223"/>
      <c r="R467" s="223"/>
      <c r="S467" s="223"/>
      <c r="T467" s="223"/>
      <c r="U467" s="223"/>
      <c r="V467" s="223"/>
      <c r="W467" s="223"/>
      <c r="X467" s="223"/>
      <c r="Y467" s="214"/>
      <c r="Z467" s="214"/>
      <c r="AA467" s="214"/>
      <c r="AB467" s="214"/>
      <c r="AC467" s="214"/>
      <c r="AD467" s="214"/>
      <c r="AE467" s="214"/>
      <c r="AF467" s="214"/>
      <c r="AG467" s="214" t="s">
        <v>128</v>
      </c>
      <c r="AH467" s="214"/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38" t="str">
        <f>C467</f>
        <v>Základ pro bránu beton prostý C12/15  Ř 250mm, hloubka stejná jakou měl stávající základ původního sloupku,</v>
      </c>
      <c r="BB467" s="214"/>
      <c r="BC467" s="214"/>
      <c r="BD467" s="214"/>
      <c r="BE467" s="214"/>
      <c r="BF467" s="214"/>
      <c r="BG467" s="214"/>
      <c r="BH467" s="214"/>
    </row>
    <row r="468" spans="1:60" outlineLevel="1" x14ac:dyDescent="0.2">
      <c r="A468" s="221"/>
      <c r="B468" s="222"/>
      <c r="C468" s="253" t="s">
        <v>400</v>
      </c>
      <c r="D468" s="247"/>
      <c r="E468" s="247"/>
      <c r="F468" s="247"/>
      <c r="G468" s="247"/>
      <c r="H468" s="223"/>
      <c r="I468" s="223"/>
      <c r="J468" s="223"/>
      <c r="K468" s="223"/>
      <c r="L468" s="223"/>
      <c r="M468" s="223"/>
      <c r="N468" s="223"/>
      <c r="O468" s="223"/>
      <c r="P468" s="223"/>
      <c r="Q468" s="223"/>
      <c r="R468" s="223"/>
      <c r="S468" s="223"/>
      <c r="T468" s="223"/>
      <c r="U468" s="223"/>
      <c r="V468" s="223"/>
      <c r="W468" s="223"/>
      <c r="X468" s="223"/>
      <c r="Y468" s="214"/>
      <c r="Z468" s="214"/>
      <c r="AA468" s="214"/>
      <c r="AB468" s="214"/>
      <c r="AC468" s="214"/>
      <c r="AD468" s="214"/>
      <c r="AE468" s="214"/>
      <c r="AF468" s="214"/>
      <c r="AG468" s="214" t="s">
        <v>128</v>
      </c>
      <c r="AH468" s="214"/>
      <c r="AI468" s="214"/>
      <c r="AJ468" s="214"/>
      <c r="AK468" s="214"/>
      <c r="AL468" s="214"/>
      <c r="AM468" s="214"/>
      <c r="AN468" s="214"/>
      <c r="AO468" s="214"/>
      <c r="AP468" s="214"/>
      <c r="AQ468" s="214"/>
      <c r="AR468" s="214"/>
      <c r="AS468" s="214"/>
      <c r="AT468" s="214"/>
      <c r="AU468" s="214"/>
      <c r="AV468" s="214"/>
      <c r="AW468" s="214"/>
      <c r="AX468" s="214"/>
      <c r="AY468" s="214"/>
      <c r="AZ468" s="214"/>
      <c r="BA468" s="214"/>
      <c r="BB468" s="214"/>
      <c r="BC468" s="214"/>
      <c r="BD468" s="214"/>
      <c r="BE468" s="214"/>
      <c r="BF468" s="214"/>
      <c r="BG468" s="214"/>
      <c r="BH468" s="214"/>
    </row>
    <row r="469" spans="1:60" outlineLevel="1" x14ac:dyDescent="0.2">
      <c r="A469" s="221"/>
      <c r="B469" s="222"/>
      <c r="C469" s="253" t="s">
        <v>287</v>
      </c>
      <c r="D469" s="247"/>
      <c r="E469" s="247"/>
      <c r="F469" s="247"/>
      <c r="G469" s="247"/>
      <c r="H469" s="223"/>
      <c r="I469" s="223"/>
      <c r="J469" s="223"/>
      <c r="K469" s="223"/>
      <c r="L469" s="223"/>
      <c r="M469" s="223"/>
      <c r="N469" s="223"/>
      <c r="O469" s="223"/>
      <c r="P469" s="223"/>
      <c r="Q469" s="223"/>
      <c r="R469" s="223"/>
      <c r="S469" s="223"/>
      <c r="T469" s="223"/>
      <c r="U469" s="223"/>
      <c r="V469" s="223"/>
      <c r="W469" s="223"/>
      <c r="X469" s="223"/>
      <c r="Y469" s="214"/>
      <c r="Z469" s="214"/>
      <c r="AA469" s="214"/>
      <c r="AB469" s="214"/>
      <c r="AC469" s="214"/>
      <c r="AD469" s="214"/>
      <c r="AE469" s="214"/>
      <c r="AF469" s="214"/>
      <c r="AG469" s="214" t="s">
        <v>128</v>
      </c>
      <c r="AH469" s="214"/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outlineLevel="1" x14ac:dyDescent="0.2">
      <c r="A470" s="221"/>
      <c r="B470" s="222"/>
      <c r="C470" s="253" t="s">
        <v>371</v>
      </c>
      <c r="D470" s="247"/>
      <c r="E470" s="247"/>
      <c r="F470" s="247"/>
      <c r="G470" s="247"/>
      <c r="H470" s="223"/>
      <c r="I470" s="223"/>
      <c r="J470" s="223"/>
      <c r="K470" s="223"/>
      <c r="L470" s="223"/>
      <c r="M470" s="223"/>
      <c r="N470" s="223"/>
      <c r="O470" s="223"/>
      <c r="P470" s="223"/>
      <c r="Q470" s="223"/>
      <c r="R470" s="223"/>
      <c r="S470" s="223"/>
      <c r="T470" s="223"/>
      <c r="U470" s="223"/>
      <c r="V470" s="223"/>
      <c r="W470" s="223"/>
      <c r="X470" s="223"/>
      <c r="Y470" s="214"/>
      <c r="Z470" s="214"/>
      <c r="AA470" s="214"/>
      <c r="AB470" s="214"/>
      <c r="AC470" s="214"/>
      <c r="AD470" s="214"/>
      <c r="AE470" s="214"/>
      <c r="AF470" s="214"/>
      <c r="AG470" s="214" t="s">
        <v>128</v>
      </c>
      <c r="AH470" s="214"/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outlineLevel="1" x14ac:dyDescent="0.2">
      <c r="A471" s="221"/>
      <c r="B471" s="222"/>
      <c r="C471" s="267" t="s">
        <v>193</v>
      </c>
      <c r="D471" s="257"/>
      <c r="E471" s="258"/>
      <c r="F471" s="223"/>
      <c r="G471" s="223"/>
      <c r="H471" s="223"/>
      <c r="I471" s="223"/>
      <c r="J471" s="223"/>
      <c r="K471" s="223"/>
      <c r="L471" s="223"/>
      <c r="M471" s="223"/>
      <c r="N471" s="223"/>
      <c r="O471" s="223"/>
      <c r="P471" s="223"/>
      <c r="Q471" s="223"/>
      <c r="R471" s="223"/>
      <c r="S471" s="223"/>
      <c r="T471" s="223"/>
      <c r="U471" s="223"/>
      <c r="V471" s="223"/>
      <c r="W471" s="223"/>
      <c r="X471" s="223"/>
      <c r="Y471" s="214"/>
      <c r="Z471" s="214"/>
      <c r="AA471" s="214"/>
      <c r="AB471" s="214"/>
      <c r="AC471" s="214"/>
      <c r="AD471" s="214"/>
      <c r="AE471" s="214"/>
      <c r="AF471" s="214"/>
      <c r="AG471" s="214" t="s">
        <v>171</v>
      </c>
      <c r="AH471" s="214">
        <v>0</v>
      </c>
      <c r="AI471" s="214"/>
      <c r="AJ471" s="214"/>
      <c r="AK471" s="214"/>
      <c r="AL471" s="214"/>
      <c r="AM471" s="214"/>
      <c r="AN471" s="214"/>
      <c r="AO471" s="214"/>
      <c r="AP471" s="214"/>
      <c r="AQ471" s="214"/>
      <c r="AR471" s="214"/>
      <c r="AS471" s="214"/>
      <c r="AT471" s="214"/>
      <c r="AU471" s="214"/>
      <c r="AV471" s="214"/>
      <c r="AW471" s="214"/>
      <c r="AX471" s="214"/>
      <c r="AY471" s="214"/>
      <c r="AZ471" s="214"/>
      <c r="BA471" s="214"/>
      <c r="BB471" s="214"/>
      <c r="BC471" s="214"/>
      <c r="BD471" s="214"/>
      <c r="BE471" s="214"/>
      <c r="BF471" s="214"/>
      <c r="BG471" s="214"/>
      <c r="BH471" s="214"/>
    </row>
    <row r="472" spans="1:60" outlineLevel="1" x14ac:dyDescent="0.2">
      <c r="A472" s="221"/>
      <c r="B472" s="222"/>
      <c r="C472" s="267" t="s">
        <v>267</v>
      </c>
      <c r="D472" s="257"/>
      <c r="E472" s="258">
        <v>1</v>
      </c>
      <c r="F472" s="223"/>
      <c r="G472" s="223"/>
      <c r="H472" s="223"/>
      <c r="I472" s="223"/>
      <c r="J472" s="223"/>
      <c r="K472" s="223"/>
      <c r="L472" s="223"/>
      <c r="M472" s="223"/>
      <c r="N472" s="223"/>
      <c r="O472" s="223"/>
      <c r="P472" s="223"/>
      <c r="Q472" s="223"/>
      <c r="R472" s="223"/>
      <c r="S472" s="223"/>
      <c r="T472" s="223"/>
      <c r="U472" s="223"/>
      <c r="V472" s="223"/>
      <c r="W472" s="223"/>
      <c r="X472" s="223"/>
      <c r="Y472" s="214"/>
      <c r="Z472" s="214"/>
      <c r="AA472" s="214"/>
      <c r="AB472" s="214"/>
      <c r="AC472" s="214"/>
      <c r="AD472" s="214"/>
      <c r="AE472" s="214"/>
      <c r="AF472" s="214"/>
      <c r="AG472" s="214" t="s">
        <v>171</v>
      </c>
      <c r="AH472" s="214">
        <v>0</v>
      </c>
      <c r="AI472" s="214"/>
      <c r="AJ472" s="214"/>
      <c r="AK472" s="214"/>
      <c r="AL472" s="214"/>
      <c r="AM472" s="214"/>
      <c r="AN472" s="214"/>
      <c r="AO472" s="214"/>
      <c r="AP472" s="214"/>
      <c r="AQ472" s="214"/>
      <c r="AR472" s="214"/>
      <c r="AS472" s="214"/>
      <c r="AT472" s="214"/>
      <c r="AU472" s="214"/>
      <c r="AV472" s="214"/>
      <c r="AW472" s="214"/>
      <c r="AX472" s="214"/>
      <c r="AY472" s="214"/>
      <c r="AZ472" s="214"/>
      <c r="BA472" s="214"/>
      <c r="BB472" s="214"/>
      <c r="BC472" s="214"/>
      <c r="BD472" s="214"/>
      <c r="BE472" s="214"/>
      <c r="BF472" s="214"/>
      <c r="BG472" s="214"/>
      <c r="BH472" s="214"/>
    </row>
    <row r="473" spans="1:60" x14ac:dyDescent="0.2">
      <c r="A473" s="225" t="s">
        <v>118</v>
      </c>
      <c r="B473" s="226" t="s">
        <v>85</v>
      </c>
      <c r="C473" s="249" t="s">
        <v>86</v>
      </c>
      <c r="D473" s="227"/>
      <c r="E473" s="228"/>
      <c r="F473" s="229"/>
      <c r="G473" s="229">
        <f>SUMIF(AG474:AG497,"&lt;&gt;NOR",G474:G497)</f>
        <v>0</v>
      </c>
      <c r="H473" s="229"/>
      <c r="I473" s="229">
        <f>SUM(I474:I497)</f>
        <v>0</v>
      </c>
      <c r="J473" s="229"/>
      <c r="K473" s="229">
        <f>SUM(K474:K497)</f>
        <v>0</v>
      </c>
      <c r="L473" s="229"/>
      <c r="M473" s="229">
        <f>SUM(M474:M497)</f>
        <v>0</v>
      </c>
      <c r="N473" s="229"/>
      <c r="O473" s="229">
        <f>SUM(O474:O497)</f>
        <v>0</v>
      </c>
      <c r="P473" s="229"/>
      <c r="Q473" s="229">
        <f>SUM(Q474:Q497)</f>
        <v>0</v>
      </c>
      <c r="R473" s="229"/>
      <c r="S473" s="229"/>
      <c r="T473" s="230"/>
      <c r="U473" s="224"/>
      <c r="V473" s="224">
        <f>SUM(V474:V497)</f>
        <v>172.96</v>
      </c>
      <c r="W473" s="224"/>
      <c r="X473" s="224"/>
      <c r="AG473" t="s">
        <v>119</v>
      </c>
    </row>
    <row r="474" spans="1:60" outlineLevel="1" x14ac:dyDescent="0.2">
      <c r="A474" s="231">
        <v>41</v>
      </c>
      <c r="B474" s="232" t="s">
        <v>404</v>
      </c>
      <c r="C474" s="250" t="s">
        <v>405</v>
      </c>
      <c r="D474" s="233" t="s">
        <v>232</v>
      </c>
      <c r="E474" s="234">
        <v>88.725999999999999</v>
      </c>
      <c r="F474" s="235"/>
      <c r="G474" s="236">
        <f>ROUND(E474*F474,2)</f>
        <v>0</v>
      </c>
      <c r="H474" s="235"/>
      <c r="I474" s="236">
        <f>ROUND(E474*H474,2)</f>
        <v>0</v>
      </c>
      <c r="J474" s="235"/>
      <c r="K474" s="236">
        <f>ROUND(E474*J474,2)</f>
        <v>0</v>
      </c>
      <c r="L474" s="236">
        <v>21</v>
      </c>
      <c r="M474" s="236">
        <f>G474*(1+L474/100)</f>
        <v>0</v>
      </c>
      <c r="N474" s="236">
        <v>0</v>
      </c>
      <c r="O474" s="236">
        <f>ROUND(E474*N474,2)</f>
        <v>0</v>
      </c>
      <c r="P474" s="236">
        <v>0</v>
      </c>
      <c r="Q474" s="236">
        <f>ROUND(E474*P474,2)</f>
        <v>0</v>
      </c>
      <c r="R474" s="236" t="s">
        <v>406</v>
      </c>
      <c r="S474" s="236" t="s">
        <v>123</v>
      </c>
      <c r="T474" s="237" t="s">
        <v>123</v>
      </c>
      <c r="U474" s="223">
        <v>0</v>
      </c>
      <c r="V474" s="223">
        <f>ROUND(E474*U474,2)</f>
        <v>0</v>
      </c>
      <c r="W474" s="223"/>
      <c r="X474" s="223" t="s">
        <v>166</v>
      </c>
      <c r="Y474" s="214"/>
      <c r="Z474" s="214"/>
      <c r="AA474" s="214"/>
      <c r="AB474" s="214"/>
      <c r="AC474" s="214"/>
      <c r="AD474" s="214"/>
      <c r="AE474" s="214"/>
      <c r="AF474" s="214"/>
      <c r="AG474" s="214" t="s">
        <v>167</v>
      </c>
      <c r="AH474" s="214"/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outlineLevel="1" x14ac:dyDescent="0.2">
      <c r="A475" s="221"/>
      <c r="B475" s="222"/>
      <c r="C475" s="267" t="s">
        <v>407</v>
      </c>
      <c r="D475" s="257"/>
      <c r="E475" s="258">
        <v>88.725999999999999</v>
      </c>
      <c r="F475" s="223"/>
      <c r="G475" s="223"/>
      <c r="H475" s="223"/>
      <c r="I475" s="223"/>
      <c r="J475" s="223"/>
      <c r="K475" s="223"/>
      <c r="L475" s="223"/>
      <c r="M475" s="223"/>
      <c r="N475" s="223"/>
      <c r="O475" s="223"/>
      <c r="P475" s="223"/>
      <c r="Q475" s="223"/>
      <c r="R475" s="223"/>
      <c r="S475" s="223"/>
      <c r="T475" s="223"/>
      <c r="U475" s="223"/>
      <c r="V475" s="223"/>
      <c r="W475" s="223"/>
      <c r="X475" s="223"/>
      <c r="Y475" s="214"/>
      <c r="Z475" s="214"/>
      <c r="AA475" s="214"/>
      <c r="AB475" s="214"/>
      <c r="AC475" s="214"/>
      <c r="AD475" s="214"/>
      <c r="AE475" s="214"/>
      <c r="AF475" s="214"/>
      <c r="AG475" s="214" t="s">
        <v>171</v>
      </c>
      <c r="AH475" s="214">
        <v>7</v>
      </c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14"/>
      <c r="BB475" s="214"/>
      <c r="BC475" s="214"/>
      <c r="BD475" s="214"/>
      <c r="BE475" s="214"/>
      <c r="BF475" s="214"/>
      <c r="BG475" s="214"/>
      <c r="BH475" s="214"/>
    </row>
    <row r="476" spans="1:60" outlineLevel="1" x14ac:dyDescent="0.2">
      <c r="A476" s="231">
        <v>42</v>
      </c>
      <c r="B476" s="232" t="s">
        <v>408</v>
      </c>
      <c r="C476" s="250" t="s">
        <v>409</v>
      </c>
      <c r="D476" s="233" t="s">
        <v>232</v>
      </c>
      <c r="E476" s="234">
        <v>3.6690299999999998</v>
      </c>
      <c r="F476" s="235"/>
      <c r="G476" s="236">
        <f>ROUND(E476*F476,2)</f>
        <v>0</v>
      </c>
      <c r="H476" s="235"/>
      <c r="I476" s="236">
        <f>ROUND(E476*H476,2)</f>
        <v>0</v>
      </c>
      <c r="J476" s="235"/>
      <c r="K476" s="236">
        <f>ROUND(E476*J476,2)</f>
        <v>0</v>
      </c>
      <c r="L476" s="236">
        <v>21</v>
      </c>
      <c r="M476" s="236">
        <f>G476*(1+L476/100)</f>
        <v>0</v>
      </c>
      <c r="N476" s="236">
        <v>0</v>
      </c>
      <c r="O476" s="236">
        <f>ROUND(E476*N476,2)</f>
        <v>0</v>
      </c>
      <c r="P476" s="236">
        <v>0</v>
      </c>
      <c r="Q476" s="236">
        <f>ROUND(E476*P476,2)</f>
        <v>0</v>
      </c>
      <c r="R476" s="236"/>
      <c r="S476" s="236" t="s">
        <v>218</v>
      </c>
      <c r="T476" s="237" t="s">
        <v>123</v>
      </c>
      <c r="U476" s="223">
        <v>0</v>
      </c>
      <c r="V476" s="223">
        <f>ROUND(E476*U476,2)</f>
        <v>0</v>
      </c>
      <c r="W476" s="223"/>
      <c r="X476" s="223" t="s">
        <v>166</v>
      </c>
      <c r="Y476" s="214"/>
      <c r="Z476" s="214"/>
      <c r="AA476" s="214"/>
      <c r="AB476" s="214"/>
      <c r="AC476" s="214"/>
      <c r="AD476" s="214"/>
      <c r="AE476" s="214"/>
      <c r="AF476" s="214"/>
      <c r="AG476" s="214" t="s">
        <v>167</v>
      </c>
      <c r="AH476" s="214"/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outlineLevel="1" x14ac:dyDescent="0.2">
      <c r="A477" s="221"/>
      <c r="B477" s="222"/>
      <c r="C477" s="267" t="s">
        <v>410</v>
      </c>
      <c r="D477" s="257"/>
      <c r="E477" s="258">
        <v>2.7105299999999999</v>
      </c>
      <c r="F477" s="223"/>
      <c r="G477" s="223"/>
      <c r="H477" s="223"/>
      <c r="I477" s="223"/>
      <c r="J477" s="223"/>
      <c r="K477" s="223"/>
      <c r="L477" s="223"/>
      <c r="M477" s="223"/>
      <c r="N477" s="223"/>
      <c r="O477" s="223"/>
      <c r="P477" s="223"/>
      <c r="Q477" s="223"/>
      <c r="R477" s="223"/>
      <c r="S477" s="223"/>
      <c r="T477" s="223"/>
      <c r="U477" s="223"/>
      <c r="V477" s="223"/>
      <c r="W477" s="223"/>
      <c r="X477" s="223"/>
      <c r="Y477" s="214"/>
      <c r="Z477" s="214"/>
      <c r="AA477" s="214"/>
      <c r="AB477" s="214"/>
      <c r="AC477" s="214"/>
      <c r="AD477" s="214"/>
      <c r="AE477" s="214"/>
      <c r="AF477" s="214"/>
      <c r="AG477" s="214" t="s">
        <v>171</v>
      </c>
      <c r="AH477" s="214">
        <v>7</v>
      </c>
      <c r="AI477" s="214"/>
      <c r="AJ477" s="214"/>
      <c r="AK477" s="214"/>
      <c r="AL477" s="214"/>
      <c r="AM477" s="214"/>
      <c r="AN477" s="214"/>
      <c r="AO477" s="214"/>
      <c r="AP477" s="214"/>
      <c r="AQ477" s="214"/>
      <c r="AR477" s="214"/>
      <c r="AS477" s="214"/>
      <c r="AT477" s="214"/>
      <c r="AU477" s="214"/>
      <c r="AV477" s="214"/>
      <c r="AW477" s="214"/>
      <c r="AX477" s="214"/>
      <c r="AY477" s="214"/>
      <c r="AZ477" s="214"/>
      <c r="BA477" s="214"/>
      <c r="BB477" s="214"/>
      <c r="BC477" s="214"/>
      <c r="BD477" s="214"/>
      <c r="BE477" s="214"/>
      <c r="BF477" s="214"/>
      <c r="BG477" s="214"/>
      <c r="BH477" s="214"/>
    </row>
    <row r="478" spans="1:60" outlineLevel="1" x14ac:dyDescent="0.2">
      <c r="A478" s="221"/>
      <c r="B478" s="222"/>
      <c r="C478" s="267" t="s">
        <v>411</v>
      </c>
      <c r="D478" s="257"/>
      <c r="E478" s="258">
        <v>0.21</v>
      </c>
      <c r="F478" s="223"/>
      <c r="G478" s="223"/>
      <c r="H478" s="223"/>
      <c r="I478" s="223"/>
      <c r="J478" s="223"/>
      <c r="K478" s="223"/>
      <c r="L478" s="223"/>
      <c r="M478" s="223"/>
      <c r="N478" s="223"/>
      <c r="O478" s="223"/>
      <c r="P478" s="223"/>
      <c r="Q478" s="223"/>
      <c r="R478" s="223"/>
      <c r="S478" s="223"/>
      <c r="T478" s="223"/>
      <c r="U478" s="223"/>
      <c r="V478" s="223"/>
      <c r="W478" s="223"/>
      <c r="X478" s="223"/>
      <c r="Y478" s="214"/>
      <c r="Z478" s="214"/>
      <c r="AA478" s="214"/>
      <c r="AB478" s="214"/>
      <c r="AC478" s="214"/>
      <c r="AD478" s="214"/>
      <c r="AE478" s="214"/>
      <c r="AF478" s="214"/>
      <c r="AG478" s="214" t="s">
        <v>171</v>
      </c>
      <c r="AH478" s="214">
        <v>7</v>
      </c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outlineLevel="1" x14ac:dyDescent="0.2">
      <c r="A479" s="221"/>
      <c r="B479" s="222"/>
      <c r="C479" s="267" t="s">
        <v>412</v>
      </c>
      <c r="D479" s="257"/>
      <c r="E479" s="258">
        <v>0.28499999999999998</v>
      </c>
      <c r="F479" s="223"/>
      <c r="G479" s="223"/>
      <c r="H479" s="223"/>
      <c r="I479" s="223"/>
      <c r="J479" s="223"/>
      <c r="K479" s="223"/>
      <c r="L479" s="223"/>
      <c r="M479" s="223"/>
      <c r="N479" s="223"/>
      <c r="O479" s="223"/>
      <c r="P479" s="223"/>
      <c r="Q479" s="223"/>
      <c r="R479" s="223"/>
      <c r="S479" s="223"/>
      <c r="T479" s="223"/>
      <c r="U479" s="223"/>
      <c r="V479" s="223"/>
      <c r="W479" s="223"/>
      <c r="X479" s="223"/>
      <c r="Y479" s="214"/>
      <c r="Z479" s="214"/>
      <c r="AA479" s="214"/>
      <c r="AB479" s="214"/>
      <c r="AC479" s="214"/>
      <c r="AD479" s="214"/>
      <c r="AE479" s="214"/>
      <c r="AF479" s="214"/>
      <c r="AG479" s="214" t="s">
        <v>171</v>
      </c>
      <c r="AH479" s="214">
        <v>7</v>
      </c>
      <c r="AI479" s="214"/>
      <c r="AJ479" s="214"/>
      <c r="AK479" s="214"/>
      <c r="AL479" s="214"/>
      <c r="AM479" s="214"/>
      <c r="AN479" s="214"/>
      <c r="AO479" s="214"/>
      <c r="AP479" s="214"/>
      <c r="AQ479" s="214"/>
      <c r="AR479" s="214"/>
      <c r="AS479" s="214"/>
      <c r="AT479" s="214"/>
      <c r="AU479" s="214"/>
      <c r="AV479" s="214"/>
      <c r="AW479" s="214"/>
      <c r="AX479" s="214"/>
      <c r="AY479" s="214"/>
      <c r="AZ479" s="214"/>
      <c r="BA479" s="214"/>
      <c r="BB479" s="214"/>
      <c r="BC479" s="214"/>
      <c r="BD479" s="214"/>
      <c r="BE479" s="214"/>
      <c r="BF479" s="214"/>
      <c r="BG479" s="214"/>
      <c r="BH479" s="214"/>
    </row>
    <row r="480" spans="1:60" outlineLevel="1" x14ac:dyDescent="0.2">
      <c r="A480" s="221"/>
      <c r="B480" s="222"/>
      <c r="C480" s="267" t="s">
        <v>413</v>
      </c>
      <c r="D480" s="257"/>
      <c r="E480" s="258">
        <v>0.46350000000000002</v>
      </c>
      <c r="F480" s="223"/>
      <c r="G480" s="223"/>
      <c r="H480" s="223"/>
      <c r="I480" s="223"/>
      <c r="J480" s="223"/>
      <c r="K480" s="223"/>
      <c r="L480" s="223"/>
      <c r="M480" s="223"/>
      <c r="N480" s="223"/>
      <c r="O480" s="223"/>
      <c r="P480" s="223"/>
      <c r="Q480" s="223"/>
      <c r="R480" s="223"/>
      <c r="S480" s="223"/>
      <c r="T480" s="223"/>
      <c r="U480" s="223"/>
      <c r="V480" s="223"/>
      <c r="W480" s="223"/>
      <c r="X480" s="223"/>
      <c r="Y480" s="214"/>
      <c r="Z480" s="214"/>
      <c r="AA480" s="214"/>
      <c r="AB480" s="214"/>
      <c r="AC480" s="214"/>
      <c r="AD480" s="214"/>
      <c r="AE480" s="214"/>
      <c r="AF480" s="214"/>
      <c r="AG480" s="214" t="s">
        <v>171</v>
      </c>
      <c r="AH480" s="214">
        <v>7</v>
      </c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1" x14ac:dyDescent="0.2">
      <c r="A481" s="231">
        <v>43</v>
      </c>
      <c r="B481" s="232" t="s">
        <v>414</v>
      </c>
      <c r="C481" s="250" t="s">
        <v>415</v>
      </c>
      <c r="D481" s="233" t="s">
        <v>232</v>
      </c>
      <c r="E481" s="234">
        <v>92.395030000000006</v>
      </c>
      <c r="F481" s="235"/>
      <c r="G481" s="236">
        <f>ROUND(E481*F481,2)</f>
        <v>0</v>
      </c>
      <c r="H481" s="235"/>
      <c r="I481" s="236">
        <f>ROUND(E481*H481,2)</f>
        <v>0</v>
      </c>
      <c r="J481" s="235"/>
      <c r="K481" s="236">
        <f>ROUND(E481*J481,2)</f>
        <v>0</v>
      </c>
      <c r="L481" s="236">
        <v>21</v>
      </c>
      <c r="M481" s="236">
        <f>G481*(1+L481/100)</f>
        <v>0</v>
      </c>
      <c r="N481" s="236">
        <v>0</v>
      </c>
      <c r="O481" s="236">
        <f>ROUND(E481*N481,2)</f>
        <v>0</v>
      </c>
      <c r="P481" s="236">
        <v>0</v>
      </c>
      <c r="Q481" s="236">
        <f>ROUND(E481*P481,2)</f>
        <v>0</v>
      </c>
      <c r="R481" s="236" t="s">
        <v>406</v>
      </c>
      <c r="S481" s="236" t="s">
        <v>123</v>
      </c>
      <c r="T481" s="237" t="s">
        <v>123</v>
      </c>
      <c r="U481" s="223">
        <v>0.49</v>
      </c>
      <c r="V481" s="223">
        <f>ROUND(E481*U481,2)</f>
        <v>45.27</v>
      </c>
      <c r="W481" s="223"/>
      <c r="X481" s="223" t="s">
        <v>416</v>
      </c>
      <c r="Y481" s="214"/>
      <c r="Z481" s="214"/>
      <c r="AA481" s="214"/>
      <c r="AB481" s="214"/>
      <c r="AC481" s="214"/>
      <c r="AD481" s="214"/>
      <c r="AE481" s="214"/>
      <c r="AF481" s="214"/>
      <c r="AG481" s="214" t="s">
        <v>417</v>
      </c>
      <c r="AH481" s="214"/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outlineLevel="1" x14ac:dyDescent="0.2">
      <c r="A482" s="221"/>
      <c r="B482" s="222"/>
      <c r="C482" s="251" t="s">
        <v>418</v>
      </c>
      <c r="D482" s="239"/>
      <c r="E482" s="239"/>
      <c r="F482" s="239"/>
      <c r="G482" s="239"/>
      <c r="H482" s="223"/>
      <c r="I482" s="223"/>
      <c r="J482" s="223"/>
      <c r="K482" s="223"/>
      <c r="L482" s="223"/>
      <c r="M482" s="223"/>
      <c r="N482" s="223"/>
      <c r="O482" s="223"/>
      <c r="P482" s="223"/>
      <c r="Q482" s="223"/>
      <c r="R482" s="223"/>
      <c r="S482" s="223"/>
      <c r="T482" s="223"/>
      <c r="U482" s="223"/>
      <c r="V482" s="223"/>
      <c r="W482" s="223"/>
      <c r="X482" s="223"/>
      <c r="Y482" s="214"/>
      <c r="Z482" s="214"/>
      <c r="AA482" s="214"/>
      <c r="AB482" s="214"/>
      <c r="AC482" s="214"/>
      <c r="AD482" s="214"/>
      <c r="AE482" s="214"/>
      <c r="AF482" s="214"/>
      <c r="AG482" s="214" t="s">
        <v>128</v>
      </c>
      <c r="AH482" s="214"/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outlineLevel="1" x14ac:dyDescent="0.2">
      <c r="A483" s="221"/>
      <c r="B483" s="222"/>
      <c r="C483" s="267" t="s">
        <v>419</v>
      </c>
      <c r="D483" s="257"/>
      <c r="E483" s="258"/>
      <c r="F483" s="223"/>
      <c r="G483" s="223"/>
      <c r="H483" s="223"/>
      <c r="I483" s="223"/>
      <c r="J483" s="223"/>
      <c r="K483" s="223"/>
      <c r="L483" s="223"/>
      <c r="M483" s="223"/>
      <c r="N483" s="223"/>
      <c r="O483" s="223"/>
      <c r="P483" s="223"/>
      <c r="Q483" s="223"/>
      <c r="R483" s="223"/>
      <c r="S483" s="223"/>
      <c r="T483" s="223"/>
      <c r="U483" s="223"/>
      <c r="V483" s="223"/>
      <c r="W483" s="223"/>
      <c r="X483" s="223"/>
      <c r="Y483" s="214"/>
      <c r="Z483" s="214"/>
      <c r="AA483" s="214"/>
      <c r="AB483" s="214"/>
      <c r="AC483" s="214"/>
      <c r="AD483" s="214"/>
      <c r="AE483" s="214"/>
      <c r="AF483" s="214"/>
      <c r="AG483" s="214" t="s">
        <v>171</v>
      </c>
      <c r="AH483" s="214">
        <v>0</v>
      </c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1" x14ac:dyDescent="0.2">
      <c r="A484" s="221"/>
      <c r="B484" s="222"/>
      <c r="C484" s="267" t="s">
        <v>420</v>
      </c>
      <c r="D484" s="257"/>
      <c r="E484" s="258"/>
      <c r="F484" s="223"/>
      <c r="G484" s="223"/>
      <c r="H484" s="223"/>
      <c r="I484" s="223"/>
      <c r="J484" s="223"/>
      <c r="K484" s="223"/>
      <c r="L484" s="223"/>
      <c r="M484" s="223"/>
      <c r="N484" s="223"/>
      <c r="O484" s="223"/>
      <c r="P484" s="223"/>
      <c r="Q484" s="223"/>
      <c r="R484" s="223"/>
      <c r="S484" s="223"/>
      <c r="T484" s="223"/>
      <c r="U484" s="223"/>
      <c r="V484" s="223"/>
      <c r="W484" s="223"/>
      <c r="X484" s="223"/>
      <c r="Y484" s="214"/>
      <c r="Z484" s="214"/>
      <c r="AA484" s="214"/>
      <c r="AB484" s="214"/>
      <c r="AC484" s="214"/>
      <c r="AD484" s="214"/>
      <c r="AE484" s="214"/>
      <c r="AF484" s="214"/>
      <c r="AG484" s="214" t="s">
        <v>171</v>
      </c>
      <c r="AH484" s="214">
        <v>0</v>
      </c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outlineLevel="1" x14ac:dyDescent="0.2">
      <c r="A485" s="221"/>
      <c r="B485" s="222"/>
      <c r="C485" s="267" t="s">
        <v>421</v>
      </c>
      <c r="D485" s="257"/>
      <c r="E485" s="258">
        <v>92.395030000000006</v>
      </c>
      <c r="F485" s="223"/>
      <c r="G485" s="223"/>
      <c r="H485" s="223"/>
      <c r="I485" s="223"/>
      <c r="J485" s="223"/>
      <c r="K485" s="223"/>
      <c r="L485" s="223"/>
      <c r="M485" s="223"/>
      <c r="N485" s="223"/>
      <c r="O485" s="223"/>
      <c r="P485" s="223"/>
      <c r="Q485" s="223"/>
      <c r="R485" s="223"/>
      <c r="S485" s="223"/>
      <c r="T485" s="223"/>
      <c r="U485" s="223"/>
      <c r="V485" s="223"/>
      <c r="W485" s="223"/>
      <c r="X485" s="223"/>
      <c r="Y485" s="214"/>
      <c r="Z485" s="214"/>
      <c r="AA485" s="214"/>
      <c r="AB485" s="214"/>
      <c r="AC485" s="214"/>
      <c r="AD485" s="214"/>
      <c r="AE485" s="214"/>
      <c r="AF485" s="214"/>
      <c r="AG485" s="214" t="s">
        <v>171</v>
      </c>
      <c r="AH485" s="214">
        <v>0</v>
      </c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outlineLevel="1" x14ac:dyDescent="0.2">
      <c r="A486" s="231">
        <v>44</v>
      </c>
      <c r="B486" s="232" t="s">
        <v>422</v>
      </c>
      <c r="C486" s="250" t="s">
        <v>423</v>
      </c>
      <c r="D486" s="233" t="s">
        <v>232</v>
      </c>
      <c r="E486" s="234">
        <v>1293.5303799999999</v>
      </c>
      <c r="F486" s="235"/>
      <c r="G486" s="236">
        <f>ROUND(E486*F486,2)</f>
        <v>0</v>
      </c>
      <c r="H486" s="235"/>
      <c r="I486" s="236">
        <f>ROUND(E486*H486,2)</f>
        <v>0</v>
      </c>
      <c r="J486" s="235"/>
      <c r="K486" s="236">
        <f>ROUND(E486*J486,2)</f>
        <v>0</v>
      </c>
      <c r="L486" s="236">
        <v>21</v>
      </c>
      <c r="M486" s="236">
        <f>G486*(1+L486/100)</f>
        <v>0</v>
      </c>
      <c r="N486" s="236">
        <v>0</v>
      </c>
      <c r="O486" s="236">
        <f>ROUND(E486*N486,2)</f>
        <v>0</v>
      </c>
      <c r="P486" s="236">
        <v>0</v>
      </c>
      <c r="Q486" s="236">
        <f>ROUND(E486*P486,2)</f>
        <v>0</v>
      </c>
      <c r="R486" s="236" t="s">
        <v>406</v>
      </c>
      <c r="S486" s="236" t="s">
        <v>123</v>
      </c>
      <c r="T486" s="237" t="s">
        <v>123</v>
      </c>
      <c r="U486" s="223">
        <v>0</v>
      </c>
      <c r="V486" s="223">
        <f>ROUND(E486*U486,2)</f>
        <v>0</v>
      </c>
      <c r="W486" s="223"/>
      <c r="X486" s="223" t="s">
        <v>416</v>
      </c>
      <c r="Y486" s="214"/>
      <c r="Z486" s="214"/>
      <c r="AA486" s="214"/>
      <c r="AB486" s="214"/>
      <c r="AC486" s="214"/>
      <c r="AD486" s="214"/>
      <c r="AE486" s="214"/>
      <c r="AF486" s="214"/>
      <c r="AG486" s="214" t="s">
        <v>417</v>
      </c>
      <c r="AH486" s="214"/>
      <c r="AI486" s="214"/>
      <c r="AJ486" s="214"/>
      <c r="AK486" s="214"/>
      <c r="AL486" s="214"/>
      <c r="AM486" s="214"/>
      <c r="AN486" s="214"/>
      <c r="AO486" s="214"/>
      <c r="AP486" s="214"/>
      <c r="AQ486" s="214"/>
      <c r="AR486" s="214"/>
      <c r="AS486" s="214"/>
      <c r="AT486" s="214"/>
      <c r="AU486" s="214"/>
      <c r="AV486" s="214"/>
      <c r="AW486" s="214"/>
      <c r="AX486" s="214"/>
      <c r="AY486" s="214"/>
      <c r="AZ486" s="214"/>
      <c r="BA486" s="214"/>
      <c r="BB486" s="214"/>
      <c r="BC486" s="214"/>
      <c r="BD486" s="214"/>
      <c r="BE486" s="214"/>
      <c r="BF486" s="214"/>
      <c r="BG486" s="214"/>
      <c r="BH486" s="214"/>
    </row>
    <row r="487" spans="1:60" outlineLevel="1" x14ac:dyDescent="0.2">
      <c r="A487" s="221"/>
      <c r="B487" s="222"/>
      <c r="C487" s="267" t="s">
        <v>419</v>
      </c>
      <c r="D487" s="257"/>
      <c r="E487" s="258"/>
      <c r="F487" s="223"/>
      <c r="G487" s="223"/>
      <c r="H487" s="223"/>
      <c r="I487" s="223"/>
      <c r="J487" s="223"/>
      <c r="K487" s="223"/>
      <c r="L487" s="223"/>
      <c r="M487" s="223"/>
      <c r="N487" s="223"/>
      <c r="O487" s="223"/>
      <c r="P487" s="223"/>
      <c r="Q487" s="223"/>
      <c r="R487" s="223"/>
      <c r="S487" s="223"/>
      <c r="T487" s="223"/>
      <c r="U487" s="223"/>
      <c r="V487" s="223"/>
      <c r="W487" s="223"/>
      <c r="X487" s="223"/>
      <c r="Y487" s="214"/>
      <c r="Z487" s="214"/>
      <c r="AA487" s="214"/>
      <c r="AB487" s="214"/>
      <c r="AC487" s="214"/>
      <c r="AD487" s="214"/>
      <c r="AE487" s="214"/>
      <c r="AF487" s="214"/>
      <c r="AG487" s="214" t="s">
        <v>171</v>
      </c>
      <c r="AH487" s="214">
        <v>0</v>
      </c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outlineLevel="1" x14ac:dyDescent="0.2">
      <c r="A488" s="221"/>
      <c r="B488" s="222"/>
      <c r="C488" s="267" t="s">
        <v>420</v>
      </c>
      <c r="D488" s="257"/>
      <c r="E488" s="258"/>
      <c r="F488" s="223"/>
      <c r="G488" s="223"/>
      <c r="H488" s="223"/>
      <c r="I488" s="223"/>
      <c r="J488" s="223"/>
      <c r="K488" s="223"/>
      <c r="L488" s="223"/>
      <c r="M488" s="223"/>
      <c r="N488" s="223"/>
      <c r="O488" s="223"/>
      <c r="P488" s="223"/>
      <c r="Q488" s="223"/>
      <c r="R488" s="223"/>
      <c r="S488" s="223"/>
      <c r="T488" s="223"/>
      <c r="U488" s="223"/>
      <c r="V488" s="223"/>
      <c r="W488" s="223"/>
      <c r="X488" s="223"/>
      <c r="Y488" s="214"/>
      <c r="Z488" s="214"/>
      <c r="AA488" s="214"/>
      <c r="AB488" s="214"/>
      <c r="AC488" s="214"/>
      <c r="AD488" s="214"/>
      <c r="AE488" s="214"/>
      <c r="AF488" s="214"/>
      <c r="AG488" s="214" t="s">
        <v>171</v>
      </c>
      <c r="AH488" s="214">
        <v>0</v>
      </c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outlineLevel="1" x14ac:dyDescent="0.2">
      <c r="A489" s="221"/>
      <c r="B489" s="222"/>
      <c r="C489" s="267" t="s">
        <v>424</v>
      </c>
      <c r="D489" s="257"/>
      <c r="E489" s="258">
        <v>1293.5303799999999</v>
      </c>
      <c r="F489" s="223"/>
      <c r="G489" s="223"/>
      <c r="H489" s="223"/>
      <c r="I489" s="223"/>
      <c r="J489" s="223"/>
      <c r="K489" s="223"/>
      <c r="L489" s="223"/>
      <c r="M489" s="223"/>
      <c r="N489" s="223"/>
      <c r="O489" s="223"/>
      <c r="P489" s="223"/>
      <c r="Q489" s="223"/>
      <c r="R489" s="223"/>
      <c r="S489" s="223"/>
      <c r="T489" s="223"/>
      <c r="U489" s="223"/>
      <c r="V489" s="223"/>
      <c r="W489" s="223"/>
      <c r="X489" s="223"/>
      <c r="Y489" s="214"/>
      <c r="Z489" s="214"/>
      <c r="AA489" s="214"/>
      <c r="AB489" s="214"/>
      <c r="AC489" s="214"/>
      <c r="AD489" s="214"/>
      <c r="AE489" s="214"/>
      <c r="AF489" s="214"/>
      <c r="AG489" s="214" t="s">
        <v>171</v>
      </c>
      <c r="AH489" s="214">
        <v>0</v>
      </c>
      <c r="AI489" s="214"/>
      <c r="AJ489" s="214"/>
      <c r="AK489" s="214"/>
      <c r="AL489" s="214"/>
      <c r="AM489" s="214"/>
      <c r="AN489" s="214"/>
      <c r="AO489" s="214"/>
      <c r="AP489" s="214"/>
      <c r="AQ489" s="214"/>
      <c r="AR489" s="214"/>
      <c r="AS489" s="214"/>
      <c r="AT489" s="214"/>
      <c r="AU489" s="214"/>
      <c r="AV489" s="214"/>
      <c r="AW489" s="214"/>
      <c r="AX489" s="214"/>
      <c r="AY489" s="214"/>
      <c r="AZ489" s="214"/>
      <c r="BA489" s="214"/>
      <c r="BB489" s="214"/>
      <c r="BC489" s="214"/>
      <c r="BD489" s="214"/>
      <c r="BE489" s="214"/>
      <c r="BF489" s="214"/>
      <c r="BG489" s="214"/>
      <c r="BH489" s="214"/>
    </row>
    <row r="490" spans="1:60" outlineLevel="1" x14ac:dyDescent="0.2">
      <c r="A490" s="231">
        <v>45</v>
      </c>
      <c r="B490" s="232" t="s">
        <v>425</v>
      </c>
      <c r="C490" s="250" t="s">
        <v>426</v>
      </c>
      <c r="D490" s="233" t="s">
        <v>232</v>
      </c>
      <c r="E490" s="234">
        <v>92.395030000000006</v>
      </c>
      <c r="F490" s="235"/>
      <c r="G490" s="236">
        <f>ROUND(E490*F490,2)</f>
        <v>0</v>
      </c>
      <c r="H490" s="235"/>
      <c r="I490" s="236">
        <f>ROUND(E490*H490,2)</f>
        <v>0</v>
      </c>
      <c r="J490" s="235"/>
      <c r="K490" s="236">
        <f>ROUND(E490*J490,2)</f>
        <v>0</v>
      </c>
      <c r="L490" s="236">
        <v>21</v>
      </c>
      <c r="M490" s="236">
        <f>G490*(1+L490/100)</f>
        <v>0</v>
      </c>
      <c r="N490" s="236">
        <v>0</v>
      </c>
      <c r="O490" s="236">
        <f>ROUND(E490*N490,2)</f>
        <v>0</v>
      </c>
      <c r="P490" s="236">
        <v>0</v>
      </c>
      <c r="Q490" s="236">
        <f>ROUND(E490*P490,2)</f>
        <v>0</v>
      </c>
      <c r="R490" s="236" t="s">
        <v>406</v>
      </c>
      <c r="S490" s="236" t="s">
        <v>123</v>
      </c>
      <c r="T490" s="237" t="s">
        <v>123</v>
      </c>
      <c r="U490" s="223">
        <v>0.94199999999999995</v>
      </c>
      <c r="V490" s="223">
        <f>ROUND(E490*U490,2)</f>
        <v>87.04</v>
      </c>
      <c r="W490" s="223"/>
      <c r="X490" s="223" t="s">
        <v>416</v>
      </c>
      <c r="Y490" s="214"/>
      <c r="Z490" s="214"/>
      <c r="AA490" s="214"/>
      <c r="AB490" s="214"/>
      <c r="AC490" s="214"/>
      <c r="AD490" s="214"/>
      <c r="AE490" s="214"/>
      <c r="AF490" s="214"/>
      <c r="AG490" s="214" t="s">
        <v>417</v>
      </c>
      <c r="AH490" s="214"/>
      <c r="AI490" s="214"/>
      <c r="AJ490" s="214"/>
      <c r="AK490" s="214"/>
      <c r="AL490" s="214"/>
      <c r="AM490" s="214"/>
      <c r="AN490" s="214"/>
      <c r="AO490" s="214"/>
      <c r="AP490" s="214"/>
      <c r="AQ490" s="214"/>
      <c r="AR490" s="214"/>
      <c r="AS490" s="214"/>
      <c r="AT490" s="214"/>
      <c r="AU490" s="214"/>
      <c r="AV490" s="214"/>
      <c r="AW490" s="214"/>
      <c r="AX490" s="214"/>
      <c r="AY490" s="214"/>
      <c r="AZ490" s="214"/>
      <c r="BA490" s="214"/>
      <c r="BB490" s="214"/>
      <c r="BC490" s="214"/>
      <c r="BD490" s="214"/>
      <c r="BE490" s="214"/>
      <c r="BF490" s="214"/>
      <c r="BG490" s="214"/>
      <c r="BH490" s="214"/>
    </row>
    <row r="491" spans="1:60" outlineLevel="1" x14ac:dyDescent="0.2">
      <c r="A491" s="221"/>
      <c r="B491" s="222"/>
      <c r="C491" s="267" t="s">
        <v>419</v>
      </c>
      <c r="D491" s="257"/>
      <c r="E491" s="258"/>
      <c r="F491" s="223"/>
      <c r="G491" s="223"/>
      <c r="H491" s="223"/>
      <c r="I491" s="223"/>
      <c r="J491" s="223"/>
      <c r="K491" s="223"/>
      <c r="L491" s="223"/>
      <c r="M491" s="223"/>
      <c r="N491" s="223"/>
      <c r="O491" s="223"/>
      <c r="P491" s="223"/>
      <c r="Q491" s="223"/>
      <c r="R491" s="223"/>
      <c r="S491" s="223"/>
      <c r="T491" s="223"/>
      <c r="U491" s="223"/>
      <c r="V491" s="223"/>
      <c r="W491" s="223"/>
      <c r="X491" s="223"/>
      <c r="Y491" s="214"/>
      <c r="Z491" s="214"/>
      <c r="AA491" s="214"/>
      <c r="AB491" s="214"/>
      <c r="AC491" s="214"/>
      <c r="AD491" s="214"/>
      <c r="AE491" s="214"/>
      <c r="AF491" s="214"/>
      <c r="AG491" s="214" t="s">
        <v>171</v>
      </c>
      <c r="AH491" s="214">
        <v>0</v>
      </c>
      <c r="AI491" s="214"/>
      <c r="AJ491" s="214"/>
      <c r="AK491" s="214"/>
      <c r="AL491" s="214"/>
      <c r="AM491" s="214"/>
      <c r="AN491" s="214"/>
      <c r="AO491" s="214"/>
      <c r="AP491" s="214"/>
      <c r="AQ491" s="214"/>
      <c r="AR491" s="214"/>
      <c r="AS491" s="214"/>
      <c r="AT491" s="214"/>
      <c r="AU491" s="214"/>
      <c r="AV491" s="214"/>
      <c r="AW491" s="214"/>
      <c r="AX491" s="214"/>
      <c r="AY491" s="214"/>
      <c r="AZ491" s="214"/>
      <c r="BA491" s="214"/>
      <c r="BB491" s="214"/>
      <c r="BC491" s="214"/>
      <c r="BD491" s="214"/>
      <c r="BE491" s="214"/>
      <c r="BF491" s="214"/>
      <c r="BG491" s="214"/>
      <c r="BH491" s="214"/>
    </row>
    <row r="492" spans="1:60" outlineLevel="1" x14ac:dyDescent="0.2">
      <c r="A492" s="221"/>
      <c r="B492" s="222"/>
      <c r="C492" s="267" t="s">
        <v>420</v>
      </c>
      <c r="D492" s="257"/>
      <c r="E492" s="258"/>
      <c r="F492" s="223"/>
      <c r="G492" s="223"/>
      <c r="H492" s="223"/>
      <c r="I492" s="223"/>
      <c r="J492" s="223"/>
      <c r="K492" s="223"/>
      <c r="L492" s="223"/>
      <c r="M492" s="223"/>
      <c r="N492" s="223"/>
      <c r="O492" s="223"/>
      <c r="P492" s="223"/>
      <c r="Q492" s="223"/>
      <c r="R492" s="223"/>
      <c r="S492" s="223"/>
      <c r="T492" s="223"/>
      <c r="U492" s="223"/>
      <c r="V492" s="223"/>
      <c r="W492" s="223"/>
      <c r="X492" s="223"/>
      <c r="Y492" s="214"/>
      <c r="Z492" s="214"/>
      <c r="AA492" s="214"/>
      <c r="AB492" s="214"/>
      <c r="AC492" s="214"/>
      <c r="AD492" s="214"/>
      <c r="AE492" s="214"/>
      <c r="AF492" s="214"/>
      <c r="AG492" s="214" t="s">
        <v>171</v>
      </c>
      <c r="AH492" s="214">
        <v>0</v>
      </c>
      <c r="AI492" s="214"/>
      <c r="AJ492" s="214"/>
      <c r="AK492" s="214"/>
      <c r="AL492" s="214"/>
      <c r="AM492" s="214"/>
      <c r="AN492" s="214"/>
      <c r="AO492" s="214"/>
      <c r="AP492" s="214"/>
      <c r="AQ492" s="214"/>
      <c r="AR492" s="214"/>
      <c r="AS492" s="214"/>
      <c r="AT492" s="214"/>
      <c r="AU492" s="214"/>
      <c r="AV492" s="214"/>
      <c r="AW492" s="214"/>
      <c r="AX492" s="214"/>
      <c r="AY492" s="214"/>
      <c r="AZ492" s="214"/>
      <c r="BA492" s="214"/>
      <c r="BB492" s="214"/>
      <c r="BC492" s="214"/>
      <c r="BD492" s="214"/>
      <c r="BE492" s="214"/>
      <c r="BF492" s="214"/>
      <c r="BG492" s="214"/>
      <c r="BH492" s="214"/>
    </row>
    <row r="493" spans="1:60" outlineLevel="1" x14ac:dyDescent="0.2">
      <c r="A493" s="221"/>
      <c r="B493" s="222"/>
      <c r="C493" s="267" t="s">
        <v>421</v>
      </c>
      <c r="D493" s="257"/>
      <c r="E493" s="258">
        <v>92.395030000000006</v>
      </c>
      <c r="F493" s="223"/>
      <c r="G493" s="223"/>
      <c r="H493" s="223"/>
      <c r="I493" s="223"/>
      <c r="J493" s="223"/>
      <c r="K493" s="223"/>
      <c r="L493" s="223"/>
      <c r="M493" s="223"/>
      <c r="N493" s="223"/>
      <c r="O493" s="223"/>
      <c r="P493" s="223"/>
      <c r="Q493" s="223"/>
      <c r="R493" s="223"/>
      <c r="S493" s="223"/>
      <c r="T493" s="223"/>
      <c r="U493" s="223"/>
      <c r="V493" s="223"/>
      <c r="W493" s="223"/>
      <c r="X493" s="223"/>
      <c r="Y493" s="214"/>
      <c r="Z493" s="214"/>
      <c r="AA493" s="214"/>
      <c r="AB493" s="214"/>
      <c r="AC493" s="214"/>
      <c r="AD493" s="214"/>
      <c r="AE493" s="214"/>
      <c r="AF493" s="214"/>
      <c r="AG493" s="214" t="s">
        <v>171</v>
      </c>
      <c r="AH493" s="214">
        <v>0</v>
      </c>
      <c r="AI493" s="214"/>
      <c r="AJ493" s="214"/>
      <c r="AK493" s="214"/>
      <c r="AL493" s="214"/>
      <c r="AM493" s="214"/>
      <c r="AN493" s="214"/>
      <c r="AO493" s="214"/>
      <c r="AP493" s="214"/>
      <c r="AQ493" s="214"/>
      <c r="AR493" s="214"/>
      <c r="AS493" s="214"/>
      <c r="AT493" s="214"/>
      <c r="AU493" s="214"/>
      <c r="AV493" s="214"/>
      <c r="AW493" s="214"/>
      <c r="AX493" s="214"/>
      <c r="AY493" s="214"/>
      <c r="AZ493" s="214"/>
      <c r="BA493" s="214"/>
      <c r="BB493" s="214"/>
      <c r="BC493" s="214"/>
      <c r="BD493" s="214"/>
      <c r="BE493" s="214"/>
      <c r="BF493" s="214"/>
      <c r="BG493" s="214"/>
      <c r="BH493" s="214"/>
    </row>
    <row r="494" spans="1:60" ht="22.5" outlineLevel="1" x14ac:dyDescent="0.2">
      <c r="A494" s="231">
        <v>46</v>
      </c>
      <c r="B494" s="232" t="s">
        <v>427</v>
      </c>
      <c r="C494" s="250" t="s">
        <v>428</v>
      </c>
      <c r="D494" s="233" t="s">
        <v>232</v>
      </c>
      <c r="E494" s="234">
        <v>369.58010999999999</v>
      </c>
      <c r="F494" s="235"/>
      <c r="G494" s="236">
        <f>ROUND(E494*F494,2)</f>
        <v>0</v>
      </c>
      <c r="H494" s="235"/>
      <c r="I494" s="236">
        <f>ROUND(E494*H494,2)</f>
        <v>0</v>
      </c>
      <c r="J494" s="235"/>
      <c r="K494" s="236">
        <f>ROUND(E494*J494,2)</f>
        <v>0</v>
      </c>
      <c r="L494" s="236">
        <v>21</v>
      </c>
      <c r="M494" s="236">
        <f>G494*(1+L494/100)</f>
        <v>0</v>
      </c>
      <c r="N494" s="236">
        <v>0</v>
      </c>
      <c r="O494" s="236">
        <f>ROUND(E494*N494,2)</f>
        <v>0</v>
      </c>
      <c r="P494" s="236">
        <v>0</v>
      </c>
      <c r="Q494" s="236">
        <f>ROUND(E494*P494,2)</f>
        <v>0</v>
      </c>
      <c r="R494" s="236" t="s">
        <v>406</v>
      </c>
      <c r="S494" s="236" t="s">
        <v>123</v>
      </c>
      <c r="T494" s="237" t="s">
        <v>123</v>
      </c>
      <c r="U494" s="223">
        <v>0.11</v>
      </c>
      <c r="V494" s="223">
        <f>ROUND(E494*U494,2)</f>
        <v>40.65</v>
      </c>
      <c r="W494" s="223"/>
      <c r="X494" s="223" t="s">
        <v>416</v>
      </c>
      <c r="Y494" s="214"/>
      <c r="Z494" s="214"/>
      <c r="AA494" s="214"/>
      <c r="AB494" s="214"/>
      <c r="AC494" s="214"/>
      <c r="AD494" s="214"/>
      <c r="AE494" s="214"/>
      <c r="AF494" s="214"/>
      <c r="AG494" s="214" t="s">
        <v>417</v>
      </c>
      <c r="AH494" s="214"/>
      <c r="AI494" s="214"/>
      <c r="AJ494" s="214"/>
      <c r="AK494" s="214"/>
      <c r="AL494" s="214"/>
      <c r="AM494" s="214"/>
      <c r="AN494" s="214"/>
      <c r="AO494" s="214"/>
      <c r="AP494" s="214"/>
      <c r="AQ494" s="214"/>
      <c r="AR494" s="214"/>
      <c r="AS494" s="214"/>
      <c r="AT494" s="214"/>
      <c r="AU494" s="214"/>
      <c r="AV494" s="214"/>
      <c r="AW494" s="214"/>
      <c r="AX494" s="214"/>
      <c r="AY494" s="214"/>
      <c r="AZ494" s="214"/>
      <c r="BA494" s="214"/>
      <c r="BB494" s="214"/>
      <c r="BC494" s="214"/>
      <c r="BD494" s="214"/>
      <c r="BE494" s="214"/>
      <c r="BF494" s="214"/>
      <c r="BG494" s="214"/>
      <c r="BH494" s="214"/>
    </row>
    <row r="495" spans="1:60" outlineLevel="1" x14ac:dyDescent="0.2">
      <c r="A495" s="221"/>
      <c r="B495" s="222"/>
      <c r="C495" s="267" t="s">
        <v>419</v>
      </c>
      <c r="D495" s="257"/>
      <c r="E495" s="258"/>
      <c r="F495" s="223"/>
      <c r="G495" s="223"/>
      <c r="H495" s="223"/>
      <c r="I495" s="223"/>
      <c r="J495" s="223"/>
      <c r="K495" s="223"/>
      <c r="L495" s="223"/>
      <c r="M495" s="223"/>
      <c r="N495" s="223"/>
      <c r="O495" s="223"/>
      <c r="P495" s="223"/>
      <c r="Q495" s="223"/>
      <c r="R495" s="223"/>
      <c r="S495" s="223"/>
      <c r="T495" s="223"/>
      <c r="U495" s="223"/>
      <c r="V495" s="223"/>
      <c r="W495" s="223"/>
      <c r="X495" s="223"/>
      <c r="Y495" s="214"/>
      <c r="Z495" s="214"/>
      <c r="AA495" s="214"/>
      <c r="AB495" s="214"/>
      <c r="AC495" s="214"/>
      <c r="AD495" s="214"/>
      <c r="AE495" s="214"/>
      <c r="AF495" s="214"/>
      <c r="AG495" s="214" t="s">
        <v>171</v>
      </c>
      <c r="AH495" s="214">
        <v>0</v>
      </c>
      <c r="AI495" s="214"/>
      <c r="AJ495" s="214"/>
      <c r="AK495" s="214"/>
      <c r="AL495" s="214"/>
      <c r="AM495" s="214"/>
      <c r="AN495" s="214"/>
      <c r="AO495" s="214"/>
      <c r="AP495" s="214"/>
      <c r="AQ495" s="214"/>
      <c r="AR495" s="214"/>
      <c r="AS495" s="214"/>
      <c r="AT495" s="214"/>
      <c r="AU495" s="214"/>
      <c r="AV495" s="214"/>
      <c r="AW495" s="214"/>
      <c r="AX495" s="214"/>
      <c r="AY495" s="214"/>
      <c r="AZ495" s="214"/>
      <c r="BA495" s="214"/>
      <c r="BB495" s="214"/>
      <c r="BC495" s="214"/>
      <c r="BD495" s="214"/>
      <c r="BE495" s="214"/>
      <c r="BF495" s="214"/>
      <c r="BG495" s="214"/>
      <c r="BH495" s="214"/>
    </row>
    <row r="496" spans="1:60" outlineLevel="1" x14ac:dyDescent="0.2">
      <c r="A496" s="221"/>
      <c r="B496" s="222"/>
      <c r="C496" s="267" t="s">
        <v>420</v>
      </c>
      <c r="D496" s="257"/>
      <c r="E496" s="258"/>
      <c r="F496" s="223"/>
      <c r="G496" s="223"/>
      <c r="H496" s="223"/>
      <c r="I496" s="223"/>
      <c r="J496" s="223"/>
      <c r="K496" s="223"/>
      <c r="L496" s="223"/>
      <c r="M496" s="223"/>
      <c r="N496" s="223"/>
      <c r="O496" s="223"/>
      <c r="P496" s="223"/>
      <c r="Q496" s="223"/>
      <c r="R496" s="223"/>
      <c r="S496" s="223"/>
      <c r="T496" s="223"/>
      <c r="U496" s="223"/>
      <c r="V496" s="223"/>
      <c r="W496" s="223"/>
      <c r="X496" s="223"/>
      <c r="Y496" s="214"/>
      <c r="Z496" s="214"/>
      <c r="AA496" s="214"/>
      <c r="AB496" s="214"/>
      <c r="AC496" s="214"/>
      <c r="AD496" s="214"/>
      <c r="AE496" s="214"/>
      <c r="AF496" s="214"/>
      <c r="AG496" s="214" t="s">
        <v>171</v>
      </c>
      <c r="AH496" s="214">
        <v>0</v>
      </c>
      <c r="AI496" s="214"/>
      <c r="AJ496" s="214"/>
      <c r="AK496" s="214"/>
      <c r="AL496" s="214"/>
      <c r="AM496" s="214"/>
      <c r="AN496" s="214"/>
      <c r="AO496" s="214"/>
      <c r="AP496" s="214"/>
      <c r="AQ496" s="214"/>
      <c r="AR496" s="214"/>
      <c r="AS496" s="214"/>
      <c r="AT496" s="214"/>
      <c r="AU496" s="214"/>
      <c r="AV496" s="214"/>
      <c r="AW496" s="214"/>
      <c r="AX496" s="214"/>
      <c r="AY496" s="214"/>
      <c r="AZ496" s="214"/>
      <c r="BA496" s="214"/>
      <c r="BB496" s="214"/>
      <c r="BC496" s="214"/>
      <c r="BD496" s="214"/>
      <c r="BE496" s="214"/>
      <c r="BF496" s="214"/>
      <c r="BG496" s="214"/>
      <c r="BH496" s="214"/>
    </row>
    <row r="497" spans="1:60" outlineLevel="1" x14ac:dyDescent="0.2">
      <c r="A497" s="221"/>
      <c r="B497" s="222"/>
      <c r="C497" s="267" t="s">
        <v>429</v>
      </c>
      <c r="D497" s="257"/>
      <c r="E497" s="258">
        <v>369.58010999999999</v>
      </c>
      <c r="F497" s="223"/>
      <c r="G497" s="223"/>
      <c r="H497" s="223"/>
      <c r="I497" s="223"/>
      <c r="J497" s="223"/>
      <c r="K497" s="223"/>
      <c r="L497" s="223"/>
      <c r="M497" s="223"/>
      <c r="N497" s="223"/>
      <c r="O497" s="223"/>
      <c r="P497" s="223"/>
      <c r="Q497" s="223"/>
      <c r="R497" s="223"/>
      <c r="S497" s="223"/>
      <c r="T497" s="223"/>
      <c r="U497" s="223"/>
      <c r="V497" s="223"/>
      <c r="W497" s="223"/>
      <c r="X497" s="223"/>
      <c r="Y497" s="214"/>
      <c r="Z497" s="214"/>
      <c r="AA497" s="214"/>
      <c r="AB497" s="214"/>
      <c r="AC497" s="214"/>
      <c r="AD497" s="214"/>
      <c r="AE497" s="214"/>
      <c r="AF497" s="214"/>
      <c r="AG497" s="214" t="s">
        <v>171</v>
      </c>
      <c r="AH497" s="214">
        <v>0</v>
      </c>
      <c r="AI497" s="214"/>
      <c r="AJ497" s="214"/>
      <c r="AK497" s="214"/>
      <c r="AL497" s="214"/>
      <c r="AM497" s="214"/>
      <c r="AN497" s="214"/>
      <c r="AO497" s="214"/>
      <c r="AP497" s="214"/>
      <c r="AQ497" s="214"/>
      <c r="AR497" s="214"/>
      <c r="AS497" s="214"/>
      <c r="AT497" s="214"/>
      <c r="AU497" s="214"/>
      <c r="AV497" s="214"/>
      <c r="AW497" s="214"/>
      <c r="AX497" s="214"/>
      <c r="AY497" s="214"/>
      <c r="AZ497" s="214"/>
      <c r="BA497" s="214"/>
      <c r="BB497" s="214"/>
      <c r="BC497" s="214"/>
      <c r="BD497" s="214"/>
      <c r="BE497" s="214"/>
      <c r="BF497" s="214"/>
      <c r="BG497" s="214"/>
      <c r="BH497" s="214"/>
    </row>
    <row r="498" spans="1:60" x14ac:dyDescent="0.2">
      <c r="A498" s="3"/>
      <c r="B498" s="4"/>
      <c r="C498" s="254"/>
      <c r="D498" s="6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AE498">
        <v>15</v>
      </c>
      <c r="AF498">
        <v>21</v>
      </c>
      <c r="AG498" t="s">
        <v>105</v>
      </c>
    </row>
    <row r="499" spans="1:60" x14ac:dyDescent="0.2">
      <c r="A499" s="217"/>
      <c r="B499" s="218" t="s">
        <v>29</v>
      </c>
      <c r="C499" s="255"/>
      <c r="D499" s="219"/>
      <c r="E499" s="220"/>
      <c r="F499" s="220"/>
      <c r="G499" s="248">
        <f>G8+G70+G83+G88+G473</f>
        <v>0</v>
      </c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AE499">
        <f>SUMIF(L7:L497,AE498,G7:G497)</f>
        <v>0</v>
      </c>
      <c r="AF499">
        <f>SUMIF(L7:L497,AF498,G7:G497)</f>
        <v>0</v>
      </c>
      <c r="AG499" t="s">
        <v>159</v>
      </c>
    </row>
    <row r="500" spans="1:60" x14ac:dyDescent="0.2">
      <c r="C500" s="256"/>
      <c r="D500" s="10"/>
      <c r="AG500" t="s">
        <v>160</v>
      </c>
    </row>
    <row r="501" spans="1:60" x14ac:dyDescent="0.2">
      <c r="D501" s="10"/>
    </row>
    <row r="502" spans="1:60" x14ac:dyDescent="0.2">
      <c r="D502" s="10"/>
    </row>
    <row r="503" spans="1:60" x14ac:dyDescent="0.2">
      <c r="D503" s="10"/>
    </row>
    <row r="504" spans="1:60" x14ac:dyDescent="0.2">
      <c r="D504" s="10"/>
    </row>
    <row r="505" spans="1:60" x14ac:dyDescent="0.2">
      <c r="D505" s="10"/>
    </row>
    <row r="506" spans="1:60" x14ac:dyDescent="0.2">
      <c r="D506" s="10"/>
    </row>
    <row r="507" spans="1:60" x14ac:dyDescent="0.2">
      <c r="D507" s="10"/>
    </row>
    <row r="508" spans="1:60" x14ac:dyDescent="0.2">
      <c r="D508" s="10"/>
    </row>
    <row r="509" spans="1:60" x14ac:dyDescent="0.2">
      <c r="D509" s="10"/>
    </row>
    <row r="510" spans="1:60" x14ac:dyDescent="0.2">
      <c r="D510" s="10"/>
    </row>
    <row r="511" spans="1:60" x14ac:dyDescent="0.2">
      <c r="D511" s="10"/>
    </row>
    <row r="512" spans="1:60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qV+Rl/fh4MDJvoZsfsUwiXsYIgMcIazw8v1ynpwi3VVoJY2rYCBVzvuOR3X0jPnowFGDa/qtX6vDOK0Styc0A==" saltValue="VMIKCxV1yavy+OESL5wm6Q==" spinCount="100000" sheet="1"/>
  <mergeCells count="304">
    <mergeCell ref="C468:G468"/>
    <mergeCell ref="C469:G469"/>
    <mergeCell ref="C470:G470"/>
    <mergeCell ref="C482:G482"/>
    <mergeCell ref="C459:G459"/>
    <mergeCell ref="C460:G460"/>
    <mergeCell ref="C464:G464"/>
    <mergeCell ref="C465:G465"/>
    <mergeCell ref="C466:G466"/>
    <mergeCell ref="C467:G467"/>
    <mergeCell ref="C450:G450"/>
    <mergeCell ref="C454:G454"/>
    <mergeCell ref="C455:G455"/>
    <mergeCell ref="C456:G456"/>
    <mergeCell ref="C457:G457"/>
    <mergeCell ref="C458:G458"/>
    <mergeCell ref="C444:G444"/>
    <mergeCell ref="C445:G445"/>
    <mergeCell ref="C446:G446"/>
    <mergeCell ref="C447:G447"/>
    <mergeCell ref="C448:G448"/>
    <mergeCell ref="C449:G449"/>
    <mergeCell ref="C435:G435"/>
    <mergeCell ref="C439:G439"/>
    <mergeCell ref="C440:G440"/>
    <mergeCell ref="C441:G441"/>
    <mergeCell ref="C442:G442"/>
    <mergeCell ref="C443:G443"/>
    <mergeCell ref="C429:G429"/>
    <mergeCell ref="C430:G430"/>
    <mergeCell ref="C431:G431"/>
    <mergeCell ref="C432:G432"/>
    <mergeCell ref="C433:G433"/>
    <mergeCell ref="C434:G434"/>
    <mergeCell ref="C420:G420"/>
    <mergeCell ref="C424:G424"/>
    <mergeCell ref="C425:G425"/>
    <mergeCell ref="C426:G426"/>
    <mergeCell ref="C427:G427"/>
    <mergeCell ref="C428:G428"/>
    <mergeCell ref="C414:G414"/>
    <mergeCell ref="C415:G415"/>
    <mergeCell ref="C416:G416"/>
    <mergeCell ref="C417:G417"/>
    <mergeCell ref="C418:G418"/>
    <mergeCell ref="C419:G419"/>
    <mergeCell ref="C405:G405"/>
    <mergeCell ref="C409:G409"/>
    <mergeCell ref="C410:G410"/>
    <mergeCell ref="C411:G411"/>
    <mergeCell ref="C412:G412"/>
    <mergeCell ref="C413:G413"/>
    <mergeCell ref="C399:G399"/>
    <mergeCell ref="C400:G400"/>
    <mergeCell ref="C401:G401"/>
    <mergeCell ref="C402:G402"/>
    <mergeCell ref="C403:G403"/>
    <mergeCell ref="C404:G404"/>
    <mergeCell ref="C390:G390"/>
    <mergeCell ref="C391:G391"/>
    <mergeCell ref="C392:G392"/>
    <mergeCell ref="C393:G393"/>
    <mergeCell ref="C397:G397"/>
    <mergeCell ref="C398:G398"/>
    <mergeCell ref="C384:G384"/>
    <mergeCell ref="C385:G385"/>
    <mergeCell ref="C386:G386"/>
    <mergeCell ref="C387:G387"/>
    <mergeCell ref="C388:G388"/>
    <mergeCell ref="C389:G389"/>
    <mergeCell ref="C375:G375"/>
    <mergeCell ref="C376:G376"/>
    <mergeCell ref="C377:G377"/>
    <mergeCell ref="C381:G381"/>
    <mergeCell ref="C382:G382"/>
    <mergeCell ref="C383:G383"/>
    <mergeCell ref="C369:G369"/>
    <mergeCell ref="C370:G370"/>
    <mergeCell ref="C371:G371"/>
    <mergeCell ref="C372:G372"/>
    <mergeCell ref="C373:G373"/>
    <mergeCell ref="C374:G374"/>
    <mergeCell ref="C360:G360"/>
    <mergeCell ref="C361:G361"/>
    <mergeCell ref="C365:G365"/>
    <mergeCell ref="C366:G366"/>
    <mergeCell ref="C367:G367"/>
    <mergeCell ref="C368:G368"/>
    <mergeCell ref="C354:G354"/>
    <mergeCell ref="C355:G355"/>
    <mergeCell ref="C356:G356"/>
    <mergeCell ref="C357:G357"/>
    <mergeCell ref="C358:G358"/>
    <mergeCell ref="C359:G359"/>
    <mergeCell ref="C348:G348"/>
    <mergeCell ref="C349:G349"/>
    <mergeCell ref="C350:G350"/>
    <mergeCell ref="C351:G351"/>
    <mergeCell ref="C352:G352"/>
    <mergeCell ref="C353:G353"/>
    <mergeCell ref="C339:G339"/>
    <mergeCell ref="C340:G340"/>
    <mergeCell ref="C341:G341"/>
    <mergeCell ref="C342:G342"/>
    <mergeCell ref="C343:G343"/>
    <mergeCell ref="C344:G344"/>
    <mergeCell ref="C333:G333"/>
    <mergeCell ref="C334:G334"/>
    <mergeCell ref="C335:G335"/>
    <mergeCell ref="C336:G336"/>
    <mergeCell ref="C337:G337"/>
    <mergeCell ref="C338:G338"/>
    <mergeCell ref="C324:G324"/>
    <mergeCell ref="C325:G325"/>
    <mergeCell ref="C326:G326"/>
    <mergeCell ref="C327:G327"/>
    <mergeCell ref="C331:G331"/>
    <mergeCell ref="C332:G332"/>
    <mergeCell ref="C318:G318"/>
    <mergeCell ref="C319:G319"/>
    <mergeCell ref="C320:G320"/>
    <mergeCell ref="C321:G321"/>
    <mergeCell ref="C322:G322"/>
    <mergeCell ref="C323:G323"/>
    <mergeCell ref="C309:G309"/>
    <mergeCell ref="C310:G310"/>
    <mergeCell ref="C314:G314"/>
    <mergeCell ref="C315:G315"/>
    <mergeCell ref="C316:G316"/>
    <mergeCell ref="C317:G317"/>
    <mergeCell ref="C303:G303"/>
    <mergeCell ref="C304:G304"/>
    <mergeCell ref="C305:G305"/>
    <mergeCell ref="C306:G306"/>
    <mergeCell ref="C307:G307"/>
    <mergeCell ref="C308:G308"/>
    <mergeCell ref="C297:G297"/>
    <mergeCell ref="C298:G298"/>
    <mergeCell ref="C299:G299"/>
    <mergeCell ref="C300:G300"/>
    <mergeCell ref="C301:G301"/>
    <mergeCell ref="C302:G302"/>
    <mergeCell ref="C288:G288"/>
    <mergeCell ref="C289:G289"/>
    <mergeCell ref="C290:G290"/>
    <mergeCell ref="C291:G291"/>
    <mergeCell ref="C292:G292"/>
    <mergeCell ref="C293:G293"/>
    <mergeCell ref="C282:G282"/>
    <mergeCell ref="C283:G283"/>
    <mergeCell ref="C284:G284"/>
    <mergeCell ref="C285:G285"/>
    <mergeCell ref="C286:G286"/>
    <mergeCell ref="C287:G287"/>
    <mergeCell ref="C273:G273"/>
    <mergeCell ref="C274:G274"/>
    <mergeCell ref="C275:G275"/>
    <mergeCell ref="C276:G276"/>
    <mergeCell ref="C280:G280"/>
    <mergeCell ref="C281:G281"/>
    <mergeCell ref="C267:G267"/>
    <mergeCell ref="C268:G268"/>
    <mergeCell ref="C269:G269"/>
    <mergeCell ref="C270:G270"/>
    <mergeCell ref="C271:G271"/>
    <mergeCell ref="C272:G272"/>
    <mergeCell ref="C258:G258"/>
    <mergeCell ref="C259:G259"/>
    <mergeCell ref="C263:G263"/>
    <mergeCell ref="C264:G264"/>
    <mergeCell ref="C265:G265"/>
    <mergeCell ref="C266:G266"/>
    <mergeCell ref="C252:G252"/>
    <mergeCell ref="C253:G253"/>
    <mergeCell ref="C254:G254"/>
    <mergeCell ref="C255:G255"/>
    <mergeCell ref="C256:G256"/>
    <mergeCell ref="C257:G257"/>
    <mergeCell ref="C246:G246"/>
    <mergeCell ref="C247:G247"/>
    <mergeCell ref="C248:G248"/>
    <mergeCell ref="C249:G249"/>
    <mergeCell ref="C250:G250"/>
    <mergeCell ref="C251:G251"/>
    <mergeCell ref="C237:G237"/>
    <mergeCell ref="C238:G238"/>
    <mergeCell ref="C239:G239"/>
    <mergeCell ref="C240:G240"/>
    <mergeCell ref="C241:G241"/>
    <mergeCell ref="C242:G242"/>
    <mergeCell ref="C231:G231"/>
    <mergeCell ref="C232:G232"/>
    <mergeCell ref="C233:G233"/>
    <mergeCell ref="C234:G234"/>
    <mergeCell ref="C235:G235"/>
    <mergeCell ref="C236:G236"/>
    <mergeCell ref="C222:G222"/>
    <mergeCell ref="C223:G223"/>
    <mergeCell ref="C224:G224"/>
    <mergeCell ref="C225:G225"/>
    <mergeCell ref="C229:G229"/>
    <mergeCell ref="C230:G230"/>
    <mergeCell ref="C216:G216"/>
    <mergeCell ref="C217:G217"/>
    <mergeCell ref="C218:G218"/>
    <mergeCell ref="C219:G219"/>
    <mergeCell ref="C220:G220"/>
    <mergeCell ref="C221:G221"/>
    <mergeCell ref="C207:G207"/>
    <mergeCell ref="C208:G208"/>
    <mergeCell ref="C212:G212"/>
    <mergeCell ref="C213:G213"/>
    <mergeCell ref="C214:G214"/>
    <mergeCell ref="C215:G215"/>
    <mergeCell ref="C201:G201"/>
    <mergeCell ref="C202:G202"/>
    <mergeCell ref="C203:G203"/>
    <mergeCell ref="C204:G204"/>
    <mergeCell ref="C205:G205"/>
    <mergeCell ref="C206:G206"/>
    <mergeCell ref="C195:G195"/>
    <mergeCell ref="C196:G196"/>
    <mergeCell ref="C197:G197"/>
    <mergeCell ref="C198:G198"/>
    <mergeCell ref="C199:G199"/>
    <mergeCell ref="C200:G200"/>
    <mergeCell ref="C186:G186"/>
    <mergeCell ref="C187:G187"/>
    <mergeCell ref="C188:G188"/>
    <mergeCell ref="C189:G189"/>
    <mergeCell ref="C190:G190"/>
    <mergeCell ref="C191:G191"/>
    <mergeCell ref="C180:G180"/>
    <mergeCell ref="C181:G181"/>
    <mergeCell ref="C182:G182"/>
    <mergeCell ref="C183:G183"/>
    <mergeCell ref="C184:G184"/>
    <mergeCell ref="C185:G185"/>
    <mergeCell ref="C171:G171"/>
    <mergeCell ref="C172:G172"/>
    <mergeCell ref="C173:G173"/>
    <mergeCell ref="C174:G174"/>
    <mergeCell ref="C178:G178"/>
    <mergeCell ref="C179:G179"/>
    <mergeCell ref="C165:G165"/>
    <mergeCell ref="C166:G166"/>
    <mergeCell ref="C167:G167"/>
    <mergeCell ref="C168:G168"/>
    <mergeCell ref="C169:G169"/>
    <mergeCell ref="C170:G170"/>
    <mergeCell ref="C156:G156"/>
    <mergeCell ref="C157:G157"/>
    <mergeCell ref="C161:G161"/>
    <mergeCell ref="C162:G162"/>
    <mergeCell ref="C163:G163"/>
    <mergeCell ref="C164:G164"/>
    <mergeCell ref="C150:G150"/>
    <mergeCell ref="C151:G151"/>
    <mergeCell ref="C152:G152"/>
    <mergeCell ref="C153:G153"/>
    <mergeCell ref="C154:G154"/>
    <mergeCell ref="C155:G155"/>
    <mergeCell ref="C144:G144"/>
    <mergeCell ref="C145:G145"/>
    <mergeCell ref="C146:G146"/>
    <mergeCell ref="C147:G147"/>
    <mergeCell ref="C148:G148"/>
    <mergeCell ref="C149:G149"/>
    <mergeCell ref="C135:G135"/>
    <mergeCell ref="C136:G136"/>
    <mergeCell ref="C137:G137"/>
    <mergeCell ref="C138:G138"/>
    <mergeCell ref="C139:G139"/>
    <mergeCell ref="C140:G140"/>
    <mergeCell ref="C129:G129"/>
    <mergeCell ref="C130:G130"/>
    <mergeCell ref="C131:G131"/>
    <mergeCell ref="C132:G132"/>
    <mergeCell ref="C133:G133"/>
    <mergeCell ref="C134:G134"/>
    <mergeCell ref="C116:G116"/>
    <mergeCell ref="C117:G117"/>
    <mergeCell ref="C118:G118"/>
    <mergeCell ref="C119:G119"/>
    <mergeCell ref="C127:G127"/>
    <mergeCell ref="C128:G128"/>
    <mergeCell ref="C110:G110"/>
    <mergeCell ref="C111:G111"/>
    <mergeCell ref="C112:G112"/>
    <mergeCell ref="C113:G113"/>
    <mergeCell ref="C114:G114"/>
    <mergeCell ref="C115:G115"/>
    <mergeCell ref="C27:G27"/>
    <mergeCell ref="C42:G42"/>
    <mergeCell ref="C106:G106"/>
    <mergeCell ref="C107:G107"/>
    <mergeCell ref="C108:G108"/>
    <mergeCell ref="C109:G109"/>
    <mergeCell ref="A1:G1"/>
    <mergeCell ref="C2:G2"/>
    <mergeCell ref="C3:G3"/>
    <mergeCell ref="C4:G4"/>
    <mergeCell ref="C10:G10"/>
    <mergeCell ref="C24:G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90A3B-AD83-4E9D-96CB-A888E0F03304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161</v>
      </c>
      <c r="B1" s="199"/>
      <c r="C1" s="199"/>
      <c r="D1" s="199"/>
      <c r="E1" s="199"/>
      <c r="F1" s="199"/>
      <c r="G1" s="199"/>
      <c r="AG1" t="s">
        <v>91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92</v>
      </c>
    </row>
    <row r="3" spans="1:60" ht="24.95" customHeight="1" x14ac:dyDescent="0.2">
      <c r="A3" s="200" t="s">
        <v>8</v>
      </c>
      <c r="B3" s="49" t="s">
        <v>57</v>
      </c>
      <c r="C3" s="203" t="s">
        <v>58</v>
      </c>
      <c r="D3" s="201"/>
      <c r="E3" s="201"/>
      <c r="F3" s="201"/>
      <c r="G3" s="202"/>
      <c r="AC3" s="179" t="s">
        <v>92</v>
      </c>
      <c r="AG3" t="s">
        <v>95</v>
      </c>
    </row>
    <row r="4" spans="1:60" ht="24.95" customHeight="1" x14ac:dyDescent="0.2">
      <c r="A4" s="204" t="s">
        <v>9</v>
      </c>
      <c r="B4" s="205" t="s">
        <v>53</v>
      </c>
      <c r="C4" s="206" t="s">
        <v>58</v>
      </c>
      <c r="D4" s="207"/>
      <c r="E4" s="207"/>
      <c r="F4" s="207"/>
      <c r="G4" s="208"/>
      <c r="AG4" t="s">
        <v>96</v>
      </c>
    </row>
    <row r="5" spans="1:60" x14ac:dyDescent="0.2">
      <c r="D5" s="10"/>
    </row>
    <row r="6" spans="1:60" ht="38.25" x14ac:dyDescent="0.2">
      <c r="A6" s="210" t="s">
        <v>97</v>
      </c>
      <c r="B6" s="212" t="s">
        <v>98</v>
      </c>
      <c r="C6" s="212" t="s">
        <v>99</v>
      </c>
      <c r="D6" s="211" t="s">
        <v>100</v>
      </c>
      <c r="E6" s="210" t="s">
        <v>101</v>
      </c>
      <c r="F6" s="209" t="s">
        <v>102</v>
      </c>
      <c r="G6" s="210" t="s">
        <v>29</v>
      </c>
      <c r="H6" s="213" t="s">
        <v>30</v>
      </c>
      <c r="I6" s="213" t="s">
        <v>103</v>
      </c>
      <c r="J6" s="213" t="s">
        <v>31</v>
      </c>
      <c r="K6" s="213" t="s">
        <v>104</v>
      </c>
      <c r="L6" s="213" t="s">
        <v>105</v>
      </c>
      <c r="M6" s="213" t="s">
        <v>106</v>
      </c>
      <c r="N6" s="213" t="s">
        <v>107</v>
      </c>
      <c r="O6" s="213" t="s">
        <v>108</v>
      </c>
      <c r="P6" s="213" t="s">
        <v>109</v>
      </c>
      <c r="Q6" s="213" t="s">
        <v>110</v>
      </c>
      <c r="R6" s="213" t="s">
        <v>111</v>
      </c>
      <c r="S6" s="213" t="s">
        <v>112</v>
      </c>
      <c r="T6" s="213" t="s">
        <v>113</v>
      </c>
      <c r="U6" s="213" t="s">
        <v>114</v>
      </c>
      <c r="V6" s="213" t="s">
        <v>115</v>
      </c>
      <c r="W6" s="213" t="s">
        <v>116</v>
      </c>
      <c r="X6" s="213" t="s">
        <v>117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5" t="s">
        <v>118</v>
      </c>
      <c r="B8" s="226" t="s">
        <v>83</v>
      </c>
      <c r="C8" s="249" t="s">
        <v>84</v>
      </c>
      <c r="D8" s="227"/>
      <c r="E8" s="228"/>
      <c r="F8" s="229"/>
      <c r="G8" s="229">
        <f>SUMIF(AG9:AG282,"&lt;&gt;NOR",G9:G282)</f>
        <v>0</v>
      </c>
      <c r="H8" s="229"/>
      <c r="I8" s="229">
        <f>SUM(I9:I282)</f>
        <v>0</v>
      </c>
      <c r="J8" s="229"/>
      <c r="K8" s="229">
        <f>SUM(K9:K282)</f>
        <v>0</v>
      </c>
      <c r="L8" s="229"/>
      <c r="M8" s="229">
        <f>SUM(M9:M282)</f>
        <v>0</v>
      </c>
      <c r="N8" s="229"/>
      <c r="O8" s="229">
        <f>SUM(O9:O282)</f>
        <v>0</v>
      </c>
      <c r="P8" s="229"/>
      <c r="Q8" s="229">
        <f>SUM(Q9:Q282)</f>
        <v>0</v>
      </c>
      <c r="R8" s="229"/>
      <c r="S8" s="229"/>
      <c r="T8" s="230"/>
      <c r="U8" s="224"/>
      <c r="V8" s="224">
        <f>SUM(V9:V282)</f>
        <v>0</v>
      </c>
      <c r="W8" s="224"/>
      <c r="X8" s="224"/>
      <c r="AG8" t="s">
        <v>119</v>
      </c>
    </row>
    <row r="9" spans="1:60" outlineLevel="1" x14ac:dyDescent="0.2">
      <c r="A9" s="231">
        <v>1</v>
      </c>
      <c r="B9" s="232" t="s">
        <v>435</v>
      </c>
      <c r="C9" s="250" t="s">
        <v>436</v>
      </c>
      <c r="D9" s="233" t="s">
        <v>266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218</v>
      </c>
      <c r="T9" s="237" t="s">
        <v>124</v>
      </c>
      <c r="U9" s="223">
        <v>0</v>
      </c>
      <c r="V9" s="223">
        <f>ROUND(E9*U9,2)</f>
        <v>0</v>
      </c>
      <c r="W9" s="223"/>
      <c r="X9" s="223" t="s">
        <v>166</v>
      </c>
      <c r="Y9" s="214"/>
      <c r="Z9" s="214"/>
      <c r="AA9" s="214"/>
      <c r="AB9" s="214"/>
      <c r="AC9" s="214"/>
      <c r="AD9" s="214"/>
      <c r="AE9" s="214"/>
      <c r="AF9" s="214"/>
      <c r="AG9" s="214" t="s">
        <v>167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51" t="s">
        <v>640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128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53" t="s">
        <v>437</v>
      </c>
      <c r="D11" s="247"/>
      <c r="E11" s="247"/>
      <c r="F11" s="247"/>
      <c r="G11" s="247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128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53" t="s">
        <v>641</v>
      </c>
      <c r="D12" s="247"/>
      <c r="E12" s="247"/>
      <c r="F12" s="247"/>
      <c r="G12" s="247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128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53" t="s">
        <v>642</v>
      </c>
      <c r="D13" s="247"/>
      <c r="E13" s="247"/>
      <c r="F13" s="247"/>
      <c r="G13" s="247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128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53" t="s">
        <v>643</v>
      </c>
      <c r="D14" s="247"/>
      <c r="E14" s="247"/>
      <c r="F14" s="247"/>
      <c r="G14" s="247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128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21"/>
      <c r="B15" s="222"/>
      <c r="C15" s="253" t="s">
        <v>644</v>
      </c>
      <c r="D15" s="247"/>
      <c r="E15" s="247"/>
      <c r="F15" s="247"/>
      <c r="G15" s="247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14"/>
      <c r="Z15" s="214"/>
      <c r="AA15" s="214"/>
      <c r="AB15" s="214"/>
      <c r="AC15" s="214"/>
      <c r="AD15" s="214"/>
      <c r="AE15" s="214"/>
      <c r="AF15" s="214"/>
      <c r="AG15" s="214" t="s">
        <v>128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53" t="s">
        <v>645</v>
      </c>
      <c r="D16" s="247"/>
      <c r="E16" s="247"/>
      <c r="F16" s="247"/>
      <c r="G16" s="247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128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53" t="s">
        <v>438</v>
      </c>
      <c r="D17" s="247"/>
      <c r="E17" s="247"/>
      <c r="F17" s="247"/>
      <c r="G17" s="247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4"/>
      <c r="Z17" s="214"/>
      <c r="AA17" s="214"/>
      <c r="AB17" s="214"/>
      <c r="AC17" s="214"/>
      <c r="AD17" s="214"/>
      <c r="AE17" s="214"/>
      <c r="AF17" s="214"/>
      <c r="AG17" s="214" t="s">
        <v>128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53" t="s">
        <v>439</v>
      </c>
      <c r="D18" s="247"/>
      <c r="E18" s="247"/>
      <c r="F18" s="247"/>
      <c r="G18" s="247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128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53" t="s">
        <v>440</v>
      </c>
      <c r="D19" s="247"/>
      <c r="E19" s="247"/>
      <c r="F19" s="247"/>
      <c r="G19" s="247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128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53" t="s">
        <v>441</v>
      </c>
      <c r="D20" s="247"/>
      <c r="E20" s="247"/>
      <c r="F20" s="247"/>
      <c r="G20" s="247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128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53" t="s">
        <v>442</v>
      </c>
      <c r="D21" s="247"/>
      <c r="E21" s="247"/>
      <c r="F21" s="247"/>
      <c r="G21" s="247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128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1"/>
      <c r="B22" s="222"/>
      <c r="C22" s="253" t="s">
        <v>443</v>
      </c>
      <c r="D22" s="247"/>
      <c r="E22" s="247"/>
      <c r="F22" s="247"/>
      <c r="G22" s="247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128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53" t="s">
        <v>444</v>
      </c>
      <c r="D23" s="247"/>
      <c r="E23" s="247"/>
      <c r="F23" s="247"/>
      <c r="G23" s="247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128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21"/>
      <c r="B24" s="222"/>
      <c r="C24" s="253" t="s">
        <v>445</v>
      </c>
      <c r="D24" s="247"/>
      <c r="E24" s="247"/>
      <c r="F24" s="247"/>
      <c r="G24" s="247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4"/>
      <c r="Z24" s="214"/>
      <c r="AA24" s="214"/>
      <c r="AB24" s="214"/>
      <c r="AC24" s="214"/>
      <c r="AD24" s="214"/>
      <c r="AE24" s="214"/>
      <c r="AF24" s="214"/>
      <c r="AG24" s="214" t="s">
        <v>128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67" t="s">
        <v>446</v>
      </c>
      <c r="D25" s="257"/>
      <c r="E25" s="258"/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171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67" t="s">
        <v>267</v>
      </c>
      <c r="D26" s="257"/>
      <c r="E26" s="258">
        <v>1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171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>
        <v>2</v>
      </c>
      <c r="B27" s="232" t="s">
        <v>447</v>
      </c>
      <c r="C27" s="250" t="s">
        <v>448</v>
      </c>
      <c r="D27" s="233" t="s">
        <v>266</v>
      </c>
      <c r="E27" s="234">
        <v>1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6"/>
      <c r="S27" s="236" t="s">
        <v>218</v>
      </c>
      <c r="T27" s="237" t="s">
        <v>124</v>
      </c>
      <c r="U27" s="223">
        <v>0</v>
      </c>
      <c r="V27" s="223">
        <f>ROUND(E27*U27,2)</f>
        <v>0</v>
      </c>
      <c r="W27" s="223"/>
      <c r="X27" s="223" t="s">
        <v>166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167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51" t="s">
        <v>449</v>
      </c>
      <c r="D28" s="239"/>
      <c r="E28" s="239"/>
      <c r="F28" s="239"/>
      <c r="G28" s="239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128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53" t="s">
        <v>450</v>
      </c>
      <c r="D29" s="247"/>
      <c r="E29" s="247"/>
      <c r="F29" s="247"/>
      <c r="G29" s="247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128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38" t="str">
        <f>C29</f>
        <v>Mimostředový severský smrk nebo douglaska, pískovaná nerezová ocel, barevné výplně pracovních ploch z</v>
      </c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53" t="s">
        <v>451</v>
      </c>
      <c r="D30" s="247"/>
      <c r="E30" s="247"/>
      <c r="F30" s="247"/>
      <c r="G30" s="247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4"/>
      <c r="Z30" s="214"/>
      <c r="AA30" s="214"/>
      <c r="AB30" s="214"/>
      <c r="AC30" s="214"/>
      <c r="AD30" s="214"/>
      <c r="AE30" s="214"/>
      <c r="AF30" s="214"/>
      <c r="AG30" s="214" t="s">
        <v>128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53" t="s">
        <v>452</v>
      </c>
      <c r="D31" s="247"/>
      <c r="E31" s="247"/>
      <c r="F31" s="247"/>
      <c r="G31" s="247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128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53" t="s">
        <v>453</v>
      </c>
      <c r="D32" s="247"/>
      <c r="E32" s="247"/>
      <c r="F32" s="247"/>
      <c r="G32" s="247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128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53" t="s">
        <v>454</v>
      </c>
      <c r="D33" s="247"/>
      <c r="E33" s="247"/>
      <c r="F33" s="247"/>
      <c r="G33" s="247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128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21"/>
      <c r="B34" s="222"/>
      <c r="C34" s="253" t="s">
        <v>455</v>
      </c>
      <c r="D34" s="247"/>
      <c r="E34" s="247"/>
      <c r="F34" s="247"/>
      <c r="G34" s="247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4"/>
      <c r="Z34" s="214"/>
      <c r="AA34" s="214"/>
      <c r="AB34" s="214"/>
      <c r="AC34" s="214"/>
      <c r="AD34" s="214"/>
      <c r="AE34" s="214"/>
      <c r="AF34" s="214"/>
      <c r="AG34" s="214" t="s">
        <v>128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53" t="s">
        <v>456</v>
      </c>
      <c r="D35" s="247"/>
      <c r="E35" s="247"/>
      <c r="F35" s="247"/>
      <c r="G35" s="247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128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53" t="s">
        <v>457</v>
      </c>
      <c r="D36" s="247"/>
      <c r="E36" s="247"/>
      <c r="F36" s="247"/>
      <c r="G36" s="247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128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53" t="s">
        <v>458</v>
      </c>
      <c r="D37" s="247"/>
      <c r="E37" s="247"/>
      <c r="F37" s="247"/>
      <c r="G37" s="247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4"/>
      <c r="Z37" s="214"/>
      <c r="AA37" s="214"/>
      <c r="AB37" s="214"/>
      <c r="AC37" s="214"/>
      <c r="AD37" s="214"/>
      <c r="AE37" s="214"/>
      <c r="AF37" s="214"/>
      <c r="AG37" s="214" t="s">
        <v>128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/>
      <c r="B38" s="222"/>
      <c r="C38" s="253" t="s">
        <v>459</v>
      </c>
      <c r="D38" s="247"/>
      <c r="E38" s="247"/>
      <c r="F38" s="247"/>
      <c r="G38" s="247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128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53" t="s">
        <v>460</v>
      </c>
      <c r="D39" s="247"/>
      <c r="E39" s="247"/>
      <c r="F39" s="247"/>
      <c r="G39" s="247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128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53" t="s">
        <v>442</v>
      </c>
      <c r="D40" s="247"/>
      <c r="E40" s="247"/>
      <c r="F40" s="247"/>
      <c r="G40" s="247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128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53" t="s">
        <v>443</v>
      </c>
      <c r="D41" s="247"/>
      <c r="E41" s="247"/>
      <c r="F41" s="247"/>
      <c r="G41" s="247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128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53" t="s">
        <v>444</v>
      </c>
      <c r="D42" s="247"/>
      <c r="E42" s="247"/>
      <c r="F42" s="247"/>
      <c r="G42" s="247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128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53" t="s">
        <v>445</v>
      </c>
      <c r="D43" s="247"/>
      <c r="E43" s="247"/>
      <c r="F43" s="247"/>
      <c r="G43" s="247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128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67" t="s">
        <v>446</v>
      </c>
      <c r="D44" s="257"/>
      <c r="E44" s="258"/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171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67" t="s">
        <v>267</v>
      </c>
      <c r="D45" s="257"/>
      <c r="E45" s="258">
        <v>1</v>
      </c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171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>
        <v>3</v>
      </c>
      <c r="B46" s="232" t="s">
        <v>461</v>
      </c>
      <c r="C46" s="250" t="s">
        <v>462</v>
      </c>
      <c r="D46" s="233" t="s">
        <v>266</v>
      </c>
      <c r="E46" s="234">
        <v>1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6">
        <v>0</v>
      </c>
      <c r="O46" s="236">
        <f>ROUND(E46*N46,2)</f>
        <v>0</v>
      </c>
      <c r="P46" s="236">
        <v>0</v>
      </c>
      <c r="Q46" s="236">
        <f>ROUND(E46*P46,2)</f>
        <v>0</v>
      </c>
      <c r="R46" s="236"/>
      <c r="S46" s="236" t="s">
        <v>218</v>
      </c>
      <c r="T46" s="237" t="s">
        <v>124</v>
      </c>
      <c r="U46" s="223">
        <v>0</v>
      </c>
      <c r="V46" s="223">
        <f>ROUND(E46*U46,2)</f>
        <v>0</v>
      </c>
      <c r="W46" s="223"/>
      <c r="X46" s="223" t="s">
        <v>166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167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51" t="s">
        <v>449</v>
      </c>
      <c r="D47" s="239"/>
      <c r="E47" s="239"/>
      <c r="F47" s="239"/>
      <c r="G47" s="239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128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53" t="s">
        <v>463</v>
      </c>
      <c r="D48" s="247"/>
      <c r="E48" s="247"/>
      <c r="F48" s="247"/>
      <c r="G48" s="247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128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53" t="s">
        <v>464</v>
      </c>
      <c r="D49" s="247"/>
      <c r="E49" s="247"/>
      <c r="F49" s="247"/>
      <c r="G49" s="247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128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53" t="s">
        <v>465</v>
      </c>
      <c r="D50" s="247"/>
      <c r="E50" s="247"/>
      <c r="F50" s="247"/>
      <c r="G50" s="247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128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38" t="str">
        <f>C50</f>
        <v>Základ tvořený 4 zemními vruty (vždy v rohu domku) o hloubce 600mm a dřevěným roštem o průřezu 150x100mm.</v>
      </c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53" t="s">
        <v>466</v>
      </c>
      <c r="D51" s="247"/>
      <c r="E51" s="247"/>
      <c r="F51" s="247"/>
      <c r="G51" s="247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4"/>
      <c r="Z51" s="214"/>
      <c r="AA51" s="214"/>
      <c r="AB51" s="214"/>
      <c r="AC51" s="214"/>
      <c r="AD51" s="214"/>
      <c r="AE51" s="214"/>
      <c r="AF51" s="214"/>
      <c r="AG51" s="214" t="s">
        <v>128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53" t="s">
        <v>467</v>
      </c>
      <c r="D52" s="247"/>
      <c r="E52" s="247"/>
      <c r="F52" s="247"/>
      <c r="G52" s="247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4"/>
      <c r="Z52" s="214"/>
      <c r="AA52" s="214"/>
      <c r="AB52" s="214"/>
      <c r="AC52" s="214"/>
      <c r="AD52" s="214"/>
      <c r="AE52" s="214"/>
      <c r="AF52" s="214"/>
      <c r="AG52" s="214" t="s">
        <v>128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67" t="s">
        <v>446</v>
      </c>
      <c r="D53" s="257"/>
      <c r="E53" s="258"/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4"/>
      <c r="Z53" s="214"/>
      <c r="AA53" s="214"/>
      <c r="AB53" s="214"/>
      <c r="AC53" s="214"/>
      <c r="AD53" s="214"/>
      <c r="AE53" s="214"/>
      <c r="AF53" s="214"/>
      <c r="AG53" s="214" t="s">
        <v>171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67" t="s">
        <v>267</v>
      </c>
      <c r="D54" s="257"/>
      <c r="E54" s="258">
        <v>1</v>
      </c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4"/>
      <c r="Z54" s="214"/>
      <c r="AA54" s="214"/>
      <c r="AB54" s="214"/>
      <c r="AC54" s="214"/>
      <c r="AD54" s="214"/>
      <c r="AE54" s="214"/>
      <c r="AF54" s="214"/>
      <c r="AG54" s="214" t="s">
        <v>171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>
        <v>4</v>
      </c>
      <c r="B55" s="232" t="s">
        <v>468</v>
      </c>
      <c r="C55" s="250" t="s">
        <v>469</v>
      </c>
      <c r="D55" s="233" t="s">
        <v>266</v>
      </c>
      <c r="E55" s="234">
        <v>1</v>
      </c>
      <c r="F55" s="235"/>
      <c r="G55" s="236">
        <f>ROUND(E55*F55,2)</f>
        <v>0</v>
      </c>
      <c r="H55" s="235"/>
      <c r="I55" s="236">
        <f>ROUND(E55*H55,2)</f>
        <v>0</v>
      </c>
      <c r="J55" s="235"/>
      <c r="K55" s="236">
        <f>ROUND(E55*J55,2)</f>
        <v>0</v>
      </c>
      <c r="L55" s="236">
        <v>21</v>
      </c>
      <c r="M55" s="236">
        <f>G55*(1+L55/100)</f>
        <v>0</v>
      </c>
      <c r="N55" s="236">
        <v>0</v>
      </c>
      <c r="O55" s="236">
        <f>ROUND(E55*N55,2)</f>
        <v>0</v>
      </c>
      <c r="P55" s="236">
        <v>0</v>
      </c>
      <c r="Q55" s="236">
        <f>ROUND(E55*P55,2)</f>
        <v>0</v>
      </c>
      <c r="R55" s="236"/>
      <c r="S55" s="236" t="s">
        <v>218</v>
      </c>
      <c r="T55" s="237" t="s">
        <v>124</v>
      </c>
      <c r="U55" s="223">
        <v>0</v>
      </c>
      <c r="V55" s="223">
        <f>ROUND(E55*U55,2)</f>
        <v>0</v>
      </c>
      <c r="W55" s="223"/>
      <c r="X55" s="223" t="s">
        <v>166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167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21"/>
      <c r="B56" s="222"/>
      <c r="C56" s="251" t="s">
        <v>470</v>
      </c>
      <c r="D56" s="239"/>
      <c r="E56" s="239"/>
      <c r="F56" s="239"/>
      <c r="G56" s="239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4"/>
      <c r="Z56" s="214"/>
      <c r="AA56" s="214"/>
      <c r="AB56" s="214"/>
      <c r="AC56" s="214"/>
      <c r="AD56" s="214"/>
      <c r="AE56" s="214"/>
      <c r="AF56" s="214"/>
      <c r="AG56" s="214" t="s">
        <v>128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38" t="str">
        <f>C56</f>
        <v>Segmenty o délce 1,5 m se spojují prostřednictvím hliníkového U profilu, který je namontovaný na sousedním sloupku</v>
      </c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53" t="s">
        <v>471</v>
      </c>
      <c r="D57" s="247"/>
      <c r="E57" s="247"/>
      <c r="F57" s="247"/>
      <c r="G57" s="247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128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21"/>
      <c r="B58" s="222"/>
      <c r="C58" s="253" t="s">
        <v>472</v>
      </c>
      <c r="D58" s="247"/>
      <c r="E58" s="247"/>
      <c r="F58" s="247"/>
      <c r="G58" s="247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14"/>
      <c r="Z58" s="214"/>
      <c r="AA58" s="214"/>
      <c r="AB58" s="214"/>
      <c r="AC58" s="214"/>
      <c r="AD58" s="214"/>
      <c r="AE58" s="214"/>
      <c r="AF58" s="214"/>
      <c r="AG58" s="214" t="s">
        <v>128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38" t="str">
        <f>C58</f>
        <v>Dno pískoviště doporučujeme opatřit vhodnou separační vrstvou (dlažba, pevná fólie) z důvodu jednoduché výměny</v>
      </c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53" t="s">
        <v>473</v>
      </c>
      <c r="D59" s="247"/>
      <c r="E59" s="247"/>
      <c r="F59" s="247"/>
      <c r="G59" s="247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4"/>
      <c r="Z59" s="214"/>
      <c r="AA59" s="214"/>
      <c r="AB59" s="214"/>
      <c r="AC59" s="214"/>
      <c r="AD59" s="214"/>
      <c r="AE59" s="214"/>
      <c r="AF59" s="214"/>
      <c r="AG59" s="214" t="s">
        <v>128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38" t="str">
        <f>C59</f>
        <v>písku. V případě segmentů napojených v přímce je nutné sloupek zabetonovat, v ostatních případech stačí zasypat zemi-</v>
      </c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53" t="s">
        <v>474</v>
      </c>
      <c r="D60" s="247"/>
      <c r="E60" s="247"/>
      <c r="F60" s="247"/>
      <c r="G60" s="247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128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53" t="s">
        <v>449</v>
      </c>
      <c r="D61" s="247"/>
      <c r="E61" s="247"/>
      <c r="F61" s="247"/>
      <c r="G61" s="247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128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53" t="s">
        <v>475</v>
      </c>
      <c r="D62" s="247"/>
      <c r="E62" s="247"/>
      <c r="F62" s="247"/>
      <c r="G62" s="247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128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38" t="str">
        <f>C62</f>
        <v>Bočnice a sedáky z tlakově impregnovaného severského smrku, sloupek z mimostředové SM kulatiny, U profil z přírodního</v>
      </c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21"/>
      <c r="B63" s="222"/>
      <c r="C63" s="253" t="s">
        <v>476</v>
      </c>
      <c r="D63" s="247"/>
      <c r="E63" s="247"/>
      <c r="F63" s="247"/>
      <c r="G63" s="247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4"/>
      <c r="Z63" s="214"/>
      <c r="AA63" s="214"/>
      <c r="AB63" s="214"/>
      <c r="AC63" s="214"/>
      <c r="AD63" s="214"/>
      <c r="AE63" s="214"/>
      <c r="AF63" s="214"/>
      <c r="AG63" s="214" t="s">
        <v>128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1"/>
      <c r="B64" s="222"/>
      <c r="C64" s="253" t="s">
        <v>477</v>
      </c>
      <c r="D64" s="247"/>
      <c r="E64" s="247"/>
      <c r="F64" s="247"/>
      <c r="G64" s="247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4"/>
      <c r="Z64" s="214"/>
      <c r="AA64" s="214"/>
      <c r="AB64" s="214"/>
      <c r="AC64" s="214"/>
      <c r="AD64" s="214"/>
      <c r="AE64" s="214"/>
      <c r="AF64" s="214"/>
      <c r="AG64" s="214" t="s">
        <v>128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53" t="s">
        <v>478</v>
      </c>
      <c r="D65" s="247"/>
      <c r="E65" s="247"/>
      <c r="F65" s="247"/>
      <c r="G65" s="247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128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53" t="s">
        <v>479</v>
      </c>
      <c r="D66" s="247"/>
      <c r="E66" s="247"/>
      <c r="F66" s="247"/>
      <c r="G66" s="247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128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67" t="s">
        <v>446</v>
      </c>
      <c r="D67" s="257"/>
      <c r="E67" s="258"/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4"/>
      <c r="Z67" s="214"/>
      <c r="AA67" s="214"/>
      <c r="AB67" s="214"/>
      <c r="AC67" s="214"/>
      <c r="AD67" s="214"/>
      <c r="AE67" s="214"/>
      <c r="AF67" s="214"/>
      <c r="AG67" s="214" t="s">
        <v>171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67" t="s">
        <v>267</v>
      </c>
      <c r="D68" s="257"/>
      <c r="E68" s="258">
        <v>1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171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>
        <v>5</v>
      </c>
      <c r="B69" s="232" t="s">
        <v>480</v>
      </c>
      <c r="C69" s="250" t="s">
        <v>481</v>
      </c>
      <c r="D69" s="233" t="s">
        <v>266</v>
      </c>
      <c r="E69" s="234">
        <v>1</v>
      </c>
      <c r="F69" s="235"/>
      <c r="G69" s="236">
        <f>ROUND(E69*F69,2)</f>
        <v>0</v>
      </c>
      <c r="H69" s="235"/>
      <c r="I69" s="236">
        <f>ROUND(E69*H69,2)</f>
        <v>0</v>
      </c>
      <c r="J69" s="235"/>
      <c r="K69" s="236">
        <f>ROUND(E69*J69,2)</f>
        <v>0</v>
      </c>
      <c r="L69" s="236">
        <v>21</v>
      </c>
      <c r="M69" s="236">
        <f>G69*(1+L69/100)</f>
        <v>0</v>
      </c>
      <c r="N69" s="236">
        <v>0</v>
      </c>
      <c r="O69" s="236">
        <f>ROUND(E69*N69,2)</f>
        <v>0</v>
      </c>
      <c r="P69" s="236">
        <v>0</v>
      </c>
      <c r="Q69" s="236">
        <f>ROUND(E69*P69,2)</f>
        <v>0</v>
      </c>
      <c r="R69" s="236"/>
      <c r="S69" s="236" t="s">
        <v>218</v>
      </c>
      <c r="T69" s="237" t="s">
        <v>124</v>
      </c>
      <c r="U69" s="223">
        <v>0</v>
      </c>
      <c r="V69" s="223">
        <f>ROUND(E69*U69,2)</f>
        <v>0</v>
      </c>
      <c r="W69" s="223"/>
      <c r="X69" s="223" t="s">
        <v>166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167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51" t="s">
        <v>449</v>
      </c>
      <c r="D70" s="239"/>
      <c r="E70" s="239"/>
      <c r="F70" s="239"/>
      <c r="G70" s="239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128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53" t="s">
        <v>482</v>
      </c>
      <c r="D71" s="247"/>
      <c r="E71" s="247"/>
      <c r="F71" s="247"/>
      <c r="G71" s="247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4"/>
      <c r="Z71" s="214"/>
      <c r="AA71" s="214"/>
      <c r="AB71" s="214"/>
      <c r="AC71" s="214"/>
      <c r="AD71" s="214"/>
      <c r="AE71" s="214"/>
      <c r="AF71" s="214"/>
      <c r="AG71" s="214" t="s">
        <v>128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21"/>
      <c r="B72" s="222"/>
      <c r="C72" s="253" t="s">
        <v>483</v>
      </c>
      <c r="D72" s="247"/>
      <c r="E72" s="247"/>
      <c r="F72" s="247"/>
      <c r="G72" s="247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4"/>
      <c r="Z72" s="214"/>
      <c r="AA72" s="214"/>
      <c r="AB72" s="214"/>
      <c r="AC72" s="214"/>
      <c r="AD72" s="214"/>
      <c r="AE72" s="214"/>
      <c r="AF72" s="214"/>
      <c r="AG72" s="214" t="s">
        <v>128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38" t="str">
        <f>C72</f>
        <v>Střecha a výplně zábradlí z vysokotlaké ho laminátu (HPL). Rám zábradlí z pískované nerezové oceli. Ocelové kotevní</v>
      </c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53" t="s">
        <v>484</v>
      </c>
      <c r="D73" s="247"/>
      <c r="E73" s="247"/>
      <c r="F73" s="247"/>
      <c r="G73" s="247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128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38" t="str">
        <f>C73</f>
        <v>prvky k zabetonování (žárový zinek + práškový lak). Výplně lze na přání zaměnit za plné (modrá nebo zelená) vhodné</v>
      </c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53" t="s">
        <v>485</v>
      </c>
      <c r="D74" s="247"/>
      <c r="E74" s="247"/>
      <c r="F74" s="247"/>
      <c r="G74" s="247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128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21"/>
      <c r="B75" s="222"/>
      <c r="C75" s="253" t="s">
        <v>486</v>
      </c>
      <c r="D75" s="247"/>
      <c r="E75" s="247"/>
      <c r="F75" s="247"/>
      <c r="G75" s="247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4"/>
      <c r="Z75" s="214"/>
      <c r="AA75" s="214"/>
      <c r="AB75" s="214"/>
      <c r="AC75" s="214"/>
      <c r="AD75" s="214"/>
      <c r="AE75" s="214"/>
      <c r="AF75" s="214"/>
      <c r="AG75" s="214" t="s">
        <v>128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53" t="s">
        <v>487</v>
      </c>
      <c r="D76" s="247"/>
      <c r="E76" s="247"/>
      <c r="F76" s="247"/>
      <c r="G76" s="247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128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53" t="s">
        <v>488</v>
      </c>
      <c r="D77" s="247"/>
      <c r="E77" s="247"/>
      <c r="F77" s="247"/>
      <c r="G77" s="247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128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67" t="s">
        <v>446</v>
      </c>
      <c r="D78" s="257"/>
      <c r="E78" s="258"/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4"/>
      <c r="Z78" s="214"/>
      <c r="AA78" s="214"/>
      <c r="AB78" s="214"/>
      <c r="AC78" s="214"/>
      <c r="AD78" s="214"/>
      <c r="AE78" s="214"/>
      <c r="AF78" s="214"/>
      <c r="AG78" s="214" t="s">
        <v>171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67" t="s">
        <v>267</v>
      </c>
      <c r="D79" s="257"/>
      <c r="E79" s="258">
        <v>1</v>
      </c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4"/>
      <c r="Z79" s="214"/>
      <c r="AA79" s="214"/>
      <c r="AB79" s="214"/>
      <c r="AC79" s="214"/>
      <c r="AD79" s="214"/>
      <c r="AE79" s="214"/>
      <c r="AF79" s="214"/>
      <c r="AG79" s="214" t="s">
        <v>171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>
        <v>6</v>
      </c>
      <c r="B80" s="232" t="s">
        <v>489</v>
      </c>
      <c r="C80" s="250" t="s">
        <v>490</v>
      </c>
      <c r="D80" s="233" t="s">
        <v>266</v>
      </c>
      <c r="E80" s="234">
        <v>1</v>
      </c>
      <c r="F80" s="235"/>
      <c r="G80" s="236">
        <f>ROUND(E80*F80,2)</f>
        <v>0</v>
      </c>
      <c r="H80" s="235"/>
      <c r="I80" s="236">
        <f>ROUND(E80*H80,2)</f>
        <v>0</v>
      </c>
      <c r="J80" s="235"/>
      <c r="K80" s="236">
        <f>ROUND(E80*J80,2)</f>
        <v>0</v>
      </c>
      <c r="L80" s="236">
        <v>21</v>
      </c>
      <c r="M80" s="236">
        <f>G80*(1+L80/100)</f>
        <v>0</v>
      </c>
      <c r="N80" s="236">
        <v>0</v>
      </c>
      <c r="O80" s="236">
        <f>ROUND(E80*N80,2)</f>
        <v>0</v>
      </c>
      <c r="P80" s="236">
        <v>0</v>
      </c>
      <c r="Q80" s="236">
        <f>ROUND(E80*P80,2)</f>
        <v>0</v>
      </c>
      <c r="R80" s="236"/>
      <c r="S80" s="236" t="s">
        <v>218</v>
      </c>
      <c r="T80" s="237" t="s">
        <v>124</v>
      </c>
      <c r="U80" s="223">
        <v>0</v>
      </c>
      <c r="V80" s="223">
        <f>ROUND(E80*U80,2)</f>
        <v>0</v>
      </c>
      <c r="W80" s="223"/>
      <c r="X80" s="223" t="s">
        <v>166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167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51" t="s">
        <v>491</v>
      </c>
      <c r="D81" s="239"/>
      <c r="E81" s="239"/>
      <c r="F81" s="239"/>
      <c r="G81" s="239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128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1"/>
      <c r="B82" s="222"/>
      <c r="C82" s="253" t="s">
        <v>449</v>
      </c>
      <c r="D82" s="247"/>
      <c r="E82" s="247"/>
      <c r="F82" s="247"/>
      <c r="G82" s="247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14"/>
      <c r="Z82" s="214"/>
      <c r="AA82" s="214"/>
      <c r="AB82" s="214"/>
      <c r="AC82" s="214"/>
      <c r="AD82" s="214"/>
      <c r="AE82" s="214"/>
      <c r="AF82" s="214"/>
      <c r="AG82" s="214" t="s">
        <v>128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53" t="s">
        <v>492</v>
      </c>
      <c r="D83" s="247"/>
      <c r="E83" s="247"/>
      <c r="F83" s="247"/>
      <c r="G83" s="247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23"/>
      <c r="Y83" s="214"/>
      <c r="Z83" s="214"/>
      <c r="AA83" s="214"/>
      <c r="AB83" s="214"/>
      <c r="AC83" s="214"/>
      <c r="AD83" s="214"/>
      <c r="AE83" s="214"/>
      <c r="AF83" s="214"/>
      <c r="AG83" s="214" t="s">
        <v>128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1"/>
      <c r="B84" s="222"/>
      <c r="C84" s="253" t="s">
        <v>493</v>
      </c>
      <c r="D84" s="247"/>
      <c r="E84" s="247"/>
      <c r="F84" s="247"/>
      <c r="G84" s="247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4"/>
      <c r="Z84" s="214"/>
      <c r="AA84" s="214"/>
      <c r="AB84" s="214"/>
      <c r="AC84" s="214"/>
      <c r="AD84" s="214"/>
      <c r="AE84" s="214"/>
      <c r="AF84" s="214"/>
      <c r="AG84" s="214" t="s">
        <v>128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67" t="s">
        <v>446</v>
      </c>
      <c r="D85" s="257"/>
      <c r="E85" s="258"/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4"/>
      <c r="Z85" s="214"/>
      <c r="AA85" s="214"/>
      <c r="AB85" s="214"/>
      <c r="AC85" s="214"/>
      <c r="AD85" s="214"/>
      <c r="AE85" s="214"/>
      <c r="AF85" s="214"/>
      <c r="AG85" s="214" t="s">
        <v>171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67" t="s">
        <v>267</v>
      </c>
      <c r="D86" s="257"/>
      <c r="E86" s="258">
        <v>1</v>
      </c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171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>
        <v>7</v>
      </c>
      <c r="B87" s="232" t="s">
        <v>494</v>
      </c>
      <c r="C87" s="250" t="s">
        <v>495</v>
      </c>
      <c r="D87" s="233" t="s">
        <v>266</v>
      </c>
      <c r="E87" s="234">
        <v>1</v>
      </c>
      <c r="F87" s="235"/>
      <c r="G87" s="236">
        <f>ROUND(E87*F87,2)</f>
        <v>0</v>
      </c>
      <c r="H87" s="235"/>
      <c r="I87" s="236">
        <f>ROUND(E87*H87,2)</f>
        <v>0</v>
      </c>
      <c r="J87" s="235"/>
      <c r="K87" s="236">
        <f>ROUND(E87*J87,2)</f>
        <v>0</v>
      </c>
      <c r="L87" s="236">
        <v>21</v>
      </c>
      <c r="M87" s="236">
        <f>G87*(1+L87/100)</f>
        <v>0</v>
      </c>
      <c r="N87" s="236">
        <v>0</v>
      </c>
      <c r="O87" s="236">
        <f>ROUND(E87*N87,2)</f>
        <v>0</v>
      </c>
      <c r="P87" s="236">
        <v>0</v>
      </c>
      <c r="Q87" s="236">
        <f>ROUND(E87*P87,2)</f>
        <v>0</v>
      </c>
      <c r="R87" s="236"/>
      <c r="S87" s="236" t="s">
        <v>218</v>
      </c>
      <c r="T87" s="237" t="s">
        <v>124</v>
      </c>
      <c r="U87" s="223">
        <v>0</v>
      </c>
      <c r="V87" s="223">
        <f>ROUND(E87*U87,2)</f>
        <v>0</v>
      </c>
      <c r="W87" s="223"/>
      <c r="X87" s="223" t="s">
        <v>166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167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21"/>
      <c r="B88" s="222"/>
      <c r="C88" s="251" t="s">
        <v>496</v>
      </c>
      <c r="D88" s="239"/>
      <c r="E88" s="239"/>
      <c r="F88" s="239"/>
      <c r="G88" s="239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14"/>
      <c r="Z88" s="214"/>
      <c r="AA88" s="214"/>
      <c r="AB88" s="214"/>
      <c r="AC88" s="214"/>
      <c r="AD88" s="214"/>
      <c r="AE88" s="214"/>
      <c r="AF88" s="214"/>
      <c r="AG88" s="214" t="s">
        <v>128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21"/>
      <c r="B89" s="222"/>
      <c r="C89" s="253" t="s">
        <v>449</v>
      </c>
      <c r="D89" s="247"/>
      <c r="E89" s="247"/>
      <c r="F89" s="247"/>
      <c r="G89" s="247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23"/>
      <c r="Y89" s="214"/>
      <c r="Z89" s="214"/>
      <c r="AA89" s="214"/>
      <c r="AB89" s="214"/>
      <c r="AC89" s="214"/>
      <c r="AD89" s="214"/>
      <c r="AE89" s="214"/>
      <c r="AF89" s="214"/>
      <c r="AG89" s="214" t="s">
        <v>128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53" t="s">
        <v>497</v>
      </c>
      <c r="D90" s="247"/>
      <c r="E90" s="247"/>
      <c r="F90" s="247"/>
      <c r="G90" s="247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4"/>
      <c r="Z90" s="214"/>
      <c r="AA90" s="214"/>
      <c r="AB90" s="214"/>
      <c r="AC90" s="214"/>
      <c r="AD90" s="214"/>
      <c r="AE90" s="214"/>
      <c r="AF90" s="214"/>
      <c r="AG90" s="214" t="s">
        <v>128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67" t="s">
        <v>446</v>
      </c>
      <c r="D91" s="257"/>
      <c r="E91" s="258"/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4"/>
      <c r="Z91" s="214"/>
      <c r="AA91" s="214"/>
      <c r="AB91" s="214"/>
      <c r="AC91" s="214"/>
      <c r="AD91" s="214"/>
      <c r="AE91" s="214"/>
      <c r="AF91" s="214"/>
      <c r="AG91" s="214" t="s">
        <v>171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21"/>
      <c r="B92" s="222"/>
      <c r="C92" s="267" t="s">
        <v>267</v>
      </c>
      <c r="D92" s="257"/>
      <c r="E92" s="258">
        <v>1</v>
      </c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4"/>
      <c r="Z92" s="214"/>
      <c r="AA92" s="214"/>
      <c r="AB92" s="214"/>
      <c r="AC92" s="214"/>
      <c r="AD92" s="214"/>
      <c r="AE92" s="214"/>
      <c r="AF92" s="214"/>
      <c r="AG92" s="214" t="s">
        <v>171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>
        <v>8</v>
      </c>
      <c r="B93" s="232" t="s">
        <v>498</v>
      </c>
      <c r="C93" s="250" t="s">
        <v>499</v>
      </c>
      <c r="D93" s="233" t="s">
        <v>266</v>
      </c>
      <c r="E93" s="234">
        <v>1</v>
      </c>
      <c r="F93" s="235"/>
      <c r="G93" s="236">
        <f>ROUND(E93*F93,2)</f>
        <v>0</v>
      </c>
      <c r="H93" s="235"/>
      <c r="I93" s="236">
        <f>ROUND(E93*H93,2)</f>
        <v>0</v>
      </c>
      <c r="J93" s="235"/>
      <c r="K93" s="236">
        <f>ROUND(E93*J93,2)</f>
        <v>0</v>
      </c>
      <c r="L93" s="236">
        <v>21</v>
      </c>
      <c r="M93" s="236">
        <f>G93*(1+L93/100)</f>
        <v>0</v>
      </c>
      <c r="N93" s="236">
        <v>0</v>
      </c>
      <c r="O93" s="236">
        <f>ROUND(E93*N93,2)</f>
        <v>0</v>
      </c>
      <c r="P93" s="236">
        <v>0</v>
      </c>
      <c r="Q93" s="236">
        <f>ROUND(E93*P93,2)</f>
        <v>0</v>
      </c>
      <c r="R93" s="236"/>
      <c r="S93" s="236" t="s">
        <v>218</v>
      </c>
      <c r="T93" s="237" t="s">
        <v>124</v>
      </c>
      <c r="U93" s="223">
        <v>0</v>
      </c>
      <c r="V93" s="223">
        <f>ROUND(E93*U93,2)</f>
        <v>0</v>
      </c>
      <c r="W93" s="223"/>
      <c r="X93" s="223" t="s">
        <v>166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167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21"/>
      <c r="B94" s="222"/>
      <c r="C94" s="251" t="s">
        <v>500</v>
      </c>
      <c r="D94" s="239"/>
      <c r="E94" s="239"/>
      <c r="F94" s="239"/>
      <c r="G94" s="239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4"/>
      <c r="Z94" s="214"/>
      <c r="AA94" s="214"/>
      <c r="AB94" s="214"/>
      <c r="AC94" s="214"/>
      <c r="AD94" s="214"/>
      <c r="AE94" s="214"/>
      <c r="AF94" s="214"/>
      <c r="AG94" s="214" t="s">
        <v>128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53" t="s">
        <v>449</v>
      </c>
      <c r="D95" s="247"/>
      <c r="E95" s="247"/>
      <c r="F95" s="247"/>
      <c r="G95" s="247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4"/>
      <c r="Z95" s="214"/>
      <c r="AA95" s="214"/>
      <c r="AB95" s="214"/>
      <c r="AC95" s="214"/>
      <c r="AD95" s="214"/>
      <c r="AE95" s="214"/>
      <c r="AF95" s="214"/>
      <c r="AG95" s="214" t="s">
        <v>128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21"/>
      <c r="B96" s="222"/>
      <c r="C96" s="253" t="s">
        <v>501</v>
      </c>
      <c r="D96" s="247"/>
      <c r="E96" s="247"/>
      <c r="F96" s="247"/>
      <c r="G96" s="247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14"/>
      <c r="Z96" s="214"/>
      <c r="AA96" s="214"/>
      <c r="AB96" s="214"/>
      <c r="AC96" s="214"/>
      <c r="AD96" s="214"/>
      <c r="AE96" s="214"/>
      <c r="AF96" s="214"/>
      <c r="AG96" s="214" t="s">
        <v>128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21"/>
      <c r="B97" s="222"/>
      <c r="C97" s="253" t="s">
        <v>502</v>
      </c>
      <c r="D97" s="247"/>
      <c r="E97" s="247"/>
      <c r="F97" s="247"/>
      <c r="G97" s="247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14"/>
      <c r="Z97" s="214"/>
      <c r="AA97" s="214"/>
      <c r="AB97" s="214"/>
      <c r="AC97" s="214"/>
      <c r="AD97" s="214"/>
      <c r="AE97" s="214"/>
      <c r="AF97" s="214"/>
      <c r="AG97" s="214" t="s">
        <v>128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21"/>
      <c r="B98" s="222"/>
      <c r="C98" s="253" t="s">
        <v>503</v>
      </c>
      <c r="D98" s="247"/>
      <c r="E98" s="247"/>
      <c r="F98" s="247"/>
      <c r="G98" s="247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14"/>
      <c r="Z98" s="214"/>
      <c r="AA98" s="214"/>
      <c r="AB98" s="214"/>
      <c r="AC98" s="214"/>
      <c r="AD98" s="214"/>
      <c r="AE98" s="214"/>
      <c r="AF98" s="214"/>
      <c r="AG98" s="214" t="s">
        <v>128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1"/>
      <c r="B99" s="222"/>
      <c r="C99" s="253" t="s">
        <v>504</v>
      </c>
      <c r="D99" s="247"/>
      <c r="E99" s="247"/>
      <c r="F99" s="247"/>
      <c r="G99" s="247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4"/>
      <c r="Z99" s="214"/>
      <c r="AA99" s="214"/>
      <c r="AB99" s="214"/>
      <c r="AC99" s="214"/>
      <c r="AD99" s="214"/>
      <c r="AE99" s="214"/>
      <c r="AF99" s="214"/>
      <c r="AG99" s="214" t="s">
        <v>128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/>
      <c r="B100" s="222"/>
      <c r="C100" s="253" t="s">
        <v>505</v>
      </c>
      <c r="D100" s="247"/>
      <c r="E100" s="247"/>
      <c r="F100" s="247"/>
      <c r="G100" s="247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128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53" t="s">
        <v>506</v>
      </c>
      <c r="D101" s="247"/>
      <c r="E101" s="247"/>
      <c r="F101" s="247"/>
      <c r="G101" s="247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128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21"/>
      <c r="B102" s="222"/>
      <c r="C102" s="253" t="s">
        <v>507</v>
      </c>
      <c r="D102" s="247"/>
      <c r="E102" s="247"/>
      <c r="F102" s="247"/>
      <c r="G102" s="247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128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53" t="s">
        <v>508</v>
      </c>
      <c r="D103" s="247"/>
      <c r="E103" s="247"/>
      <c r="F103" s="247"/>
      <c r="G103" s="247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128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38" t="str">
        <f>C103</f>
        <v>Standardně je potrubí součástí dodávky. Po jeho nasazení na nerezové hrdlo je třeba spoj odborně zapezpečit</v>
      </c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21"/>
      <c r="B104" s="222"/>
      <c r="C104" s="253" t="s">
        <v>509</v>
      </c>
      <c r="D104" s="247"/>
      <c r="E104" s="247"/>
      <c r="F104" s="247"/>
      <c r="G104" s="247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128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67" t="s">
        <v>446</v>
      </c>
      <c r="D105" s="257"/>
      <c r="E105" s="258"/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171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67" t="s">
        <v>267</v>
      </c>
      <c r="D106" s="257"/>
      <c r="E106" s="258">
        <v>1</v>
      </c>
      <c r="F106" s="223"/>
      <c r="G106" s="223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171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>
        <v>9</v>
      </c>
      <c r="B107" s="232" t="s">
        <v>510</v>
      </c>
      <c r="C107" s="250" t="s">
        <v>511</v>
      </c>
      <c r="D107" s="233" t="s">
        <v>266</v>
      </c>
      <c r="E107" s="234">
        <v>1</v>
      </c>
      <c r="F107" s="235"/>
      <c r="G107" s="236">
        <f>ROUND(E107*F107,2)</f>
        <v>0</v>
      </c>
      <c r="H107" s="235"/>
      <c r="I107" s="236">
        <f>ROUND(E107*H107,2)</f>
        <v>0</v>
      </c>
      <c r="J107" s="235"/>
      <c r="K107" s="236">
        <f>ROUND(E107*J107,2)</f>
        <v>0</v>
      </c>
      <c r="L107" s="236">
        <v>21</v>
      </c>
      <c r="M107" s="236">
        <f>G107*(1+L107/100)</f>
        <v>0</v>
      </c>
      <c r="N107" s="236">
        <v>0</v>
      </c>
      <c r="O107" s="236">
        <f>ROUND(E107*N107,2)</f>
        <v>0</v>
      </c>
      <c r="P107" s="236">
        <v>0</v>
      </c>
      <c r="Q107" s="236">
        <f>ROUND(E107*P107,2)</f>
        <v>0</v>
      </c>
      <c r="R107" s="236"/>
      <c r="S107" s="236" t="s">
        <v>218</v>
      </c>
      <c r="T107" s="237" t="s">
        <v>124</v>
      </c>
      <c r="U107" s="223">
        <v>0</v>
      </c>
      <c r="V107" s="223">
        <f>ROUND(E107*U107,2)</f>
        <v>0</v>
      </c>
      <c r="W107" s="223"/>
      <c r="X107" s="223" t="s">
        <v>166</v>
      </c>
      <c r="Y107" s="214"/>
      <c r="Z107" s="214"/>
      <c r="AA107" s="214"/>
      <c r="AB107" s="214"/>
      <c r="AC107" s="214"/>
      <c r="AD107" s="214"/>
      <c r="AE107" s="214"/>
      <c r="AF107" s="214"/>
      <c r="AG107" s="214" t="s">
        <v>167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21"/>
      <c r="B108" s="222"/>
      <c r="C108" s="251" t="s">
        <v>512</v>
      </c>
      <c r="D108" s="239"/>
      <c r="E108" s="239"/>
      <c r="F108" s="239"/>
      <c r="G108" s="239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128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38" t="str">
        <f>C108</f>
        <v>Lavici tvoří hranoly z tlakově impregnovaného severského smrku. Pružina z oceli o průměru 20 mm, povrchová</v>
      </c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53" t="s">
        <v>513</v>
      </c>
      <c r="D109" s="247"/>
      <c r="E109" s="247"/>
      <c r="F109" s="247"/>
      <c r="G109" s="247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128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53" t="s">
        <v>514</v>
      </c>
      <c r="D110" s="247"/>
      <c r="E110" s="247"/>
      <c r="F110" s="247"/>
      <c r="G110" s="247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128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21"/>
      <c r="B111" s="222"/>
      <c r="C111" s="253" t="s">
        <v>515</v>
      </c>
      <c r="D111" s="247"/>
      <c r="E111" s="247"/>
      <c r="F111" s="247"/>
      <c r="G111" s="247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128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53" t="s">
        <v>516</v>
      </c>
      <c r="D112" s="247"/>
      <c r="E112" s="247"/>
      <c r="F112" s="247"/>
      <c r="G112" s="247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128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53" t="s">
        <v>517</v>
      </c>
      <c r="D113" s="247"/>
      <c r="E113" s="247"/>
      <c r="F113" s="247"/>
      <c r="G113" s="247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128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21"/>
      <c r="B114" s="222"/>
      <c r="C114" s="253" t="s">
        <v>518</v>
      </c>
      <c r="D114" s="247"/>
      <c r="E114" s="247"/>
      <c r="F114" s="247"/>
      <c r="G114" s="247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2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128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/>
      <c r="B115" s="222"/>
      <c r="C115" s="267" t="s">
        <v>446</v>
      </c>
      <c r="D115" s="257"/>
      <c r="E115" s="258"/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171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67" t="s">
        <v>267</v>
      </c>
      <c r="D116" s="257"/>
      <c r="E116" s="258">
        <v>1</v>
      </c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171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>
        <v>10</v>
      </c>
      <c r="B117" s="232" t="s">
        <v>519</v>
      </c>
      <c r="C117" s="250" t="s">
        <v>520</v>
      </c>
      <c r="D117" s="233" t="s">
        <v>266</v>
      </c>
      <c r="E117" s="234">
        <v>1</v>
      </c>
      <c r="F117" s="235"/>
      <c r="G117" s="236">
        <f>ROUND(E117*F117,2)</f>
        <v>0</v>
      </c>
      <c r="H117" s="235"/>
      <c r="I117" s="236">
        <f>ROUND(E117*H117,2)</f>
        <v>0</v>
      </c>
      <c r="J117" s="235"/>
      <c r="K117" s="236">
        <f>ROUND(E117*J117,2)</f>
        <v>0</v>
      </c>
      <c r="L117" s="236">
        <v>21</v>
      </c>
      <c r="M117" s="236">
        <f>G117*(1+L117/100)</f>
        <v>0</v>
      </c>
      <c r="N117" s="236">
        <v>0</v>
      </c>
      <c r="O117" s="236">
        <f>ROUND(E117*N117,2)</f>
        <v>0</v>
      </c>
      <c r="P117" s="236">
        <v>0</v>
      </c>
      <c r="Q117" s="236">
        <f>ROUND(E117*P117,2)</f>
        <v>0</v>
      </c>
      <c r="R117" s="236"/>
      <c r="S117" s="236" t="s">
        <v>218</v>
      </c>
      <c r="T117" s="237" t="s">
        <v>124</v>
      </c>
      <c r="U117" s="223">
        <v>0</v>
      </c>
      <c r="V117" s="223">
        <f>ROUND(E117*U117,2)</f>
        <v>0</v>
      </c>
      <c r="W117" s="223"/>
      <c r="X117" s="223" t="s">
        <v>166</v>
      </c>
      <c r="Y117" s="214"/>
      <c r="Z117" s="214"/>
      <c r="AA117" s="214"/>
      <c r="AB117" s="214"/>
      <c r="AC117" s="214"/>
      <c r="AD117" s="214"/>
      <c r="AE117" s="214"/>
      <c r="AF117" s="214"/>
      <c r="AG117" s="214" t="s">
        <v>167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1"/>
      <c r="B118" s="222"/>
      <c r="C118" s="251" t="s">
        <v>521</v>
      </c>
      <c r="D118" s="239"/>
      <c r="E118" s="239"/>
      <c r="F118" s="239"/>
      <c r="G118" s="239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128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53" t="s">
        <v>449</v>
      </c>
      <c r="D119" s="247"/>
      <c r="E119" s="247"/>
      <c r="F119" s="247"/>
      <c r="G119" s="247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128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21"/>
      <c r="B120" s="222"/>
      <c r="C120" s="253" t="s">
        <v>522</v>
      </c>
      <c r="D120" s="247"/>
      <c r="E120" s="247"/>
      <c r="F120" s="247"/>
      <c r="G120" s="247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128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53" t="s">
        <v>523</v>
      </c>
      <c r="D121" s="247"/>
      <c r="E121" s="247"/>
      <c r="F121" s="247"/>
      <c r="G121" s="247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128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67" t="s">
        <v>446</v>
      </c>
      <c r="D122" s="257"/>
      <c r="E122" s="258"/>
      <c r="F122" s="223"/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171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67" t="s">
        <v>267</v>
      </c>
      <c r="D123" s="257"/>
      <c r="E123" s="258">
        <v>1</v>
      </c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171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>
        <v>11</v>
      </c>
      <c r="B124" s="232" t="s">
        <v>524</v>
      </c>
      <c r="C124" s="250" t="s">
        <v>525</v>
      </c>
      <c r="D124" s="233" t="s">
        <v>266</v>
      </c>
      <c r="E124" s="234">
        <v>1</v>
      </c>
      <c r="F124" s="235"/>
      <c r="G124" s="236">
        <f>ROUND(E124*F124,2)</f>
        <v>0</v>
      </c>
      <c r="H124" s="235"/>
      <c r="I124" s="236">
        <f>ROUND(E124*H124,2)</f>
        <v>0</v>
      </c>
      <c r="J124" s="235"/>
      <c r="K124" s="236">
        <f>ROUND(E124*J124,2)</f>
        <v>0</v>
      </c>
      <c r="L124" s="236">
        <v>21</v>
      </c>
      <c r="M124" s="236">
        <f>G124*(1+L124/100)</f>
        <v>0</v>
      </c>
      <c r="N124" s="236">
        <v>0</v>
      </c>
      <c r="O124" s="236">
        <f>ROUND(E124*N124,2)</f>
        <v>0</v>
      </c>
      <c r="P124" s="236">
        <v>0</v>
      </c>
      <c r="Q124" s="236">
        <f>ROUND(E124*P124,2)</f>
        <v>0</v>
      </c>
      <c r="R124" s="236"/>
      <c r="S124" s="236" t="s">
        <v>218</v>
      </c>
      <c r="T124" s="237" t="s">
        <v>124</v>
      </c>
      <c r="U124" s="223">
        <v>0</v>
      </c>
      <c r="V124" s="223">
        <f>ROUND(E124*U124,2)</f>
        <v>0</v>
      </c>
      <c r="W124" s="223"/>
      <c r="X124" s="223" t="s">
        <v>166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167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51" t="s">
        <v>470</v>
      </c>
      <c r="D125" s="239"/>
      <c r="E125" s="239"/>
      <c r="F125" s="239"/>
      <c r="G125" s="239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128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38" t="str">
        <f>C125</f>
        <v>Segmenty o délce 1,5 m se spojují prostřednictvím hliníkového U profilu, který je namontovaný na sousedním sloupku</v>
      </c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21"/>
      <c r="B126" s="222"/>
      <c r="C126" s="253" t="s">
        <v>471</v>
      </c>
      <c r="D126" s="247"/>
      <c r="E126" s="247"/>
      <c r="F126" s="247"/>
      <c r="G126" s="247"/>
      <c r="H126" s="223"/>
      <c r="I126" s="223"/>
      <c r="J126" s="223"/>
      <c r="K126" s="223"/>
      <c r="L126" s="223"/>
      <c r="M126" s="223"/>
      <c r="N126" s="223"/>
      <c r="O126" s="223"/>
      <c r="P126" s="223"/>
      <c r="Q126" s="223"/>
      <c r="R126" s="223"/>
      <c r="S126" s="223"/>
      <c r="T126" s="223"/>
      <c r="U126" s="223"/>
      <c r="V126" s="223"/>
      <c r="W126" s="223"/>
      <c r="X126" s="22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128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21"/>
      <c r="B127" s="222"/>
      <c r="C127" s="253" t="s">
        <v>472</v>
      </c>
      <c r="D127" s="247"/>
      <c r="E127" s="247"/>
      <c r="F127" s="247"/>
      <c r="G127" s="247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128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38" t="str">
        <f>C127</f>
        <v>Dno pískoviště doporučujeme opatřit vhodnou separační vrstvou (dlažba, pevná fólie) z důvodu jednoduché výměny</v>
      </c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21"/>
      <c r="B128" s="222"/>
      <c r="C128" s="253" t="s">
        <v>473</v>
      </c>
      <c r="D128" s="247"/>
      <c r="E128" s="247"/>
      <c r="F128" s="247"/>
      <c r="G128" s="247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2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128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38" t="str">
        <f>C128</f>
        <v>písku. V případě segmentů napojených v přímce je nutné sloupek zabetonovat, v ostatních případech stačí zasypat zemi-</v>
      </c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21"/>
      <c r="B129" s="222"/>
      <c r="C129" s="253" t="s">
        <v>474</v>
      </c>
      <c r="D129" s="247"/>
      <c r="E129" s="247"/>
      <c r="F129" s="247"/>
      <c r="G129" s="247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23"/>
      <c r="X129" s="22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128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21"/>
      <c r="B130" s="222"/>
      <c r="C130" s="253" t="s">
        <v>449</v>
      </c>
      <c r="D130" s="247"/>
      <c r="E130" s="247"/>
      <c r="F130" s="247"/>
      <c r="G130" s="247"/>
      <c r="H130" s="223"/>
      <c r="I130" s="223"/>
      <c r="J130" s="223"/>
      <c r="K130" s="223"/>
      <c r="L130" s="223"/>
      <c r="M130" s="223"/>
      <c r="N130" s="223"/>
      <c r="O130" s="223"/>
      <c r="P130" s="223"/>
      <c r="Q130" s="223"/>
      <c r="R130" s="223"/>
      <c r="S130" s="223"/>
      <c r="T130" s="223"/>
      <c r="U130" s="223"/>
      <c r="V130" s="223"/>
      <c r="W130" s="223"/>
      <c r="X130" s="22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128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21"/>
      <c r="B131" s="222"/>
      <c r="C131" s="253" t="s">
        <v>475</v>
      </c>
      <c r="D131" s="247"/>
      <c r="E131" s="247"/>
      <c r="F131" s="247"/>
      <c r="G131" s="247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128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38" t="str">
        <f>C131</f>
        <v>Bočnice a sedáky z tlakově impregnovaného severského smrku, sloupek z mimostředové SM kulatiny, U profil z přírodního</v>
      </c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1"/>
      <c r="B132" s="222"/>
      <c r="C132" s="253" t="s">
        <v>476</v>
      </c>
      <c r="D132" s="247"/>
      <c r="E132" s="247"/>
      <c r="F132" s="247"/>
      <c r="G132" s="247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128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53" t="s">
        <v>477</v>
      </c>
      <c r="D133" s="247"/>
      <c r="E133" s="247"/>
      <c r="F133" s="247"/>
      <c r="G133" s="247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128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21"/>
      <c r="B134" s="222"/>
      <c r="C134" s="253" t="s">
        <v>478</v>
      </c>
      <c r="D134" s="247"/>
      <c r="E134" s="247"/>
      <c r="F134" s="247"/>
      <c r="G134" s="247"/>
      <c r="H134" s="223"/>
      <c r="I134" s="223"/>
      <c r="J134" s="223"/>
      <c r="K134" s="223"/>
      <c r="L134" s="223"/>
      <c r="M134" s="223"/>
      <c r="N134" s="223"/>
      <c r="O134" s="223"/>
      <c r="P134" s="223"/>
      <c r="Q134" s="223"/>
      <c r="R134" s="223"/>
      <c r="S134" s="223"/>
      <c r="T134" s="223"/>
      <c r="U134" s="223"/>
      <c r="V134" s="223"/>
      <c r="W134" s="223"/>
      <c r="X134" s="22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128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21"/>
      <c r="B135" s="222"/>
      <c r="C135" s="253" t="s">
        <v>479</v>
      </c>
      <c r="D135" s="247"/>
      <c r="E135" s="247"/>
      <c r="F135" s="247"/>
      <c r="G135" s="247"/>
      <c r="H135" s="223"/>
      <c r="I135" s="223"/>
      <c r="J135" s="223"/>
      <c r="K135" s="223"/>
      <c r="L135" s="223"/>
      <c r="M135" s="223"/>
      <c r="N135" s="223"/>
      <c r="O135" s="223"/>
      <c r="P135" s="223"/>
      <c r="Q135" s="223"/>
      <c r="R135" s="223"/>
      <c r="S135" s="223"/>
      <c r="T135" s="223"/>
      <c r="U135" s="223"/>
      <c r="V135" s="223"/>
      <c r="W135" s="223"/>
      <c r="X135" s="22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128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21"/>
      <c r="B136" s="222"/>
      <c r="C136" s="267" t="s">
        <v>446</v>
      </c>
      <c r="D136" s="257"/>
      <c r="E136" s="258"/>
      <c r="F136" s="223"/>
      <c r="G136" s="223"/>
      <c r="H136" s="223"/>
      <c r="I136" s="223"/>
      <c r="J136" s="223"/>
      <c r="K136" s="223"/>
      <c r="L136" s="223"/>
      <c r="M136" s="223"/>
      <c r="N136" s="223"/>
      <c r="O136" s="223"/>
      <c r="P136" s="223"/>
      <c r="Q136" s="223"/>
      <c r="R136" s="223"/>
      <c r="S136" s="223"/>
      <c r="T136" s="223"/>
      <c r="U136" s="223"/>
      <c r="V136" s="223"/>
      <c r="W136" s="223"/>
      <c r="X136" s="22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171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67" t="s">
        <v>267</v>
      </c>
      <c r="D137" s="257"/>
      <c r="E137" s="258">
        <v>1</v>
      </c>
      <c r="F137" s="223"/>
      <c r="G137" s="223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23"/>
      <c r="X137" s="22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171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1">
        <v>12</v>
      </c>
      <c r="B138" s="232" t="s">
        <v>526</v>
      </c>
      <c r="C138" s="250" t="s">
        <v>527</v>
      </c>
      <c r="D138" s="233" t="s">
        <v>266</v>
      </c>
      <c r="E138" s="234">
        <v>1</v>
      </c>
      <c r="F138" s="235"/>
      <c r="G138" s="236">
        <f>ROUND(E138*F138,2)</f>
        <v>0</v>
      </c>
      <c r="H138" s="235"/>
      <c r="I138" s="236">
        <f>ROUND(E138*H138,2)</f>
        <v>0</v>
      </c>
      <c r="J138" s="235"/>
      <c r="K138" s="236">
        <f>ROUND(E138*J138,2)</f>
        <v>0</v>
      </c>
      <c r="L138" s="236">
        <v>21</v>
      </c>
      <c r="M138" s="236">
        <f>G138*(1+L138/100)</f>
        <v>0</v>
      </c>
      <c r="N138" s="236">
        <v>0</v>
      </c>
      <c r="O138" s="236">
        <f>ROUND(E138*N138,2)</f>
        <v>0</v>
      </c>
      <c r="P138" s="236">
        <v>0</v>
      </c>
      <c r="Q138" s="236">
        <f>ROUND(E138*P138,2)</f>
        <v>0</v>
      </c>
      <c r="R138" s="236"/>
      <c r="S138" s="236" t="s">
        <v>218</v>
      </c>
      <c r="T138" s="237" t="s">
        <v>124</v>
      </c>
      <c r="U138" s="223">
        <v>0</v>
      </c>
      <c r="V138" s="223">
        <f>ROUND(E138*U138,2)</f>
        <v>0</v>
      </c>
      <c r="W138" s="223"/>
      <c r="X138" s="223" t="s">
        <v>166</v>
      </c>
      <c r="Y138" s="214"/>
      <c r="Z138" s="214"/>
      <c r="AA138" s="214"/>
      <c r="AB138" s="214"/>
      <c r="AC138" s="214"/>
      <c r="AD138" s="214"/>
      <c r="AE138" s="214"/>
      <c r="AF138" s="214"/>
      <c r="AG138" s="214" t="s">
        <v>167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21"/>
      <c r="B139" s="222"/>
      <c r="C139" s="251" t="s">
        <v>528</v>
      </c>
      <c r="D139" s="239"/>
      <c r="E139" s="239"/>
      <c r="F139" s="239"/>
      <c r="G139" s="239"/>
      <c r="H139" s="223"/>
      <c r="I139" s="223"/>
      <c r="J139" s="223"/>
      <c r="K139" s="223"/>
      <c r="L139" s="223"/>
      <c r="M139" s="223"/>
      <c r="N139" s="223"/>
      <c r="O139" s="223"/>
      <c r="P139" s="223"/>
      <c r="Q139" s="223"/>
      <c r="R139" s="223"/>
      <c r="S139" s="223"/>
      <c r="T139" s="223"/>
      <c r="U139" s="223"/>
      <c r="V139" s="223"/>
      <c r="W139" s="223"/>
      <c r="X139" s="22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128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21"/>
      <c r="B140" s="222"/>
      <c r="C140" s="253" t="s">
        <v>529</v>
      </c>
      <c r="D140" s="247"/>
      <c r="E140" s="247"/>
      <c r="F140" s="247"/>
      <c r="G140" s="247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2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128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21"/>
      <c r="B141" s="222"/>
      <c r="C141" s="253" t="s">
        <v>530</v>
      </c>
      <c r="D141" s="247"/>
      <c r="E141" s="247"/>
      <c r="F141" s="247"/>
      <c r="G141" s="247"/>
      <c r="H141" s="223"/>
      <c r="I141" s="223"/>
      <c r="J141" s="223"/>
      <c r="K141" s="223"/>
      <c r="L141" s="223"/>
      <c r="M141" s="223"/>
      <c r="N141" s="223"/>
      <c r="O141" s="223"/>
      <c r="P141" s="223"/>
      <c r="Q141" s="223"/>
      <c r="R141" s="223"/>
      <c r="S141" s="223"/>
      <c r="T141" s="223"/>
      <c r="U141" s="223"/>
      <c r="V141" s="223"/>
      <c r="W141" s="223"/>
      <c r="X141" s="22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128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21"/>
      <c r="B142" s="222"/>
      <c r="C142" s="253" t="s">
        <v>531</v>
      </c>
      <c r="D142" s="247"/>
      <c r="E142" s="247"/>
      <c r="F142" s="247"/>
      <c r="G142" s="247"/>
      <c r="H142" s="223"/>
      <c r="I142" s="223"/>
      <c r="J142" s="223"/>
      <c r="K142" s="223"/>
      <c r="L142" s="223"/>
      <c r="M142" s="223"/>
      <c r="N142" s="223"/>
      <c r="O142" s="223"/>
      <c r="P142" s="223"/>
      <c r="Q142" s="223"/>
      <c r="R142" s="223"/>
      <c r="S142" s="223"/>
      <c r="T142" s="223"/>
      <c r="U142" s="223"/>
      <c r="V142" s="223"/>
      <c r="W142" s="223"/>
      <c r="X142" s="223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128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21"/>
      <c r="B143" s="222"/>
      <c r="C143" s="253" t="s">
        <v>532</v>
      </c>
      <c r="D143" s="247"/>
      <c r="E143" s="247"/>
      <c r="F143" s="247"/>
      <c r="G143" s="247"/>
      <c r="H143" s="223"/>
      <c r="I143" s="223"/>
      <c r="J143" s="223"/>
      <c r="K143" s="223"/>
      <c r="L143" s="223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23"/>
      <c r="X143" s="22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128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21"/>
      <c r="B144" s="222"/>
      <c r="C144" s="253" t="s">
        <v>533</v>
      </c>
      <c r="D144" s="247"/>
      <c r="E144" s="247"/>
      <c r="F144" s="247"/>
      <c r="G144" s="247"/>
      <c r="H144" s="223"/>
      <c r="I144" s="223"/>
      <c r="J144" s="223"/>
      <c r="K144" s="223"/>
      <c r="L144" s="223"/>
      <c r="M144" s="223"/>
      <c r="N144" s="223"/>
      <c r="O144" s="223"/>
      <c r="P144" s="223"/>
      <c r="Q144" s="223"/>
      <c r="R144" s="223"/>
      <c r="S144" s="223"/>
      <c r="T144" s="223"/>
      <c r="U144" s="223"/>
      <c r="V144" s="223"/>
      <c r="W144" s="223"/>
      <c r="X144" s="22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128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21"/>
      <c r="B145" s="222"/>
      <c r="C145" s="253" t="s">
        <v>534</v>
      </c>
      <c r="D145" s="247"/>
      <c r="E145" s="247"/>
      <c r="F145" s="247"/>
      <c r="G145" s="247"/>
      <c r="H145" s="223"/>
      <c r="I145" s="223"/>
      <c r="J145" s="223"/>
      <c r="K145" s="223"/>
      <c r="L145" s="223"/>
      <c r="M145" s="223"/>
      <c r="N145" s="223"/>
      <c r="O145" s="223"/>
      <c r="P145" s="223"/>
      <c r="Q145" s="223"/>
      <c r="R145" s="223"/>
      <c r="S145" s="223"/>
      <c r="T145" s="223"/>
      <c r="U145" s="223"/>
      <c r="V145" s="223"/>
      <c r="W145" s="223"/>
      <c r="X145" s="22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128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21"/>
      <c r="B146" s="222"/>
      <c r="C146" s="253" t="s">
        <v>535</v>
      </c>
      <c r="D146" s="247"/>
      <c r="E146" s="247"/>
      <c r="F146" s="247"/>
      <c r="G146" s="247"/>
      <c r="H146" s="223"/>
      <c r="I146" s="223"/>
      <c r="J146" s="223"/>
      <c r="K146" s="223"/>
      <c r="L146" s="223"/>
      <c r="M146" s="223"/>
      <c r="N146" s="223"/>
      <c r="O146" s="223"/>
      <c r="P146" s="223"/>
      <c r="Q146" s="223"/>
      <c r="R146" s="223"/>
      <c r="S146" s="223"/>
      <c r="T146" s="223"/>
      <c r="U146" s="223"/>
      <c r="V146" s="223"/>
      <c r="W146" s="223"/>
      <c r="X146" s="22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128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21"/>
      <c r="B147" s="222"/>
      <c r="C147" s="267" t="s">
        <v>446</v>
      </c>
      <c r="D147" s="257"/>
      <c r="E147" s="258"/>
      <c r="F147" s="223"/>
      <c r="G147" s="223"/>
      <c r="H147" s="223"/>
      <c r="I147" s="223"/>
      <c r="J147" s="223"/>
      <c r="K147" s="223"/>
      <c r="L147" s="223"/>
      <c r="M147" s="223"/>
      <c r="N147" s="223"/>
      <c r="O147" s="223"/>
      <c r="P147" s="223"/>
      <c r="Q147" s="223"/>
      <c r="R147" s="223"/>
      <c r="S147" s="223"/>
      <c r="T147" s="223"/>
      <c r="U147" s="223"/>
      <c r="V147" s="223"/>
      <c r="W147" s="223"/>
      <c r="X147" s="223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171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21"/>
      <c r="B148" s="222"/>
      <c r="C148" s="267" t="s">
        <v>267</v>
      </c>
      <c r="D148" s="257"/>
      <c r="E148" s="258">
        <v>1</v>
      </c>
      <c r="F148" s="223"/>
      <c r="G148" s="223"/>
      <c r="H148" s="223"/>
      <c r="I148" s="223"/>
      <c r="J148" s="223"/>
      <c r="K148" s="223"/>
      <c r="L148" s="223"/>
      <c r="M148" s="223"/>
      <c r="N148" s="223"/>
      <c r="O148" s="223"/>
      <c r="P148" s="223"/>
      <c r="Q148" s="223"/>
      <c r="R148" s="223"/>
      <c r="S148" s="223"/>
      <c r="T148" s="223"/>
      <c r="U148" s="223"/>
      <c r="V148" s="223"/>
      <c r="W148" s="223"/>
      <c r="X148" s="22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171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>
        <v>13</v>
      </c>
      <c r="B149" s="232" t="s">
        <v>536</v>
      </c>
      <c r="C149" s="250" t="s">
        <v>537</v>
      </c>
      <c r="D149" s="233" t="s">
        <v>266</v>
      </c>
      <c r="E149" s="234">
        <v>1</v>
      </c>
      <c r="F149" s="235"/>
      <c r="G149" s="236">
        <f>ROUND(E149*F149,2)</f>
        <v>0</v>
      </c>
      <c r="H149" s="235"/>
      <c r="I149" s="236">
        <f>ROUND(E149*H149,2)</f>
        <v>0</v>
      </c>
      <c r="J149" s="235"/>
      <c r="K149" s="236">
        <f>ROUND(E149*J149,2)</f>
        <v>0</v>
      </c>
      <c r="L149" s="236">
        <v>21</v>
      </c>
      <c r="M149" s="236">
        <f>G149*(1+L149/100)</f>
        <v>0</v>
      </c>
      <c r="N149" s="236">
        <v>0</v>
      </c>
      <c r="O149" s="236">
        <f>ROUND(E149*N149,2)</f>
        <v>0</v>
      </c>
      <c r="P149" s="236">
        <v>0</v>
      </c>
      <c r="Q149" s="236">
        <f>ROUND(E149*P149,2)</f>
        <v>0</v>
      </c>
      <c r="R149" s="236"/>
      <c r="S149" s="236" t="s">
        <v>218</v>
      </c>
      <c r="T149" s="237" t="s">
        <v>124</v>
      </c>
      <c r="U149" s="223">
        <v>0</v>
      </c>
      <c r="V149" s="223">
        <f>ROUND(E149*U149,2)</f>
        <v>0</v>
      </c>
      <c r="W149" s="223"/>
      <c r="X149" s="223" t="s">
        <v>166</v>
      </c>
      <c r="Y149" s="214"/>
      <c r="Z149" s="214"/>
      <c r="AA149" s="214"/>
      <c r="AB149" s="214"/>
      <c r="AC149" s="214"/>
      <c r="AD149" s="214"/>
      <c r="AE149" s="214"/>
      <c r="AF149" s="214"/>
      <c r="AG149" s="214" t="s">
        <v>167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21"/>
      <c r="B150" s="222"/>
      <c r="C150" s="251" t="s">
        <v>538</v>
      </c>
      <c r="D150" s="239"/>
      <c r="E150" s="239"/>
      <c r="F150" s="239"/>
      <c r="G150" s="239"/>
      <c r="H150" s="223"/>
      <c r="I150" s="223"/>
      <c r="J150" s="223"/>
      <c r="K150" s="223"/>
      <c r="L150" s="223"/>
      <c r="M150" s="223"/>
      <c r="N150" s="223"/>
      <c r="O150" s="223"/>
      <c r="P150" s="223"/>
      <c r="Q150" s="223"/>
      <c r="R150" s="223"/>
      <c r="S150" s="223"/>
      <c r="T150" s="223"/>
      <c r="U150" s="223"/>
      <c r="V150" s="223"/>
      <c r="W150" s="223"/>
      <c r="X150" s="223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128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21"/>
      <c r="B151" s="222"/>
      <c r="C151" s="253" t="s">
        <v>539</v>
      </c>
      <c r="D151" s="247"/>
      <c r="E151" s="247"/>
      <c r="F151" s="247"/>
      <c r="G151" s="247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3"/>
      <c r="V151" s="223"/>
      <c r="W151" s="223"/>
      <c r="X151" s="22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128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38" t="str">
        <f>C151</f>
        <v>- Úzký uměle vytvořený chodník z nejrůznějších přírodních materiálů, na kterém chodci mohou bosýma nohama vnímat a</v>
      </c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21"/>
      <c r="B152" s="222"/>
      <c r="C152" s="253" t="s">
        <v>540</v>
      </c>
      <c r="D152" s="247"/>
      <c r="E152" s="247"/>
      <c r="F152" s="247"/>
      <c r="G152" s="247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223"/>
      <c r="V152" s="223"/>
      <c r="W152" s="223"/>
      <c r="X152" s="22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128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21"/>
      <c r="B153" s="222"/>
      <c r="C153" s="253" t="s">
        <v>541</v>
      </c>
      <c r="D153" s="247"/>
      <c r="E153" s="247"/>
      <c r="F153" s="247"/>
      <c r="G153" s="247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223"/>
      <c r="V153" s="223"/>
      <c r="W153" s="223"/>
      <c r="X153" s="223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128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21"/>
      <c r="B154" s="222"/>
      <c r="C154" s="253" t="s">
        <v>542</v>
      </c>
      <c r="D154" s="247"/>
      <c r="E154" s="247"/>
      <c r="F154" s="247"/>
      <c r="G154" s="247"/>
      <c r="H154" s="223"/>
      <c r="I154" s="223"/>
      <c r="J154" s="223"/>
      <c r="K154" s="223"/>
      <c r="L154" s="223"/>
      <c r="M154" s="223"/>
      <c r="N154" s="223"/>
      <c r="O154" s="223"/>
      <c r="P154" s="223"/>
      <c r="Q154" s="223"/>
      <c r="R154" s="223"/>
      <c r="S154" s="223"/>
      <c r="T154" s="223"/>
      <c r="U154" s="223"/>
      <c r="V154" s="223"/>
      <c r="W154" s="223"/>
      <c r="X154" s="223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128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21"/>
      <c r="B155" s="222"/>
      <c r="C155" s="253" t="s">
        <v>543</v>
      </c>
      <c r="D155" s="247"/>
      <c r="E155" s="247"/>
      <c r="F155" s="247"/>
      <c r="G155" s="247"/>
      <c r="H155" s="223"/>
      <c r="I155" s="223"/>
      <c r="J155" s="223"/>
      <c r="K155" s="223"/>
      <c r="L155" s="223"/>
      <c r="M155" s="223"/>
      <c r="N155" s="223"/>
      <c r="O155" s="223"/>
      <c r="P155" s="223"/>
      <c r="Q155" s="223"/>
      <c r="R155" s="223"/>
      <c r="S155" s="223"/>
      <c r="T155" s="223"/>
      <c r="U155" s="223"/>
      <c r="V155" s="223"/>
      <c r="W155" s="223"/>
      <c r="X155" s="223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128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21"/>
      <c r="B156" s="222"/>
      <c r="C156" s="253" t="s">
        <v>544</v>
      </c>
      <c r="D156" s="247"/>
      <c r="E156" s="247"/>
      <c r="F156" s="247"/>
      <c r="G156" s="247"/>
      <c r="H156" s="223"/>
      <c r="I156" s="223"/>
      <c r="J156" s="223"/>
      <c r="K156" s="223"/>
      <c r="L156" s="223"/>
      <c r="M156" s="223"/>
      <c r="N156" s="223"/>
      <c r="O156" s="223"/>
      <c r="P156" s="223"/>
      <c r="Q156" s="223"/>
      <c r="R156" s="223"/>
      <c r="S156" s="223"/>
      <c r="T156" s="223"/>
      <c r="U156" s="223"/>
      <c r="V156" s="223"/>
      <c r="W156" s="223"/>
      <c r="X156" s="223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128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1"/>
      <c r="B157" s="222"/>
      <c r="C157" s="253" t="s">
        <v>545</v>
      </c>
      <c r="D157" s="247"/>
      <c r="E157" s="247"/>
      <c r="F157" s="247"/>
      <c r="G157" s="247"/>
      <c r="H157" s="223"/>
      <c r="I157" s="223"/>
      <c r="J157" s="223"/>
      <c r="K157" s="223"/>
      <c r="L157" s="223"/>
      <c r="M157" s="223"/>
      <c r="N157" s="223"/>
      <c r="O157" s="223"/>
      <c r="P157" s="223"/>
      <c r="Q157" s="223"/>
      <c r="R157" s="223"/>
      <c r="S157" s="223"/>
      <c r="T157" s="223"/>
      <c r="U157" s="223"/>
      <c r="V157" s="223"/>
      <c r="W157" s="223"/>
      <c r="X157" s="22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128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21"/>
      <c r="B158" s="222"/>
      <c r="C158" s="253" t="s">
        <v>546</v>
      </c>
      <c r="D158" s="247"/>
      <c r="E158" s="247"/>
      <c r="F158" s="247"/>
      <c r="G158" s="247"/>
      <c r="H158" s="223"/>
      <c r="I158" s="223"/>
      <c r="J158" s="223"/>
      <c r="K158" s="223"/>
      <c r="L158" s="223"/>
      <c r="M158" s="223"/>
      <c r="N158" s="223"/>
      <c r="O158" s="223"/>
      <c r="P158" s="223"/>
      <c r="Q158" s="223"/>
      <c r="R158" s="223"/>
      <c r="S158" s="223"/>
      <c r="T158" s="223"/>
      <c r="U158" s="223"/>
      <c r="V158" s="223"/>
      <c r="W158" s="223"/>
      <c r="X158" s="223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128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38" t="str">
        <f>C158</f>
        <v>- Nejjemnější povrchy by měly být na začátku stezky, dále můžete přitvrdit hrubým štěrkem, kamínky a podobně (stezky</v>
      </c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21"/>
      <c r="B159" s="222"/>
      <c r="C159" s="253" t="s">
        <v>547</v>
      </c>
      <c r="D159" s="247"/>
      <c r="E159" s="247"/>
      <c r="F159" s="247"/>
      <c r="G159" s="247"/>
      <c r="H159" s="223"/>
      <c r="I159" s="223"/>
      <c r="J159" s="223"/>
      <c r="K159" s="223"/>
      <c r="L159" s="223"/>
      <c r="M159" s="223"/>
      <c r="N159" s="223"/>
      <c r="O159" s="223"/>
      <c r="P159" s="223"/>
      <c r="Q159" s="223"/>
      <c r="R159" s="223"/>
      <c r="S159" s="223"/>
      <c r="T159" s="223"/>
      <c r="U159" s="223"/>
      <c r="V159" s="223"/>
      <c r="W159" s="223"/>
      <c r="X159" s="22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128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21"/>
      <c r="B160" s="222"/>
      <c r="C160" s="253" t="s">
        <v>548</v>
      </c>
      <c r="D160" s="247"/>
      <c r="E160" s="247"/>
      <c r="F160" s="247"/>
      <c r="G160" s="247"/>
      <c r="H160" s="223"/>
      <c r="I160" s="223"/>
      <c r="J160" s="223"/>
      <c r="K160" s="223"/>
      <c r="L160" s="223"/>
      <c r="M160" s="223"/>
      <c r="N160" s="223"/>
      <c r="O160" s="223"/>
      <c r="P160" s="223"/>
      <c r="Q160" s="223"/>
      <c r="R160" s="223"/>
      <c r="S160" s="223"/>
      <c r="T160" s="223"/>
      <c r="U160" s="223"/>
      <c r="V160" s="223"/>
      <c r="W160" s="223"/>
      <c r="X160" s="223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128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21"/>
      <c r="B161" s="222"/>
      <c r="C161" s="253" t="s">
        <v>549</v>
      </c>
      <c r="D161" s="247"/>
      <c r="E161" s="247"/>
      <c r="F161" s="247"/>
      <c r="G161" s="247"/>
      <c r="H161" s="223"/>
      <c r="I161" s="223"/>
      <c r="J161" s="223"/>
      <c r="K161" s="223"/>
      <c r="L161" s="223"/>
      <c r="M161" s="223"/>
      <c r="N161" s="223"/>
      <c r="O161" s="223"/>
      <c r="P161" s="223"/>
      <c r="Q161" s="223"/>
      <c r="R161" s="223"/>
      <c r="S161" s="223"/>
      <c r="T161" s="223"/>
      <c r="U161" s="223"/>
      <c r="V161" s="223"/>
      <c r="W161" s="223"/>
      <c r="X161" s="223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128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21"/>
      <c r="B162" s="222"/>
      <c r="C162" s="267" t="s">
        <v>446</v>
      </c>
      <c r="D162" s="257"/>
      <c r="E162" s="258"/>
      <c r="F162" s="223"/>
      <c r="G162" s="223"/>
      <c r="H162" s="223"/>
      <c r="I162" s="223"/>
      <c r="J162" s="223"/>
      <c r="K162" s="223"/>
      <c r="L162" s="223"/>
      <c r="M162" s="223"/>
      <c r="N162" s="223"/>
      <c r="O162" s="223"/>
      <c r="P162" s="223"/>
      <c r="Q162" s="223"/>
      <c r="R162" s="223"/>
      <c r="S162" s="223"/>
      <c r="T162" s="223"/>
      <c r="U162" s="223"/>
      <c r="V162" s="223"/>
      <c r="W162" s="223"/>
      <c r="X162" s="223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171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21"/>
      <c r="B163" s="222"/>
      <c r="C163" s="267" t="s">
        <v>267</v>
      </c>
      <c r="D163" s="257"/>
      <c r="E163" s="258">
        <v>1</v>
      </c>
      <c r="F163" s="223"/>
      <c r="G163" s="223"/>
      <c r="H163" s="223"/>
      <c r="I163" s="223"/>
      <c r="J163" s="223"/>
      <c r="K163" s="223"/>
      <c r="L163" s="223"/>
      <c r="M163" s="223"/>
      <c r="N163" s="223"/>
      <c r="O163" s="223"/>
      <c r="P163" s="223"/>
      <c r="Q163" s="223"/>
      <c r="R163" s="223"/>
      <c r="S163" s="223"/>
      <c r="T163" s="223"/>
      <c r="U163" s="223"/>
      <c r="V163" s="223"/>
      <c r="W163" s="223"/>
      <c r="X163" s="223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171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31">
        <v>14</v>
      </c>
      <c r="B164" s="232" t="s">
        <v>550</v>
      </c>
      <c r="C164" s="250" t="s">
        <v>551</v>
      </c>
      <c r="D164" s="233" t="s">
        <v>266</v>
      </c>
      <c r="E164" s="234">
        <v>1</v>
      </c>
      <c r="F164" s="235"/>
      <c r="G164" s="236">
        <f>ROUND(E164*F164,2)</f>
        <v>0</v>
      </c>
      <c r="H164" s="235"/>
      <c r="I164" s="236">
        <f>ROUND(E164*H164,2)</f>
        <v>0</v>
      </c>
      <c r="J164" s="235"/>
      <c r="K164" s="236">
        <f>ROUND(E164*J164,2)</f>
        <v>0</v>
      </c>
      <c r="L164" s="236">
        <v>21</v>
      </c>
      <c r="M164" s="236">
        <f>G164*(1+L164/100)</f>
        <v>0</v>
      </c>
      <c r="N164" s="236">
        <v>0</v>
      </c>
      <c r="O164" s="236">
        <f>ROUND(E164*N164,2)</f>
        <v>0</v>
      </c>
      <c r="P164" s="236">
        <v>0</v>
      </c>
      <c r="Q164" s="236">
        <f>ROUND(E164*P164,2)</f>
        <v>0</v>
      </c>
      <c r="R164" s="236"/>
      <c r="S164" s="236" t="s">
        <v>218</v>
      </c>
      <c r="T164" s="237" t="s">
        <v>124</v>
      </c>
      <c r="U164" s="223">
        <v>0</v>
      </c>
      <c r="V164" s="223">
        <f>ROUND(E164*U164,2)</f>
        <v>0</v>
      </c>
      <c r="W164" s="223"/>
      <c r="X164" s="223" t="s">
        <v>166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167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21"/>
      <c r="B165" s="222"/>
      <c r="C165" s="251" t="s">
        <v>552</v>
      </c>
      <c r="D165" s="239"/>
      <c r="E165" s="239"/>
      <c r="F165" s="239"/>
      <c r="G165" s="239"/>
      <c r="H165" s="223"/>
      <c r="I165" s="223"/>
      <c r="J165" s="223"/>
      <c r="K165" s="223"/>
      <c r="L165" s="223"/>
      <c r="M165" s="223"/>
      <c r="N165" s="223"/>
      <c r="O165" s="223"/>
      <c r="P165" s="223"/>
      <c r="Q165" s="223"/>
      <c r="R165" s="223"/>
      <c r="S165" s="223"/>
      <c r="T165" s="223"/>
      <c r="U165" s="223"/>
      <c r="V165" s="223"/>
      <c r="W165" s="223"/>
      <c r="X165" s="223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128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21"/>
      <c r="B166" s="222"/>
      <c r="C166" s="253" t="s">
        <v>553</v>
      </c>
      <c r="D166" s="247"/>
      <c r="E166" s="247"/>
      <c r="F166" s="247"/>
      <c r="G166" s="247"/>
      <c r="H166" s="223"/>
      <c r="I166" s="223"/>
      <c r="J166" s="223"/>
      <c r="K166" s="223"/>
      <c r="L166" s="223"/>
      <c r="M166" s="223"/>
      <c r="N166" s="223"/>
      <c r="O166" s="223"/>
      <c r="P166" s="223"/>
      <c r="Q166" s="223"/>
      <c r="R166" s="223"/>
      <c r="S166" s="223"/>
      <c r="T166" s="223"/>
      <c r="U166" s="223"/>
      <c r="V166" s="223"/>
      <c r="W166" s="223"/>
      <c r="X166" s="223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128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38" t="str">
        <f>C166</f>
        <v>z profilované SM střešní desky. Střecha na přání v barevném provedení. Kotvení prostřednictvím žárově</v>
      </c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21"/>
      <c r="B167" s="222"/>
      <c r="C167" s="253" t="s">
        <v>554</v>
      </c>
      <c r="D167" s="247"/>
      <c r="E167" s="247"/>
      <c r="F167" s="247"/>
      <c r="G167" s="247"/>
      <c r="H167" s="223"/>
      <c r="I167" s="223"/>
      <c r="J167" s="223"/>
      <c r="K167" s="223"/>
      <c r="L167" s="223"/>
      <c r="M167" s="223"/>
      <c r="N167" s="223"/>
      <c r="O167" s="223"/>
      <c r="P167" s="223"/>
      <c r="Q167" s="223"/>
      <c r="R167" s="223"/>
      <c r="S167" s="223"/>
      <c r="T167" s="223"/>
      <c r="U167" s="223"/>
      <c r="V167" s="223"/>
      <c r="W167" s="223"/>
      <c r="X167" s="223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128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21"/>
      <c r="B168" s="222"/>
      <c r="C168" s="253" t="s">
        <v>555</v>
      </c>
      <c r="D168" s="247"/>
      <c r="E168" s="247"/>
      <c r="F168" s="247"/>
      <c r="G168" s="247"/>
      <c r="H168" s="223"/>
      <c r="I168" s="223"/>
      <c r="J168" s="223"/>
      <c r="K168" s="223"/>
      <c r="L168" s="223"/>
      <c r="M168" s="223"/>
      <c r="N168" s="223"/>
      <c r="O168" s="223"/>
      <c r="P168" s="223"/>
      <c r="Q168" s="223"/>
      <c r="R168" s="223"/>
      <c r="S168" s="223"/>
      <c r="T168" s="223"/>
      <c r="U168" s="223"/>
      <c r="V168" s="223"/>
      <c r="W168" s="223"/>
      <c r="X168" s="223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128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21"/>
      <c r="B169" s="222"/>
      <c r="C169" s="253" t="s">
        <v>556</v>
      </c>
      <c r="D169" s="247"/>
      <c r="E169" s="247"/>
      <c r="F169" s="247"/>
      <c r="G169" s="247"/>
      <c r="H169" s="223"/>
      <c r="I169" s="223"/>
      <c r="J169" s="223"/>
      <c r="K169" s="223"/>
      <c r="L169" s="223"/>
      <c r="M169" s="223"/>
      <c r="N169" s="223"/>
      <c r="O169" s="223"/>
      <c r="P169" s="223"/>
      <c r="Q169" s="223"/>
      <c r="R169" s="223"/>
      <c r="S169" s="223"/>
      <c r="T169" s="223"/>
      <c r="U169" s="223"/>
      <c r="V169" s="223"/>
      <c r="W169" s="223"/>
      <c r="X169" s="223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128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21"/>
      <c r="B170" s="222"/>
      <c r="C170" s="253" t="s">
        <v>557</v>
      </c>
      <c r="D170" s="247"/>
      <c r="E170" s="247"/>
      <c r="F170" s="247"/>
      <c r="G170" s="247"/>
      <c r="H170" s="223"/>
      <c r="I170" s="223"/>
      <c r="J170" s="223"/>
      <c r="K170" s="223"/>
      <c r="L170" s="223"/>
      <c r="M170" s="223"/>
      <c r="N170" s="223"/>
      <c r="O170" s="223"/>
      <c r="P170" s="223"/>
      <c r="Q170" s="223"/>
      <c r="R170" s="223"/>
      <c r="S170" s="223"/>
      <c r="T170" s="223"/>
      <c r="U170" s="223"/>
      <c r="V170" s="223"/>
      <c r="W170" s="223"/>
      <c r="X170" s="223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128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21"/>
      <c r="B171" s="222"/>
      <c r="C171" s="267" t="s">
        <v>446</v>
      </c>
      <c r="D171" s="257"/>
      <c r="E171" s="258"/>
      <c r="F171" s="223"/>
      <c r="G171" s="223"/>
      <c r="H171" s="223"/>
      <c r="I171" s="223"/>
      <c r="J171" s="223"/>
      <c r="K171" s="223"/>
      <c r="L171" s="223"/>
      <c r="M171" s="223"/>
      <c r="N171" s="223"/>
      <c r="O171" s="223"/>
      <c r="P171" s="223"/>
      <c r="Q171" s="223"/>
      <c r="R171" s="223"/>
      <c r="S171" s="223"/>
      <c r="T171" s="223"/>
      <c r="U171" s="223"/>
      <c r="V171" s="223"/>
      <c r="W171" s="223"/>
      <c r="X171" s="223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171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21"/>
      <c r="B172" s="222"/>
      <c r="C172" s="267" t="s">
        <v>267</v>
      </c>
      <c r="D172" s="257"/>
      <c r="E172" s="258">
        <v>1</v>
      </c>
      <c r="F172" s="223"/>
      <c r="G172" s="223"/>
      <c r="H172" s="223"/>
      <c r="I172" s="223"/>
      <c r="J172" s="223"/>
      <c r="K172" s="223"/>
      <c r="L172" s="223"/>
      <c r="M172" s="223"/>
      <c r="N172" s="223"/>
      <c r="O172" s="223"/>
      <c r="P172" s="223"/>
      <c r="Q172" s="223"/>
      <c r="R172" s="223"/>
      <c r="S172" s="223"/>
      <c r="T172" s="223"/>
      <c r="U172" s="223"/>
      <c r="V172" s="223"/>
      <c r="W172" s="223"/>
      <c r="X172" s="223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171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31">
        <v>15</v>
      </c>
      <c r="B173" s="232" t="s">
        <v>558</v>
      </c>
      <c r="C173" s="250" t="s">
        <v>559</v>
      </c>
      <c r="D173" s="233" t="s">
        <v>266</v>
      </c>
      <c r="E173" s="234">
        <v>1</v>
      </c>
      <c r="F173" s="235"/>
      <c r="G173" s="236">
        <f>ROUND(E173*F173,2)</f>
        <v>0</v>
      </c>
      <c r="H173" s="235"/>
      <c r="I173" s="236">
        <f>ROUND(E173*H173,2)</f>
        <v>0</v>
      </c>
      <c r="J173" s="235"/>
      <c r="K173" s="236">
        <f>ROUND(E173*J173,2)</f>
        <v>0</v>
      </c>
      <c r="L173" s="236">
        <v>21</v>
      </c>
      <c r="M173" s="236">
        <f>G173*(1+L173/100)</f>
        <v>0</v>
      </c>
      <c r="N173" s="236">
        <v>0</v>
      </c>
      <c r="O173" s="236">
        <f>ROUND(E173*N173,2)</f>
        <v>0</v>
      </c>
      <c r="P173" s="236">
        <v>0</v>
      </c>
      <c r="Q173" s="236">
        <f>ROUND(E173*P173,2)</f>
        <v>0</v>
      </c>
      <c r="R173" s="236"/>
      <c r="S173" s="236" t="s">
        <v>218</v>
      </c>
      <c r="T173" s="237" t="s">
        <v>124</v>
      </c>
      <c r="U173" s="223">
        <v>0</v>
      </c>
      <c r="V173" s="223">
        <f>ROUND(E173*U173,2)</f>
        <v>0</v>
      </c>
      <c r="W173" s="223"/>
      <c r="X173" s="223" t="s">
        <v>166</v>
      </c>
      <c r="Y173" s="214"/>
      <c r="Z173" s="214"/>
      <c r="AA173" s="214"/>
      <c r="AB173" s="214"/>
      <c r="AC173" s="214"/>
      <c r="AD173" s="214"/>
      <c r="AE173" s="214"/>
      <c r="AF173" s="214"/>
      <c r="AG173" s="214" t="s">
        <v>167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21"/>
      <c r="B174" s="222"/>
      <c r="C174" s="251" t="s">
        <v>449</v>
      </c>
      <c r="D174" s="239"/>
      <c r="E174" s="239"/>
      <c r="F174" s="239"/>
      <c r="G174" s="239"/>
      <c r="H174" s="223"/>
      <c r="I174" s="223"/>
      <c r="J174" s="223"/>
      <c r="K174" s="223"/>
      <c r="L174" s="223"/>
      <c r="M174" s="223"/>
      <c r="N174" s="223"/>
      <c r="O174" s="223"/>
      <c r="P174" s="223"/>
      <c r="Q174" s="223"/>
      <c r="R174" s="223"/>
      <c r="S174" s="223"/>
      <c r="T174" s="223"/>
      <c r="U174" s="223"/>
      <c r="V174" s="223"/>
      <c r="W174" s="223"/>
      <c r="X174" s="223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128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21"/>
      <c r="B175" s="222"/>
      <c r="C175" s="253" t="s">
        <v>560</v>
      </c>
      <c r="D175" s="247"/>
      <c r="E175" s="247"/>
      <c r="F175" s="247"/>
      <c r="G175" s="247"/>
      <c r="H175" s="223"/>
      <c r="I175" s="223"/>
      <c r="J175" s="223"/>
      <c r="K175" s="223"/>
      <c r="L175" s="223"/>
      <c r="M175" s="223"/>
      <c r="N175" s="223"/>
      <c r="O175" s="223"/>
      <c r="P175" s="223"/>
      <c r="Q175" s="223"/>
      <c r="R175" s="223"/>
      <c r="S175" s="223"/>
      <c r="T175" s="223"/>
      <c r="U175" s="223"/>
      <c r="V175" s="223"/>
      <c r="W175" s="223"/>
      <c r="X175" s="223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128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21"/>
      <c r="B176" s="222"/>
      <c r="C176" s="253" t="s">
        <v>561</v>
      </c>
      <c r="D176" s="247"/>
      <c r="E176" s="247"/>
      <c r="F176" s="247"/>
      <c r="G176" s="247"/>
      <c r="H176" s="223"/>
      <c r="I176" s="223"/>
      <c r="J176" s="223"/>
      <c r="K176" s="223"/>
      <c r="L176" s="223"/>
      <c r="M176" s="223"/>
      <c r="N176" s="223"/>
      <c r="O176" s="223"/>
      <c r="P176" s="223"/>
      <c r="Q176" s="223"/>
      <c r="R176" s="223"/>
      <c r="S176" s="223"/>
      <c r="T176" s="223"/>
      <c r="U176" s="223"/>
      <c r="V176" s="223"/>
      <c r="W176" s="223"/>
      <c r="X176" s="223"/>
      <c r="Y176" s="214"/>
      <c r="Z176" s="214"/>
      <c r="AA176" s="214"/>
      <c r="AB176" s="214"/>
      <c r="AC176" s="214"/>
      <c r="AD176" s="214"/>
      <c r="AE176" s="214"/>
      <c r="AF176" s="214"/>
      <c r="AG176" s="214" t="s">
        <v>128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21"/>
      <c r="B177" s="222"/>
      <c r="C177" s="253" t="s">
        <v>562</v>
      </c>
      <c r="D177" s="247"/>
      <c r="E177" s="247"/>
      <c r="F177" s="247"/>
      <c r="G177" s="247"/>
      <c r="H177" s="223"/>
      <c r="I177" s="223"/>
      <c r="J177" s="223"/>
      <c r="K177" s="223"/>
      <c r="L177" s="223"/>
      <c r="M177" s="223"/>
      <c r="N177" s="223"/>
      <c r="O177" s="223"/>
      <c r="P177" s="223"/>
      <c r="Q177" s="223"/>
      <c r="R177" s="223"/>
      <c r="S177" s="223"/>
      <c r="T177" s="223"/>
      <c r="U177" s="223"/>
      <c r="V177" s="223"/>
      <c r="W177" s="223"/>
      <c r="X177" s="223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128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21"/>
      <c r="B178" s="222"/>
      <c r="C178" s="253" t="s">
        <v>453</v>
      </c>
      <c r="D178" s="247"/>
      <c r="E178" s="247"/>
      <c r="F178" s="247"/>
      <c r="G178" s="247"/>
      <c r="H178" s="223"/>
      <c r="I178" s="223"/>
      <c r="J178" s="223"/>
      <c r="K178" s="223"/>
      <c r="L178" s="223"/>
      <c r="M178" s="223"/>
      <c r="N178" s="223"/>
      <c r="O178" s="223"/>
      <c r="P178" s="223"/>
      <c r="Q178" s="223"/>
      <c r="R178" s="223"/>
      <c r="S178" s="223"/>
      <c r="T178" s="223"/>
      <c r="U178" s="223"/>
      <c r="V178" s="223"/>
      <c r="W178" s="223"/>
      <c r="X178" s="223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128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21"/>
      <c r="B179" s="222"/>
      <c r="C179" s="253" t="s">
        <v>454</v>
      </c>
      <c r="D179" s="247"/>
      <c r="E179" s="247"/>
      <c r="F179" s="247"/>
      <c r="G179" s="247"/>
      <c r="H179" s="223"/>
      <c r="I179" s="223"/>
      <c r="J179" s="223"/>
      <c r="K179" s="223"/>
      <c r="L179" s="223"/>
      <c r="M179" s="223"/>
      <c r="N179" s="223"/>
      <c r="O179" s="223"/>
      <c r="P179" s="223"/>
      <c r="Q179" s="223"/>
      <c r="R179" s="223"/>
      <c r="S179" s="223"/>
      <c r="T179" s="223"/>
      <c r="U179" s="223"/>
      <c r="V179" s="223"/>
      <c r="W179" s="223"/>
      <c r="X179" s="223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128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21"/>
      <c r="B180" s="222"/>
      <c r="C180" s="253" t="s">
        <v>563</v>
      </c>
      <c r="D180" s="247"/>
      <c r="E180" s="247"/>
      <c r="F180" s="247"/>
      <c r="G180" s="247"/>
      <c r="H180" s="223"/>
      <c r="I180" s="223"/>
      <c r="J180" s="223"/>
      <c r="K180" s="223"/>
      <c r="L180" s="223"/>
      <c r="M180" s="223"/>
      <c r="N180" s="223"/>
      <c r="O180" s="223"/>
      <c r="P180" s="223"/>
      <c r="Q180" s="223"/>
      <c r="R180" s="223"/>
      <c r="S180" s="223"/>
      <c r="T180" s="223"/>
      <c r="U180" s="223"/>
      <c r="V180" s="223"/>
      <c r="W180" s="223"/>
      <c r="X180" s="223"/>
      <c r="Y180" s="214"/>
      <c r="Z180" s="214"/>
      <c r="AA180" s="214"/>
      <c r="AB180" s="214"/>
      <c r="AC180" s="214"/>
      <c r="AD180" s="214"/>
      <c r="AE180" s="214"/>
      <c r="AF180" s="214"/>
      <c r="AG180" s="214" t="s">
        <v>128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21"/>
      <c r="B181" s="222"/>
      <c r="C181" s="253" t="s">
        <v>455</v>
      </c>
      <c r="D181" s="247"/>
      <c r="E181" s="247"/>
      <c r="F181" s="247"/>
      <c r="G181" s="247"/>
      <c r="H181" s="223"/>
      <c r="I181" s="223"/>
      <c r="J181" s="223"/>
      <c r="K181" s="223"/>
      <c r="L181" s="223"/>
      <c r="M181" s="223"/>
      <c r="N181" s="223"/>
      <c r="O181" s="223"/>
      <c r="P181" s="223"/>
      <c r="Q181" s="223"/>
      <c r="R181" s="223"/>
      <c r="S181" s="223"/>
      <c r="T181" s="223"/>
      <c r="U181" s="223"/>
      <c r="V181" s="223"/>
      <c r="W181" s="223"/>
      <c r="X181" s="223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128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21"/>
      <c r="B182" s="222"/>
      <c r="C182" s="253" t="s">
        <v>564</v>
      </c>
      <c r="D182" s="247"/>
      <c r="E182" s="247"/>
      <c r="F182" s="247"/>
      <c r="G182" s="247"/>
      <c r="H182" s="223"/>
      <c r="I182" s="223"/>
      <c r="J182" s="223"/>
      <c r="K182" s="223"/>
      <c r="L182" s="223"/>
      <c r="M182" s="223"/>
      <c r="N182" s="223"/>
      <c r="O182" s="223"/>
      <c r="P182" s="223"/>
      <c r="Q182" s="223"/>
      <c r="R182" s="223"/>
      <c r="S182" s="223"/>
      <c r="T182" s="223"/>
      <c r="U182" s="223"/>
      <c r="V182" s="223"/>
      <c r="W182" s="223"/>
      <c r="X182" s="223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128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21"/>
      <c r="B183" s="222"/>
      <c r="C183" s="253" t="s">
        <v>565</v>
      </c>
      <c r="D183" s="247"/>
      <c r="E183" s="247"/>
      <c r="F183" s="247"/>
      <c r="G183" s="247"/>
      <c r="H183" s="223"/>
      <c r="I183" s="223"/>
      <c r="J183" s="223"/>
      <c r="K183" s="223"/>
      <c r="L183" s="223"/>
      <c r="M183" s="223"/>
      <c r="N183" s="223"/>
      <c r="O183" s="223"/>
      <c r="P183" s="223"/>
      <c r="Q183" s="223"/>
      <c r="R183" s="223"/>
      <c r="S183" s="223"/>
      <c r="T183" s="223"/>
      <c r="U183" s="223"/>
      <c r="V183" s="223"/>
      <c r="W183" s="223"/>
      <c r="X183" s="223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128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21"/>
      <c r="B184" s="222"/>
      <c r="C184" s="253" t="s">
        <v>566</v>
      </c>
      <c r="D184" s="247"/>
      <c r="E184" s="247"/>
      <c r="F184" s="247"/>
      <c r="G184" s="247"/>
      <c r="H184" s="223"/>
      <c r="I184" s="223"/>
      <c r="J184" s="223"/>
      <c r="K184" s="223"/>
      <c r="L184" s="223"/>
      <c r="M184" s="223"/>
      <c r="N184" s="223"/>
      <c r="O184" s="223"/>
      <c r="P184" s="223"/>
      <c r="Q184" s="223"/>
      <c r="R184" s="223"/>
      <c r="S184" s="223"/>
      <c r="T184" s="223"/>
      <c r="U184" s="223"/>
      <c r="V184" s="223"/>
      <c r="W184" s="223"/>
      <c r="X184" s="223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128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21"/>
      <c r="B185" s="222"/>
      <c r="C185" s="253" t="s">
        <v>567</v>
      </c>
      <c r="D185" s="247"/>
      <c r="E185" s="247"/>
      <c r="F185" s="247"/>
      <c r="G185" s="247"/>
      <c r="H185" s="223"/>
      <c r="I185" s="223"/>
      <c r="J185" s="223"/>
      <c r="K185" s="223"/>
      <c r="L185" s="223"/>
      <c r="M185" s="223"/>
      <c r="N185" s="223"/>
      <c r="O185" s="223"/>
      <c r="P185" s="223"/>
      <c r="Q185" s="223"/>
      <c r="R185" s="223"/>
      <c r="S185" s="223"/>
      <c r="T185" s="223"/>
      <c r="U185" s="223"/>
      <c r="V185" s="223"/>
      <c r="W185" s="223"/>
      <c r="X185" s="223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128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21"/>
      <c r="B186" s="222"/>
      <c r="C186" s="267" t="s">
        <v>446</v>
      </c>
      <c r="D186" s="257"/>
      <c r="E186" s="258"/>
      <c r="F186" s="223"/>
      <c r="G186" s="223"/>
      <c r="H186" s="223"/>
      <c r="I186" s="223"/>
      <c r="J186" s="223"/>
      <c r="K186" s="223"/>
      <c r="L186" s="223"/>
      <c r="M186" s="223"/>
      <c r="N186" s="223"/>
      <c r="O186" s="223"/>
      <c r="P186" s="223"/>
      <c r="Q186" s="223"/>
      <c r="R186" s="223"/>
      <c r="S186" s="223"/>
      <c r="T186" s="223"/>
      <c r="U186" s="223"/>
      <c r="V186" s="223"/>
      <c r="W186" s="223"/>
      <c r="X186" s="223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171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21"/>
      <c r="B187" s="222"/>
      <c r="C187" s="267" t="s">
        <v>267</v>
      </c>
      <c r="D187" s="257"/>
      <c r="E187" s="258">
        <v>1</v>
      </c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223"/>
      <c r="Q187" s="223"/>
      <c r="R187" s="223"/>
      <c r="S187" s="223"/>
      <c r="T187" s="223"/>
      <c r="U187" s="223"/>
      <c r="V187" s="223"/>
      <c r="W187" s="223"/>
      <c r="X187" s="223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171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31">
        <v>16</v>
      </c>
      <c r="B188" s="232" t="s">
        <v>568</v>
      </c>
      <c r="C188" s="250" t="s">
        <v>569</v>
      </c>
      <c r="D188" s="233" t="s">
        <v>266</v>
      </c>
      <c r="E188" s="234">
        <v>1</v>
      </c>
      <c r="F188" s="235"/>
      <c r="G188" s="236">
        <f>ROUND(E188*F188,2)</f>
        <v>0</v>
      </c>
      <c r="H188" s="235"/>
      <c r="I188" s="236">
        <f>ROUND(E188*H188,2)</f>
        <v>0</v>
      </c>
      <c r="J188" s="235"/>
      <c r="K188" s="236">
        <f>ROUND(E188*J188,2)</f>
        <v>0</v>
      </c>
      <c r="L188" s="236">
        <v>21</v>
      </c>
      <c r="M188" s="236">
        <f>G188*(1+L188/100)</f>
        <v>0</v>
      </c>
      <c r="N188" s="236">
        <v>0</v>
      </c>
      <c r="O188" s="236">
        <f>ROUND(E188*N188,2)</f>
        <v>0</v>
      </c>
      <c r="P188" s="236">
        <v>0</v>
      </c>
      <c r="Q188" s="236">
        <f>ROUND(E188*P188,2)</f>
        <v>0</v>
      </c>
      <c r="R188" s="236"/>
      <c r="S188" s="236" t="s">
        <v>218</v>
      </c>
      <c r="T188" s="237" t="s">
        <v>124</v>
      </c>
      <c r="U188" s="223">
        <v>0</v>
      </c>
      <c r="V188" s="223">
        <f>ROUND(E188*U188,2)</f>
        <v>0</v>
      </c>
      <c r="W188" s="223"/>
      <c r="X188" s="223" t="s">
        <v>166</v>
      </c>
      <c r="Y188" s="214"/>
      <c r="Z188" s="214"/>
      <c r="AA188" s="214"/>
      <c r="AB188" s="214"/>
      <c r="AC188" s="214"/>
      <c r="AD188" s="214"/>
      <c r="AE188" s="214"/>
      <c r="AF188" s="214"/>
      <c r="AG188" s="214" t="s">
        <v>167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21"/>
      <c r="B189" s="222"/>
      <c r="C189" s="251" t="s">
        <v>570</v>
      </c>
      <c r="D189" s="239"/>
      <c r="E189" s="239"/>
      <c r="F189" s="239"/>
      <c r="G189" s="239"/>
      <c r="H189" s="223"/>
      <c r="I189" s="223"/>
      <c r="J189" s="223"/>
      <c r="K189" s="223"/>
      <c r="L189" s="223"/>
      <c r="M189" s="223"/>
      <c r="N189" s="223"/>
      <c r="O189" s="223"/>
      <c r="P189" s="223"/>
      <c r="Q189" s="223"/>
      <c r="R189" s="223"/>
      <c r="S189" s="223"/>
      <c r="T189" s="223"/>
      <c r="U189" s="223"/>
      <c r="V189" s="223"/>
      <c r="W189" s="223"/>
      <c r="X189" s="223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128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21"/>
      <c r="B190" s="222"/>
      <c r="C190" s="253" t="s">
        <v>449</v>
      </c>
      <c r="D190" s="247"/>
      <c r="E190" s="247"/>
      <c r="F190" s="247"/>
      <c r="G190" s="247"/>
      <c r="H190" s="223"/>
      <c r="I190" s="223"/>
      <c r="J190" s="223"/>
      <c r="K190" s="223"/>
      <c r="L190" s="223"/>
      <c r="M190" s="223"/>
      <c r="N190" s="223"/>
      <c r="O190" s="223"/>
      <c r="P190" s="223"/>
      <c r="Q190" s="223"/>
      <c r="R190" s="223"/>
      <c r="S190" s="223"/>
      <c r="T190" s="223"/>
      <c r="U190" s="223"/>
      <c r="V190" s="223"/>
      <c r="W190" s="223"/>
      <c r="X190" s="223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128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21"/>
      <c r="B191" s="222"/>
      <c r="C191" s="253" t="s">
        <v>571</v>
      </c>
      <c r="D191" s="247"/>
      <c r="E191" s="247"/>
      <c r="F191" s="247"/>
      <c r="G191" s="247"/>
      <c r="H191" s="223"/>
      <c r="I191" s="223"/>
      <c r="J191" s="223"/>
      <c r="K191" s="223"/>
      <c r="L191" s="223"/>
      <c r="M191" s="223"/>
      <c r="N191" s="223"/>
      <c r="O191" s="223"/>
      <c r="P191" s="223"/>
      <c r="Q191" s="223"/>
      <c r="R191" s="223"/>
      <c r="S191" s="223"/>
      <c r="T191" s="223"/>
      <c r="U191" s="223"/>
      <c r="V191" s="223"/>
      <c r="W191" s="223"/>
      <c r="X191" s="223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128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21"/>
      <c r="B192" s="222"/>
      <c r="C192" s="253" t="s">
        <v>502</v>
      </c>
      <c r="D192" s="247"/>
      <c r="E192" s="247"/>
      <c r="F192" s="247"/>
      <c r="G192" s="247"/>
      <c r="H192" s="223"/>
      <c r="I192" s="223"/>
      <c r="J192" s="223"/>
      <c r="K192" s="223"/>
      <c r="L192" s="223"/>
      <c r="M192" s="223"/>
      <c r="N192" s="223"/>
      <c r="O192" s="223"/>
      <c r="P192" s="223"/>
      <c r="Q192" s="223"/>
      <c r="R192" s="223"/>
      <c r="S192" s="223"/>
      <c r="T192" s="223"/>
      <c r="U192" s="223"/>
      <c r="V192" s="223"/>
      <c r="W192" s="223"/>
      <c r="X192" s="223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128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21"/>
      <c r="B193" s="222"/>
      <c r="C193" s="267" t="s">
        <v>446</v>
      </c>
      <c r="D193" s="257"/>
      <c r="E193" s="258"/>
      <c r="F193" s="223"/>
      <c r="G193" s="223"/>
      <c r="H193" s="223"/>
      <c r="I193" s="223"/>
      <c r="J193" s="223"/>
      <c r="K193" s="223"/>
      <c r="L193" s="223"/>
      <c r="M193" s="223"/>
      <c r="N193" s="223"/>
      <c r="O193" s="223"/>
      <c r="P193" s="223"/>
      <c r="Q193" s="223"/>
      <c r="R193" s="223"/>
      <c r="S193" s="223"/>
      <c r="T193" s="223"/>
      <c r="U193" s="223"/>
      <c r="V193" s="223"/>
      <c r="W193" s="223"/>
      <c r="X193" s="223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171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21"/>
      <c r="B194" s="222"/>
      <c r="C194" s="267" t="s">
        <v>267</v>
      </c>
      <c r="D194" s="257"/>
      <c r="E194" s="258">
        <v>1</v>
      </c>
      <c r="F194" s="223"/>
      <c r="G194" s="223"/>
      <c r="H194" s="223"/>
      <c r="I194" s="223"/>
      <c r="J194" s="223"/>
      <c r="K194" s="223"/>
      <c r="L194" s="223"/>
      <c r="M194" s="223"/>
      <c r="N194" s="223"/>
      <c r="O194" s="223"/>
      <c r="P194" s="223"/>
      <c r="Q194" s="223"/>
      <c r="R194" s="223"/>
      <c r="S194" s="223"/>
      <c r="T194" s="223"/>
      <c r="U194" s="223"/>
      <c r="V194" s="223"/>
      <c r="W194" s="223"/>
      <c r="X194" s="223"/>
      <c r="Y194" s="214"/>
      <c r="Z194" s="214"/>
      <c r="AA194" s="214"/>
      <c r="AB194" s="214"/>
      <c r="AC194" s="214"/>
      <c r="AD194" s="214"/>
      <c r="AE194" s="214"/>
      <c r="AF194" s="214"/>
      <c r="AG194" s="214" t="s">
        <v>171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31">
        <v>17</v>
      </c>
      <c r="B195" s="232" t="s">
        <v>572</v>
      </c>
      <c r="C195" s="250" t="s">
        <v>573</v>
      </c>
      <c r="D195" s="233" t="s">
        <v>266</v>
      </c>
      <c r="E195" s="234">
        <v>1</v>
      </c>
      <c r="F195" s="235"/>
      <c r="G195" s="236">
        <f>ROUND(E195*F195,2)</f>
        <v>0</v>
      </c>
      <c r="H195" s="235"/>
      <c r="I195" s="236">
        <f>ROUND(E195*H195,2)</f>
        <v>0</v>
      </c>
      <c r="J195" s="235"/>
      <c r="K195" s="236">
        <f>ROUND(E195*J195,2)</f>
        <v>0</v>
      </c>
      <c r="L195" s="236">
        <v>21</v>
      </c>
      <c r="M195" s="236">
        <f>G195*(1+L195/100)</f>
        <v>0</v>
      </c>
      <c r="N195" s="236">
        <v>0</v>
      </c>
      <c r="O195" s="236">
        <f>ROUND(E195*N195,2)</f>
        <v>0</v>
      </c>
      <c r="P195" s="236">
        <v>0</v>
      </c>
      <c r="Q195" s="236">
        <f>ROUND(E195*P195,2)</f>
        <v>0</v>
      </c>
      <c r="R195" s="236"/>
      <c r="S195" s="236" t="s">
        <v>218</v>
      </c>
      <c r="T195" s="237" t="s">
        <v>124</v>
      </c>
      <c r="U195" s="223">
        <v>0</v>
      </c>
      <c r="V195" s="223">
        <f>ROUND(E195*U195,2)</f>
        <v>0</v>
      </c>
      <c r="W195" s="223"/>
      <c r="X195" s="223" t="s">
        <v>166</v>
      </c>
      <c r="Y195" s="214"/>
      <c r="Z195" s="214"/>
      <c r="AA195" s="214"/>
      <c r="AB195" s="214"/>
      <c r="AC195" s="214"/>
      <c r="AD195" s="214"/>
      <c r="AE195" s="214"/>
      <c r="AF195" s="214"/>
      <c r="AG195" s="214" t="s">
        <v>167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21"/>
      <c r="B196" s="222"/>
      <c r="C196" s="251" t="s">
        <v>449</v>
      </c>
      <c r="D196" s="239"/>
      <c r="E196" s="239"/>
      <c r="F196" s="239"/>
      <c r="G196" s="239"/>
      <c r="H196" s="223"/>
      <c r="I196" s="223"/>
      <c r="J196" s="223"/>
      <c r="K196" s="223"/>
      <c r="L196" s="223"/>
      <c r="M196" s="223"/>
      <c r="N196" s="223"/>
      <c r="O196" s="223"/>
      <c r="P196" s="223"/>
      <c r="Q196" s="223"/>
      <c r="R196" s="223"/>
      <c r="S196" s="223"/>
      <c r="T196" s="223"/>
      <c r="U196" s="223"/>
      <c r="V196" s="223"/>
      <c r="W196" s="223"/>
      <c r="X196" s="223"/>
      <c r="Y196" s="214"/>
      <c r="Z196" s="214"/>
      <c r="AA196" s="214"/>
      <c r="AB196" s="214"/>
      <c r="AC196" s="214"/>
      <c r="AD196" s="214"/>
      <c r="AE196" s="214"/>
      <c r="AF196" s="214"/>
      <c r="AG196" s="214" t="s">
        <v>128</v>
      </c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21"/>
      <c r="B197" s="222"/>
      <c r="C197" s="253" t="s">
        <v>574</v>
      </c>
      <c r="D197" s="247"/>
      <c r="E197" s="247"/>
      <c r="F197" s="247"/>
      <c r="G197" s="247"/>
      <c r="H197" s="223"/>
      <c r="I197" s="223"/>
      <c r="J197" s="223"/>
      <c r="K197" s="223"/>
      <c r="L197" s="223"/>
      <c r="M197" s="223"/>
      <c r="N197" s="223"/>
      <c r="O197" s="223"/>
      <c r="P197" s="223"/>
      <c r="Q197" s="223"/>
      <c r="R197" s="223"/>
      <c r="S197" s="223"/>
      <c r="T197" s="223"/>
      <c r="U197" s="223"/>
      <c r="V197" s="223"/>
      <c r="W197" s="223"/>
      <c r="X197" s="223"/>
      <c r="Y197" s="214"/>
      <c r="Z197" s="214"/>
      <c r="AA197" s="214"/>
      <c r="AB197" s="214"/>
      <c r="AC197" s="214"/>
      <c r="AD197" s="214"/>
      <c r="AE197" s="214"/>
      <c r="AF197" s="214"/>
      <c r="AG197" s="214" t="s">
        <v>128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21"/>
      <c r="B198" s="222"/>
      <c r="C198" s="253" t="s">
        <v>575</v>
      </c>
      <c r="D198" s="247"/>
      <c r="E198" s="247"/>
      <c r="F198" s="247"/>
      <c r="G198" s="247"/>
      <c r="H198" s="223"/>
      <c r="I198" s="223"/>
      <c r="J198" s="223"/>
      <c r="K198" s="223"/>
      <c r="L198" s="223"/>
      <c r="M198" s="223"/>
      <c r="N198" s="223"/>
      <c r="O198" s="223"/>
      <c r="P198" s="223"/>
      <c r="Q198" s="223"/>
      <c r="R198" s="223"/>
      <c r="S198" s="223"/>
      <c r="T198" s="223"/>
      <c r="U198" s="223"/>
      <c r="V198" s="223"/>
      <c r="W198" s="223"/>
      <c r="X198" s="223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128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21"/>
      <c r="B199" s="222"/>
      <c r="C199" s="267" t="s">
        <v>446</v>
      </c>
      <c r="D199" s="257"/>
      <c r="E199" s="258"/>
      <c r="F199" s="223"/>
      <c r="G199" s="223"/>
      <c r="H199" s="223"/>
      <c r="I199" s="223"/>
      <c r="J199" s="223"/>
      <c r="K199" s="223"/>
      <c r="L199" s="223"/>
      <c r="M199" s="223"/>
      <c r="N199" s="223"/>
      <c r="O199" s="223"/>
      <c r="P199" s="223"/>
      <c r="Q199" s="223"/>
      <c r="R199" s="223"/>
      <c r="S199" s="223"/>
      <c r="T199" s="223"/>
      <c r="U199" s="223"/>
      <c r="V199" s="223"/>
      <c r="W199" s="223"/>
      <c r="X199" s="223"/>
      <c r="Y199" s="214"/>
      <c r="Z199" s="214"/>
      <c r="AA199" s="214"/>
      <c r="AB199" s="214"/>
      <c r="AC199" s="214"/>
      <c r="AD199" s="214"/>
      <c r="AE199" s="214"/>
      <c r="AF199" s="214"/>
      <c r="AG199" s="214" t="s">
        <v>171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21"/>
      <c r="B200" s="222"/>
      <c r="C200" s="267" t="s">
        <v>267</v>
      </c>
      <c r="D200" s="257"/>
      <c r="E200" s="258">
        <v>1</v>
      </c>
      <c r="F200" s="223"/>
      <c r="G200" s="223"/>
      <c r="H200" s="223"/>
      <c r="I200" s="223"/>
      <c r="J200" s="223"/>
      <c r="K200" s="223"/>
      <c r="L200" s="223"/>
      <c r="M200" s="223"/>
      <c r="N200" s="223"/>
      <c r="O200" s="223"/>
      <c r="P200" s="223"/>
      <c r="Q200" s="223"/>
      <c r="R200" s="223"/>
      <c r="S200" s="223"/>
      <c r="T200" s="223"/>
      <c r="U200" s="223"/>
      <c r="V200" s="223"/>
      <c r="W200" s="223"/>
      <c r="X200" s="223"/>
      <c r="Y200" s="214"/>
      <c r="Z200" s="214"/>
      <c r="AA200" s="214"/>
      <c r="AB200" s="214"/>
      <c r="AC200" s="214"/>
      <c r="AD200" s="214"/>
      <c r="AE200" s="214"/>
      <c r="AF200" s="214"/>
      <c r="AG200" s="214" t="s">
        <v>171</v>
      </c>
      <c r="AH200" s="214">
        <v>0</v>
      </c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31">
        <v>18</v>
      </c>
      <c r="B201" s="232" t="s">
        <v>576</v>
      </c>
      <c r="C201" s="250" t="s">
        <v>577</v>
      </c>
      <c r="D201" s="233" t="s">
        <v>266</v>
      </c>
      <c r="E201" s="234">
        <v>1</v>
      </c>
      <c r="F201" s="235"/>
      <c r="G201" s="236">
        <f>ROUND(E201*F201,2)</f>
        <v>0</v>
      </c>
      <c r="H201" s="235"/>
      <c r="I201" s="236">
        <f>ROUND(E201*H201,2)</f>
        <v>0</v>
      </c>
      <c r="J201" s="235"/>
      <c r="K201" s="236">
        <f>ROUND(E201*J201,2)</f>
        <v>0</v>
      </c>
      <c r="L201" s="236">
        <v>21</v>
      </c>
      <c r="M201" s="236">
        <f>G201*(1+L201/100)</f>
        <v>0</v>
      </c>
      <c r="N201" s="236">
        <v>0</v>
      </c>
      <c r="O201" s="236">
        <f>ROUND(E201*N201,2)</f>
        <v>0</v>
      </c>
      <c r="P201" s="236">
        <v>0</v>
      </c>
      <c r="Q201" s="236">
        <f>ROUND(E201*P201,2)</f>
        <v>0</v>
      </c>
      <c r="R201" s="236"/>
      <c r="S201" s="236" t="s">
        <v>218</v>
      </c>
      <c r="T201" s="237" t="s">
        <v>124</v>
      </c>
      <c r="U201" s="223">
        <v>0</v>
      </c>
      <c r="V201" s="223">
        <f>ROUND(E201*U201,2)</f>
        <v>0</v>
      </c>
      <c r="W201" s="223"/>
      <c r="X201" s="223" t="s">
        <v>166</v>
      </c>
      <c r="Y201" s="214"/>
      <c r="Z201" s="214"/>
      <c r="AA201" s="214"/>
      <c r="AB201" s="214"/>
      <c r="AC201" s="214"/>
      <c r="AD201" s="214"/>
      <c r="AE201" s="214"/>
      <c r="AF201" s="214"/>
      <c r="AG201" s="214" t="s">
        <v>167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21"/>
      <c r="B202" s="222"/>
      <c r="C202" s="251" t="s">
        <v>578</v>
      </c>
      <c r="D202" s="239"/>
      <c r="E202" s="239"/>
      <c r="F202" s="239"/>
      <c r="G202" s="239"/>
      <c r="H202" s="223"/>
      <c r="I202" s="223"/>
      <c r="J202" s="223"/>
      <c r="K202" s="223"/>
      <c r="L202" s="223"/>
      <c r="M202" s="223"/>
      <c r="N202" s="223"/>
      <c r="O202" s="223"/>
      <c r="P202" s="223"/>
      <c r="Q202" s="223"/>
      <c r="R202" s="223"/>
      <c r="S202" s="223"/>
      <c r="T202" s="223"/>
      <c r="U202" s="223"/>
      <c r="V202" s="223"/>
      <c r="W202" s="223"/>
      <c r="X202" s="223"/>
      <c r="Y202" s="214"/>
      <c r="Z202" s="214"/>
      <c r="AA202" s="214"/>
      <c r="AB202" s="214"/>
      <c r="AC202" s="214"/>
      <c r="AD202" s="214"/>
      <c r="AE202" s="214"/>
      <c r="AF202" s="214"/>
      <c r="AG202" s="214" t="s">
        <v>128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21"/>
      <c r="B203" s="222"/>
      <c r="C203" s="253" t="s">
        <v>449</v>
      </c>
      <c r="D203" s="247"/>
      <c r="E203" s="247"/>
      <c r="F203" s="247"/>
      <c r="G203" s="247"/>
      <c r="H203" s="223"/>
      <c r="I203" s="223"/>
      <c r="J203" s="223"/>
      <c r="K203" s="223"/>
      <c r="L203" s="223"/>
      <c r="M203" s="223"/>
      <c r="N203" s="223"/>
      <c r="O203" s="223"/>
      <c r="P203" s="223"/>
      <c r="Q203" s="223"/>
      <c r="R203" s="223"/>
      <c r="S203" s="223"/>
      <c r="T203" s="223"/>
      <c r="U203" s="223"/>
      <c r="V203" s="223"/>
      <c r="W203" s="223"/>
      <c r="X203" s="223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128</v>
      </c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21"/>
      <c r="B204" s="222"/>
      <c r="C204" s="253" t="s">
        <v>579</v>
      </c>
      <c r="D204" s="247"/>
      <c r="E204" s="247"/>
      <c r="F204" s="247"/>
      <c r="G204" s="247"/>
      <c r="H204" s="223"/>
      <c r="I204" s="223"/>
      <c r="J204" s="223"/>
      <c r="K204" s="223"/>
      <c r="L204" s="223"/>
      <c r="M204" s="223"/>
      <c r="N204" s="223"/>
      <c r="O204" s="223"/>
      <c r="P204" s="223"/>
      <c r="Q204" s="223"/>
      <c r="R204" s="223"/>
      <c r="S204" s="223"/>
      <c r="T204" s="223"/>
      <c r="U204" s="223"/>
      <c r="V204" s="223"/>
      <c r="W204" s="223"/>
      <c r="X204" s="223"/>
      <c r="Y204" s="214"/>
      <c r="Z204" s="214"/>
      <c r="AA204" s="214"/>
      <c r="AB204" s="214"/>
      <c r="AC204" s="214"/>
      <c r="AD204" s="214"/>
      <c r="AE204" s="214"/>
      <c r="AF204" s="214"/>
      <c r="AG204" s="214" t="s">
        <v>128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38" t="str">
        <f>C204</f>
        <v>Sloupy z nerezových trubek průměru 114 mm shora zakryté plastovým kloboukem. Lanové prvky a sítě z lan</v>
      </c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21"/>
      <c r="B205" s="222"/>
      <c r="C205" s="253" t="s">
        <v>580</v>
      </c>
      <c r="D205" s="247"/>
      <c r="E205" s="247"/>
      <c r="F205" s="247"/>
      <c r="G205" s="247"/>
      <c r="H205" s="223"/>
      <c r="I205" s="223"/>
      <c r="J205" s="223"/>
      <c r="K205" s="223"/>
      <c r="L205" s="223"/>
      <c r="M205" s="223"/>
      <c r="N205" s="223"/>
      <c r="O205" s="223"/>
      <c r="P205" s="223"/>
      <c r="Q205" s="223"/>
      <c r="R205" s="223"/>
      <c r="S205" s="223"/>
      <c r="T205" s="223"/>
      <c r="U205" s="223"/>
      <c r="V205" s="223"/>
      <c r="W205" s="223"/>
      <c r="X205" s="223"/>
      <c r="Y205" s="214"/>
      <c r="Z205" s="214"/>
      <c r="AA205" s="214"/>
      <c r="AB205" s="214"/>
      <c r="AC205" s="214"/>
      <c r="AD205" s="214"/>
      <c r="AE205" s="214"/>
      <c r="AF205" s="214"/>
      <c r="AG205" s="214" t="s">
        <v>128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21"/>
      <c r="B206" s="222"/>
      <c r="C206" s="253" t="s">
        <v>581</v>
      </c>
      <c r="D206" s="247"/>
      <c r="E206" s="247"/>
      <c r="F206" s="247"/>
      <c r="G206" s="247"/>
      <c r="H206" s="223"/>
      <c r="I206" s="223"/>
      <c r="J206" s="223"/>
      <c r="K206" s="223"/>
      <c r="L206" s="223"/>
      <c r="M206" s="223"/>
      <c r="N206" s="223"/>
      <c r="O206" s="223"/>
      <c r="P206" s="223"/>
      <c r="Q206" s="223"/>
      <c r="R206" s="223"/>
      <c r="S206" s="223"/>
      <c r="T206" s="223"/>
      <c r="U206" s="223"/>
      <c r="V206" s="223"/>
      <c r="W206" s="223"/>
      <c r="X206" s="223"/>
      <c r="Y206" s="214"/>
      <c r="Z206" s="214"/>
      <c r="AA206" s="214"/>
      <c r="AB206" s="214"/>
      <c r="AC206" s="214"/>
      <c r="AD206" s="214"/>
      <c r="AE206" s="214"/>
      <c r="AF206" s="214"/>
      <c r="AG206" s="214" t="s">
        <v>128</v>
      </c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38" t="str">
        <f>C206</f>
        <v>Plastové doplňky lanových prvků a spojovací prvky sítí z polyetylénu nebo přírodního hliníku. Veškerý spojovací</v>
      </c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21"/>
      <c r="B207" s="222"/>
      <c r="C207" s="253" t="s">
        <v>582</v>
      </c>
      <c r="D207" s="247"/>
      <c r="E207" s="247"/>
      <c r="F207" s="247"/>
      <c r="G207" s="247"/>
      <c r="H207" s="223"/>
      <c r="I207" s="223"/>
      <c r="J207" s="223"/>
      <c r="K207" s="223"/>
      <c r="L207" s="223"/>
      <c r="M207" s="223"/>
      <c r="N207" s="223"/>
      <c r="O207" s="223"/>
      <c r="P207" s="223"/>
      <c r="Q207" s="223"/>
      <c r="R207" s="223"/>
      <c r="S207" s="223"/>
      <c r="T207" s="223"/>
      <c r="U207" s="223"/>
      <c r="V207" s="223"/>
      <c r="W207" s="223"/>
      <c r="X207" s="223"/>
      <c r="Y207" s="214"/>
      <c r="Z207" s="214"/>
      <c r="AA207" s="214"/>
      <c r="AB207" s="214"/>
      <c r="AC207" s="214"/>
      <c r="AD207" s="214"/>
      <c r="AE207" s="214"/>
      <c r="AF207" s="214"/>
      <c r="AG207" s="214" t="s">
        <v>128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21"/>
      <c r="B208" s="222"/>
      <c r="C208" s="253" t="s">
        <v>583</v>
      </c>
      <c r="D208" s="247"/>
      <c r="E208" s="247"/>
      <c r="F208" s="247"/>
      <c r="G208" s="247"/>
      <c r="H208" s="223"/>
      <c r="I208" s="223"/>
      <c r="J208" s="223"/>
      <c r="K208" s="223"/>
      <c r="L208" s="223"/>
      <c r="M208" s="223"/>
      <c r="N208" s="223"/>
      <c r="O208" s="223"/>
      <c r="P208" s="223"/>
      <c r="Q208" s="223"/>
      <c r="R208" s="223"/>
      <c r="S208" s="223"/>
      <c r="T208" s="223"/>
      <c r="U208" s="223"/>
      <c r="V208" s="223"/>
      <c r="W208" s="223"/>
      <c r="X208" s="223"/>
      <c r="Y208" s="214"/>
      <c r="Z208" s="214"/>
      <c r="AA208" s="214"/>
      <c r="AB208" s="214"/>
      <c r="AC208" s="214"/>
      <c r="AD208" s="214"/>
      <c r="AE208" s="214"/>
      <c r="AF208" s="214"/>
      <c r="AG208" s="214" t="s">
        <v>128</v>
      </c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21"/>
      <c r="B209" s="222"/>
      <c r="C209" s="253" t="s">
        <v>584</v>
      </c>
      <c r="D209" s="247"/>
      <c r="E209" s="247"/>
      <c r="F209" s="247"/>
      <c r="G209" s="247"/>
      <c r="H209" s="223"/>
      <c r="I209" s="223"/>
      <c r="J209" s="223"/>
      <c r="K209" s="223"/>
      <c r="L209" s="223"/>
      <c r="M209" s="223"/>
      <c r="N209" s="223"/>
      <c r="O209" s="223"/>
      <c r="P209" s="223"/>
      <c r="Q209" s="223"/>
      <c r="R209" s="223"/>
      <c r="S209" s="223"/>
      <c r="T209" s="223"/>
      <c r="U209" s="223"/>
      <c r="V209" s="223"/>
      <c r="W209" s="223"/>
      <c r="X209" s="223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128</v>
      </c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21"/>
      <c r="B210" s="222"/>
      <c r="C210" s="253" t="s">
        <v>585</v>
      </c>
      <c r="D210" s="247"/>
      <c r="E210" s="247"/>
      <c r="F210" s="247"/>
      <c r="G210" s="247"/>
      <c r="H210" s="223"/>
      <c r="I210" s="223"/>
      <c r="J210" s="223"/>
      <c r="K210" s="223"/>
      <c r="L210" s="223"/>
      <c r="M210" s="223"/>
      <c r="N210" s="223"/>
      <c r="O210" s="223"/>
      <c r="P210" s="223"/>
      <c r="Q210" s="223"/>
      <c r="R210" s="223"/>
      <c r="S210" s="223"/>
      <c r="T210" s="223"/>
      <c r="U210" s="223"/>
      <c r="V210" s="223"/>
      <c r="W210" s="223"/>
      <c r="X210" s="223"/>
      <c r="Y210" s="214"/>
      <c r="Z210" s="214"/>
      <c r="AA210" s="214"/>
      <c r="AB210" s="214"/>
      <c r="AC210" s="214"/>
      <c r="AD210" s="214"/>
      <c r="AE210" s="214"/>
      <c r="AF210" s="214"/>
      <c r="AG210" s="214" t="s">
        <v>128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21"/>
      <c r="B211" s="222"/>
      <c r="C211" s="253" t="s">
        <v>586</v>
      </c>
      <c r="D211" s="247"/>
      <c r="E211" s="247"/>
      <c r="F211" s="247"/>
      <c r="G211" s="247"/>
      <c r="H211" s="223"/>
      <c r="I211" s="223"/>
      <c r="J211" s="223"/>
      <c r="K211" s="223"/>
      <c r="L211" s="223"/>
      <c r="M211" s="223"/>
      <c r="N211" s="223"/>
      <c r="O211" s="223"/>
      <c r="P211" s="223"/>
      <c r="Q211" s="223"/>
      <c r="R211" s="223"/>
      <c r="S211" s="223"/>
      <c r="T211" s="223"/>
      <c r="U211" s="223"/>
      <c r="V211" s="223"/>
      <c r="W211" s="223"/>
      <c r="X211" s="223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128</v>
      </c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21"/>
      <c r="B212" s="222"/>
      <c r="C212" s="267" t="s">
        <v>446</v>
      </c>
      <c r="D212" s="257"/>
      <c r="E212" s="258"/>
      <c r="F212" s="223"/>
      <c r="G212" s="223"/>
      <c r="H212" s="223"/>
      <c r="I212" s="223"/>
      <c r="J212" s="223"/>
      <c r="K212" s="223"/>
      <c r="L212" s="223"/>
      <c r="M212" s="223"/>
      <c r="N212" s="223"/>
      <c r="O212" s="223"/>
      <c r="P212" s="223"/>
      <c r="Q212" s="223"/>
      <c r="R212" s="223"/>
      <c r="S212" s="223"/>
      <c r="T212" s="223"/>
      <c r="U212" s="223"/>
      <c r="V212" s="223"/>
      <c r="W212" s="223"/>
      <c r="X212" s="223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171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21"/>
      <c r="B213" s="222"/>
      <c r="C213" s="267" t="s">
        <v>267</v>
      </c>
      <c r="D213" s="257"/>
      <c r="E213" s="258">
        <v>1</v>
      </c>
      <c r="F213" s="223"/>
      <c r="G213" s="223"/>
      <c r="H213" s="223"/>
      <c r="I213" s="223"/>
      <c r="J213" s="223"/>
      <c r="K213" s="223"/>
      <c r="L213" s="223"/>
      <c r="M213" s="223"/>
      <c r="N213" s="223"/>
      <c r="O213" s="223"/>
      <c r="P213" s="223"/>
      <c r="Q213" s="223"/>
      <c r="R213" s="223"/>
      <c r="S213" s="223"/>
      <c r="T213" s="223"/>
      <c r="U213" s="223"/>
      <c r="V213" s="223"/>
      <c r="W213" s="223"/>
      <c r="X213" s="223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171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31">
        <v>19</v>
      </c>
      <c r="B214" s="232" t="s">
        <v>587</v>
      </c>
      <c r="C214" s="250" t="s">
        <v>588</v>
      </c>
      <c r="D214" s="233" t="s">
        <v>266</v>
      </c>
      <c r="E214" s="234">
        <v>1</v>
      </c>
      <c r="F214" s="235"/>
      <c r="G214" s="236">
        <f>ROUND(E214*F214,2)</f>
        <v>0</v>
      </c>
      <c r="H214" s="235"/>
      <c r="I214" s="236">
        <f>ROUND(E214*H214,2)</f>
        <v>0</v>
      </c>
      <c r="J214" s="235"/>
      <c r="K214" s="236">
        <f>ROUND(E214*J214,2)</f>
        <v>0</v>
      </c>
      <c r="L214" s="236">
        <v>21</v>
      </c>
      <c r="M214" s="236">
        <f>G214*(1+L214/100)</f>
        <v>0</v>
      </c>
      <c r="N214" s="236">
        <v>0</v>
      </c>
      <c r="O214" s="236">
        <f>ROUND(E214*N214,2)</f>
        <v>0</v>
      </c>
      <c r="P214" s="236">
        <v>0</v>
      </c>
      <c r="Q214" s="236">
        <f>ROUND(E214*P214,2)</f>
        <v>0</v>
      </c>
      <c r="R214" s="236"/>
      <c r="S214" s="236" t="s">
        <v>218</v>
      </c>
      <c r="T214" s="237" t="s">
        <v>124</v>
      </c>
      <c r="U214" s="223">
        <v>0</v>
      </c>
      <c r="V214" s="223">
        <f>ROUND(E214*U214,2)</f>
        <v>0</v>
      </c>
      <c r="W214" s="223"/>
      <c r="X214" s="223" t="s">
        <v>166</v>
      </c>
      <c r="Y214" s="214"/>
      <c r="Z214" s="214"/>
      <c r="AA214" s="214"/>
      <c r="AB214" s="214"/>
      <c r="AC214" s="214"/>
      <c r="AD214" s="214"/>
      <c r="AE214" s="214"/>
      <c r="AF214" s="214"/>
      <c r="AG214" s="214" t="s">
        <v>167</v>
      </c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21"/>
      <c r="B215" s="222"/>
      <c r="C215" s="251" t="s">
        <v>449</v>
      </c>
      <c r="D215" s="239"/>
      <c r="E215" s="239"/>
      <c r="F215" s="239"/>
      <c r="G215" s="239"/>
      <c r="H215" s="223"/>
      <c r="I215" s="223"/>
      <c r="J215" s="223"/>
      <c r="K215" s="223"/>
      <c r="L215" s="223"/>
      <c r="M215" s="223"/>
      <c r="N215" s="223"/>
      <c r="O215" s="223"/>
      <c r="P215" s="223"/>
      <c r="Q215" s="223"/>
      <c r="R215" s="223"/>
      <c r="S215" s="223"/>
      <c r="T215" s="223"/>
      <c r="U215" s="223"/>
      <c r="V215" s="223"/>
      <c r="W215" s="223"/>
      <c r="X215" s="223"/>
      <c r="Y215" s="214"/>
      <c r="Z215" s="214"/>
      <c r="AA215" s="214"/>
      <c r="AB215" s="214"/>
      <c r="AC215" s="214"/>
      <c r="AD215" s="214"/>
      <c r="AE215" s="214"/>
      <c r="AF215" s="214"/>
      <c r="AG215" s="214" t="s">
        <v>128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21"/>
      <c r="B216" s="222"/>
      <c r="C216" s="253" t="s">
        <v>646</v>
      </c>
      <c r="D216" s="247"/>
      <c r="E216" s="247"/>
      <c r="F216" s="247"/>
      <c r="G216" s="247"/>
      <c r="H216" s="223"/>
      <c r="I216" s="223"/>
      <c r="J216" s="223"/>
      <c r="K216" s="223"/>
      <c r="L216" s="223"/>
      <c r="M216" s="223"/>
      <c r="N216" s="223"/>
      <c r="O216" s="223"/>
      <c r="P216" s="223"/>
      <c r="Q216" s="223"/>
      <c r="R216" s="223"/>
      <c r="S216" s="223"/>
      <c r="T216" s="223"/>
      <c r="U216" s="223"/>
      <c r="V216" s="223"/>
      <c r="W216" s="223"/>
      <c r="X216" s="223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128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21"/>
      <c r="B217" s="222"/>
      <c r="C217" s="253" t="s">
        <v>647</v>
      </c>
      <c r="D217" s="247"/>
      <c r="E217" s="247"/>
      <c r="F217" s="247"/>
      <c r="G217" s="247"/>
      <c r="H217" s="223"/>
      <c r="I217" s="223"/>
      <c r="J217" s="223"/>
      <c r="K217" s="223"/>
      <c r="L217" s="223"/>
      <c r="M217" s="223"/>
      <c r="N217" s="223"/>
      <c r="O217" s="223"/>
      <c r="P217" s="223"/>
      <c r="Q217" s="223"/>
      <c r="R217" s="223"/>
      <c r="S217" s="223"/>
      <c r="T217" s="223"/>
      <c r="U217" s="223"/>
      <c r="V217" s="223"/>
      <c r="W217" s="223"/>
      <c r="X217" s="223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128</v>
      </c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21"/>
      <c r="B218" s="222"/>
      <c r="C218" s="253" t="s">
        <v>648</v>
      </c>
      <c r="D218" s="247"/>
      <c r="E218" s="247"/>
      <c r="F218" s="247"/>
      <c r="G218" s="247"/>
      <c r="H218" s="223"/>
      <c r="I218" s="223"/>
      <c r="J218" s="223"/>
      <c r="K218" s="223"/>
      <c r="L218" s="223"/>
      <c r="M218" s="223"/>
      <c r="N218" s="223"/>
      <c r="O218" s="223"/>
      <c r="P218" s="223"/>
      <c r="Q218" s="223"/>
      <c r="R218" s="223"/>
      <c r="S218" s="223"/>
      <c r="T218" s="223"/>
      <c r="U218" s="223"/>
      <c r="V218" s="223"/>
      <c r="W218" s="223"/>
      <c r="X218" s="223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128</v>
      </c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21"/>
      <c r="B219" s="222"/>
      <c r="C219" s="253" t="s">
        <v>589</v>
      </c>
      <c r="D219" s="247"/>
      <c r="E219" s="247"/>
      <c r="F219" s="247"/>
      <c r="G219" s="247"/>
      <c r="H219" s="223"/>
      <c r="I219" s="223"/>
      <c r="J219" s="223"/>
      <c r="K219" s="223"/>
      <c r="L219" s="223"/>
      <c r="M219" s="223"/>
      <c r="N219" s="223"/>
      <c r="O219" s="223"/>
      <c r="P219" s="223"/>
      <c r="Q219" s="223"/>
      <c r="R219" s="223"/>
      <c r="S219" s="223"/>
      <c r="T219" s="223"/>
      <c r="U219" s="223"/>
      <c r="V219" s="223"/>
      <c r="W219" s="223"/>
      <c r="X219" s="223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128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21"/>
      <c r="B220" s="222"/>
      <c r="C220" s="253" t="s">
        <v>590</v>
      </c>
      <c r="D220" s="247"/>
      <c r="E220" s="247"/>
      <c r="F220" s="247"/>
      <c r="G220" s="247"/>
      <c r="H220" s="223"/>
      <c r="I220" s="223"/>
      <c r="J220" s="223"/>
      <c r="K220" s="223"/>
      <c r="L220" s="223"/>
      <c r="M220" s="223"/>
      <c r="N220" s="223"/>
      <c r="O220" s="223"/>
      <c r="P220" s="223"/>
      <c r="Q220" s="223"/>
      <c r="R220" s="223"/>
      <c r="S220" s="223"/>
      <c r="T220" s="223"/>
      <c r="U220" s="223"/>
      <c r="V220" s="223"/>
      <c r="W220" s="223"/>
      <c r="X220" s="223"/>
      <c r="Y220" s="214"/>
      <c r="Z220" s="214"/>
      <c r="AA220" s="214"/>
      <c r="AB220" s="214"/>
      <c r="AC220" s="214"/>
      <c r="AD220" s="214"/>
      <c r="AE220" s="214"/>
      <c r="AF220" s="214"/>
      <c r="AG220" s="214" t="s">
        <v>128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21"/>
      <c r="B221" s="222"/>
      <c r="C221" s="253" t="s">
        <v>556</v>
      </c>
      <c r="D221" s="247"/>
      <c r="E221" s="247"/>
      <c r="F221" s="247"/>
      <c r="G221" s="247"/>
      <c r="H221" s="223"/>
      <c r="I221" s="223"/>
      <c r="J221" s="223"/>
      <c r="K221" s="223"/>
      <c r="L221" s="223"/>
      <c r="M221" s="223"/>
      <c r="N221" s="223"/>
      <c r="O221" s="223"/>
      <c r="P221" s="223"/>
      <c r="Q221" s="223"/>
      <c r="R221" s="223"/>
      <c r="S221" s="223"/>
      <c r="T221" s="223"/>
      <c r="U221" s="223"/>
      <c r="V221" s="223"/>
      <c r="W221" s="223"/>
      <c r="X221" s="223"/>
      <c r="Y221" s="214"/>
      <c r="Z221" s="214"/>
      <c r="AA221" s="214"/>
      <c r="AB221" s="214"/>
      <c r="AC221" s="214"/>
      <c r="AD221" s="214"/>
      <c r="AE221" s="214"/>
      <c r="AF221" s="214"/>
      <c r="AG221" s="214" t="s">
        <v>128</v>
      </c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21"/>
      <c r="B222" s="222"/>
      <c r="C222" s="253" t="s">
        <v>585</v>
      </c>
      <c r="D222" s="247"/>
      <c r="E222" s="247"/>
      <c r="F222" s="247"/>
      <c r="G222" s="247"/>
      <c r="H222" s="223"/>
      <c r="I222" s="223"/>
      <c r="J222" s="223"/>
      <c r="K222" s="223"/>
      <c r="L222" s="223"/>
      <c r="M222" s="223"/>
      <c r="N222" s="223"/>
      <c r="O222" s="223"/>
      <c r="P222" s="223"/>
      <c r="Q222" s="223"/>
      <c r="R222" s="223"/>
      <c r="S222" s="223"/>
      <c r="T222" s="223"/>
      <c r="U222" s="223"/>
      <c r="V222" s="223"/>
      <c r="W222" s="223"/>
      <c r="X222" s="223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128</v>
      </c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21"/>
      <c r="B223" s="222"/>
      <c r="C223" s="253" t="s">
        <v>591</v>
      </c>
      <c r="D223" s="247"/>
      <c r="E223" s="247"/>
      <c r="F223" s="247"/>
      <c r="G223" s="247"/>
      <c r="H223" s="223"/>
      <c r="I223" s="223"/>
      <c r="J223" s="223"/>
      <c r="K223" s="223"/>
      <c r="L223" s="223"/>
      <c r="M223" s="223"/>
      <c r="N223" s="223"/>
      <c r="O223" s="223"/>
      <c r="P223" s="223"/>
      <c r="Q223" s="223"/>
      <c r="R223" s="223"/>
      <c r="S223" s="223"/>
      <c r="T223" s="223"/>
      <c r="U223" s="223"/>
      <c r="V223" s="223"/>
      <c r="W223" s="223"/>
      <c r="X223" s="223"/>
      <c r="Y223" s="214"/>
      <c r="Z223" s="214"/>
      <c r="AA223" s="214"/>
      <c r="AB223" s="214"/>
      <c r="AC223" s="214"/>
      <c r="AD223" s="214"/>
      <c r="AE223" s="214"/>
      <c r="AF223" s="214"/>
      <c r="AG223" s="214" t="s">
        <v>128</v>
      </c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21"/>
      <c r="B224" s="222"/>
      <c r="C224" s="253" t="s">
        <v>442</v>
      </c>
      <c r="D224" s="247"/>
      <c r="E224" s="247"/>
      <c r="F224" s="247"/>
      <c r="G224" s="247"/>
      <c r="H224" s="223"/>
      <c r="I224" s="223"/>
      <c r="J224" s="223"/>
      <c r="K224" s="223"/>
      <c r="L224" s="223"/>
      <c r="M224" s="223"/>
      <c r="N224" s="223"/>
      <c r="O224" s="223"/>
      <c r="P224" s="223"/>
      <c r="Q224" s="223"/>
      <c r="R224" s="223"/>
      <c r="S224" s="223"/>
      <c r="T224" s="223"/>
      <c r="U224" s="223"/>
      <c r="V224" s="223"/>
      <c r="W224" s="223"/>
      <c r="X224" s="223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128</v>
      </c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21"/>
      <c r="B225" s="222"/>
      <c r="C225" s="253" t="s">
        <v>443</v>
      </c>
      <c r="D225" s="247"/>
      <c r="E225" s="247"/>
      <c r="F225" s="247"/>
      <c r="G225" s="247"/>
      <c r="H225" s="223"/>
      <c r="I225" s="223"/>
      <c r="J225" s="223"/>
      <c r="K225" s="223"/>
      <c r="L225" s="223"/>
      <c r="M225" s="223"/>
      <c r="N225" s="223"/>
      <c r="O225" s="223"/>
      <c r="P225" s="223"/>
      <c r="Q225" s="223"/>
      <c r="R225" s="223"/>
      <c r="S225" s="223"/>
      <c r="T225" s="223"/>
      <c r="U225" s="223"/>
      <c r="V225" s="223"/>
      <c r="W225" s="223"/>
      <c r="X225" s="223"/>
      <c r="Y225" s="214"/>
      <c r="Z225" s="214"/>
      <c r="AA225" s="214"/>
      <c r="AB225" s="214"/>
      <c r="AC225" s="214"/>
      <c r="AD225" s="214"/>
      <c r="AE225" s="214"/>
      <c r="AF225" s="214"/>
      <c r="AG225" s="214" t="s">
        <v>128</v>
      </c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21"/>
      <c r="B226" s="222"/>
      <c r="C226" s="253" t="s">
        <v>444</v>
      </c>
      <c r="D226" s="247"/>
      <c r="E226" s="247"/>
      <c r="F226" s="247"/>
      <c r="G226" s="247"/>
      <c r="H226" s="223"/>
      <c r="I226" s="223"/>
      <c r="J226" s="223"/>
      <c r="K226" s="223"/>
      <c r="L226" s="223"/>
      <c r="M226" s="223"/>
      <c r="N226" s="223"/>
      <c r="O226" s="223"/>
      <c r="P226" s="223"/>
      <c r="Q226" s="223"/>
      <c r="R226" s="223"/>
      <c r="S226" s="223"/>
      <c r="T226" s="223"/>
      <c r="U226" s="223"/>
      <c r="V226" s="223"/>
      <c r="W226" s="223"/>
      <c r="X226" s="223"/>
      <c r="Y226" s="214"/>
      <c r="Z226" s="214"/>
      <c r="AA226" s="214"/>
      <c r="AB226" s="214"/>
      <c r="AC226" s="214"/>
      <c r="AD226" s="214"/>
      <c r="AE226" s="214"/>
      <c r="AF226" s="214"/>
      <c r="AG226" s="214" t="s">
        <v>128</v>
      </c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21"/>
      <c r="B227" s="222"/>
      <c r="C227" s="253" t="s">
        <v>445</v>
      </c>
      <c r="D227" s="247"/>
      <c r="E227" s="247"/>
      <c r="F227" s="247"/>
      <c r="G227" s="247"/>
      <c r="H227" s="223"/>
      <c r="I227" s="223"/>
      <c r="J227" s="223"/>
      <c r="K227" s="223"/>
      <c r="L227" s="223"/>
      <c r="M227" s="223"/>
      <c r="N227" s="223"/>
      <c r="O227" s="223"/>
      <c r="P227" s="223"/>
      <c r="Q227" s="223"/>
      <c r="R227" s="223"/>
      <c r="S227" s="223"/>
      <c r="T227" s="223"/>
      <c r="U227" s="223"/>
      <c r="V227" s="223"/>
      <c r="W227" s="223"/>
      <c r="X227" s="223"/>
      <c r="Y227" s="214"/>
      <c r="Z227" s="214"/>
      <c r="AA227" s="214"/>
      <c r="AB227" s="214"/>
      <c r="AC227" s="214"/>
      <c r="AD227" s="214"/>
      <c r="AE227" s="214"/>
      <c r="AF227" s="214"/>
      <c r="AG227" s="214" t="s">
        <v>128</v>
      </c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21"/>
      <c r="B228" s="222"/>
      <c r="C228" s="267" t="s">
        <v>446</v>
      </c>
      <c r="D228" s="257"/>
      <c r="E228" s="258"/>
      <c r="F228" s="223"/>
      <c r="G228" s="223"/>
      <c r="H228" s="223"/>
      <c r="I228" s="223"/>
      <c r="J228" s="223"/>
      <c r="K228" s="223"/>
      <c r="L228" s="223"/>
      <c r="M228" s="223"/>
      <c r="N228" s="223"/>
      <c r="O228" s="223"/>
      <c r="P228" s="223"/>
      <c r="Q228" s="223"/>
      <c r="R228" s="223"/>
      <c r="S228" s="223"/>
      <c r="T228" s="223"/>
      <c r="U228" s="223"/>
      <c r="V228" s="223"/>
      <c r="W228" s="223"/>
      <c r="X228" s="223"/>
      <c r="Y228" s="214"/>
      <c r="Z228" s="214"/>
      <c r="AA228" s="214"/>
      <c r="AB228" s="214"/>
      <c r="AC228" s="214"/>
      <c r="AD228" s="214"/>
      <c r="AE228" s="214"/>
      <c r="AF228" s="214"/>
      <c r="AG228" s="214" t="s">
        <v>171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21"/>
      <c r="B229" s="222"/>
      <c r="C229" s="267" t="s">
        <v>267</v>
      </c>
      <c r="D229" s="257"/>
      <c r="E229" s="258">
        <v>1</v>
      </c>
      <c r="F229" s="223"/>
      <c r="G229" s="223"/>
      <c r="H229" s="223"/>
      <c r="I229" s="223"/>
      <c r="J229" s="223"/>
      <c r="K229" s="223"/>
      <c r="L229" s="223"/>
      <c r="M229" s="223"/>
      <c r="N229" s="223"/>
      <c r="O229" s="223"/>
      <c r="P229" s="223"/>
      <c r="Q229" s="223"/>
      <c r="R229" s="223"/>
      <c r="S229" s="223"/>
      <c r="T229" s="223"/>
      <c r="U229" s="223"/>
      <c r="V229" s="223"/>
      <c r="W229" s="223"/>
      <c r="X229" s="223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171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31">
        <v>20</v>
      </c>
      <c r="B230" s="232" t="s">
        <v>592</v>
      </c>
      <c r="C230" s="250" t="s">
        <v>593</v>
      </c>
      <c r="D230" s="233" t="s">
        <v>266</v>
      </c>
      <c r="E230" s="234">
        <v>1</v>
      </c>
      <c r="F230" s="235"/>
      <c r="G230" s="236">
        <f>ROUND(E230*F230,2)</f>
        <v>0</v>
      </c>
      <c r="H230" s="235"/>
      <c r="I230" s="236">
        <f>ROUND(E230*H230,2)</f>
        <v>0</v>
      </c>
      <c r="J230" s="235"/>
      <c r="K230" s="236">
        <f>ROUND(E230*J230,2)</f>
        <v>0</v>
      </c>
      <c r="L230" s="236">
        <v>21</v>
      </c>
      <c r="M230" s="236">
        <f>G230*(1+L230/100)</f>
        <v>0</v>
      </c>
      <c r="N230" s="236">
        <v>0</v>
      </c>
      <c r="O230" s="236">
        <f>ROUND(E230*N230,2)</f>
        <v>0</v>
      </c>
      <c r="P230" s="236">
        <v>0</v>
      </c>
      <c r="Q230" s="236">
        <f>ROUND(E230*P230,2)</f>
        <v>0</v>
      </c>
      <c r="R230" s="236"/>
      <c r="S230" s="236" t="s">
        <v>218</v>
      </c>
      <c r="T230" s="237" t="s">
        <v>124</v>
      </c>
      <c r="U230" s="223">
        <v>0</v>
      </c>
      <c r="V230" s="223">
        <f>ROUND(E230*U230,2)</f>
        <v>0</v>
      </c>
      <c r="W230" s="223"/>
      <c r="X230" s="223" t="s">
        <v>166</v>
      </c>
      <c r="Y230" s="214"/>
      <c r="Z230" s="214"/>
      <c r="AA230" s="214"/>
      <c r="AB230" s="214"/>
      <c r="AC230" s="214"/>
      <c r="AD230" s="214"/>
      <c r="AE230" s="214"/>
      <c r="AF230" s="214"/>
      <c r="AG230" s="214" t="s">
        <v>167</v>
      </c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21"/>
      <c r="B231" s="222"/>
      <c r="C231" s="251" t="s">
        <v>594</v>
      </c>
      <c r="D231" s="239"/>
      <c r="E231" s="239"/>
      <c r="F231" s="239"/>
      <c r="G231" s="239"/>
      <c r="H231" s="223"/>
      <c r="I231" s="223"/>
      <c r="J231" s="223"/>
      <c r="K231" s="223"/>
      <c r="L231" s="223"/>
      <c r="M231" s="223"/>
      <c r="N231" s="223"/>
      <c r="O231" s="223"/>
      <c r="P231" s="223"/>
      <c r="Q231" s="223"/>
      <c r="R231" s="223"/>
      <c r="S231" s="223"/>
      <c r="T231" s="223"/>
      <c r="U231" s="223"/>
      <c r="V231" s="223"/>
      <c r="W231" s="223"/>
      <c r="X231" s="223"/>
      <c r="Y231" s="214"/>
      <c r="Z231" s="214"/>
      <c r="AA231" s="214"/>
      <c r="AB231" s="214"/>
      <c r="AC231" s="214"/>
      <c r="AD231" s="214"/>
      <c r="AE231" s="214"/>
      <c r="AF231" s="214"/>
      <c r="AG231" s="214" t="s">
        <v>128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21"/>
      <c r="B232" s="222"/>
      <c r="C232" s="253" t="s">
        <v>595</v>
      </c>
      <c r="D232" s="247"/>
      <c r="E232" s="247"/>
      <c r="F232" s="247"/>
      <c r="G232" s="247"/>
      <c r="H232" s="223"/>
      <c r="I232" s="223"/>
      <c r="J232" s="223"/>
      <c r="K232" s="223"/>
      <c r="L232" s="223"/>
      <c r="M232" s="223"/>
      <c r="N232" s="223"/>
      <c r="O232" s="223"/>
      <c r="P232" s="223"/>
      <c r="Q232" s="223"/>
      <c r="R232" s="223"/>
      <c r="S232" s="223"/>
      <c r="T232" s="223"/>
      <c r="U232" s="223"/>
      <c r="V232" s="223"/>
      <c r="W232" s="223"/>
      <c r="X232" s="223"/>
      <c r="Y232" s="214"/>
      <c r="Z232" s="214"/>
      <c r="AA232" s="214"/>
      <c r="AB232" s="214"/>
      <c r="AC232" s="214"/>
      <c r="AD232" s="214"/>
      <c r="AE232" s="214"/>
      <c r="AF232" s="214"/>
      <c r="AG232" s="214" t="s">
        <v>128</v>
      </c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21"/>
      <c r="B233" s="222"/>
      <c r="C233" s="253" t="s">
        <v>596</v>
      </c>
      <c r="D233" s="247"/>
      <c r="E233" s="247"/>
      <c r="F233" s="247"/>
      <c r="G233" s="247"/>
      <c r="H233" s="223"/>
      <c r="I233" s="223"/>
      <c r="J233" s="223"/>
      <c r="K233" s="223"/>
      <c r="L233" s="223"/>
      <c r="M233" s="223"/>
      <c r="N233" s="223"/>
      <c r="O233" s="223"/>
      <c r="P233" s="223"/>
      <c r="Q233" s="223"/>
      <c r="R233" s="223"/>
      <c r="S233" s="223"/>
      <c r="T233" s="223"/>
      <c r="U233" s="223"/>
      <c r="V233" s="223"/>
      <c r="W233" s="223"/>
      <c r="X233" s="223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128</v>
      </c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21"/>
      <c r="B234" s="222"/>
      <c r="C234" s="253" t="s">
        <v>597</v>
      </c>
      <c r="D234" s="247"/>
      <c r="E234" s="247"/>
      <c r="F234" s="247"/>
      <c r="G234" s="247"/>
      <c r="H234" s="223"/>
      <c r="I234" s="223"/>
      <c r="J234" s="223"/>
      <c r="K234" s="223"/>
      <c r="L234" s="223"/>
      <c r="M234" s="223"/>
      <c r="N234" s="223"/>
      <c r="O234" s="223"/>
      <c r="P234" s="223"/>
      <c r="Q234" s="223"/>
      <c r="R234" s="223"/>
      <c r="S234" s="223"/>
      <c r="T234" s="223"/>
      <c r="U234" s="223"/>
      <c r="V234" s="223"/>
      <c r="W234" s="223"/>
      <c r="X234" s="223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128</v>
      </c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21"/>
      <c r="B235" s="222"/>
      <c r="C235" s="253" t="s">
        <v>598</v>
      </c>
      <c r="D235" s="247"/>
      <c r="E235" s="247"/>
      <c r="F235" s="247"/>
      <c r="G235" s="247"/>
      <c r="H235" s="223"/>
      <c r="I235" s="223"/>
      <c r="J235" s="223"/>
      <c r="K235" s="223"/>
      <c r="L235" s="223"/>
      <c r="M235" s="223"/>
      <c r="N235" s="223"/>
      <c r="O235" s="223"/>
      <c r="P235" s="223"/>
      <c r="Q235" s="223"/>
      <c r="R235" s="223"/>
      <c r="S235" s="223"/>
      <c r="T235" s="223"/>
      <c r="U235" s="223"/>
      <c r="V235" s="223"/>
      <c r="W235" s="223"/>
      <c r="X235" s="223"/>
      <c r="Y235" s="214"/>
      <c r="Z235" s="214"/>
      <c r="AA235" s="214"/>
      <c r="AB235" s="214"/>
      <c r="AC235" s="214"/>
      <c r="AD235" s="214"/>
      <c r="AE235" s="214"/>
      <c r="AF235" s="214"/>
      <c r="AG235" s="214" t="s">
        <v>128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21"/>
      <c r="B236" s="222"/>
      <c r="C236" s="253" t="s">
        <v>599</v>
      </c>
      <c r="D236" s="247"/>
      <c r="E236" s="247"/>
      <c r="F236" s="247"/>
      <c r="G236" s="247"/>
      <c r="H236" s="223"/>
      <c r="I236" s="223"/>
      <c r="J236" s="223"/>
      <c r="K236" s="223"/>
      <c r="L236" s="223"/>
      <c r="M236" s="223"/>
      <c r="N236" s="223"/>
      <c r="O236" s="223"/>
      <c r="P236" s="223"/>
      <c r="Q236" s="223"/>
      <c r="R236" s="223"/>
      <c r="S236" s="223"/>
      <c r="T236" s="223"/>
      <c r="U236" s="223"/>
      <c r="V236" s="223"/>
      <c r="W236" s="223"/>
      <c r="X236" s="223"/>
      <c r="Y236" s="214"/>
      <c r="Z236" s="214"/>
      <c r="AA236" s="214"/>
      <c r="AB236" s="214"/>
      <c r="AC236" s="214"/>
      <c r="AD236" s="214"/>
      <c r="AE236" s="214"/>
      <c r="AF236" s="214"/>
      <c r="AG236" s="214" t="s">
        <v>128</v>
      </c>
      <c r="AH236" s="214"/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21"/>
      <c r="B237" s="222"/>
      <c r="C237" s="267" t="s">
        <v>446</v>
      </c>
      <c r="D237" s="257"/>
      <c r="E237" s="258"/>
      <c r="F237" s="223"/>
      <c r="G237" s="223"/>
      <c r="H237" s="223"/>
      <c r="I237" s="223"/>
      <c r="J237" s="223"/>
      <c r="K237" s="223"/>
      <c r="L237" s="223"/>
      <c r="M237" s="223"/>
      <c r="N237" s="223"/>
      <c r="O237" s="223"/>
      <c r="P237" s="223"/>
      <c r="Q237" s="223"/>
      <c r="R237" s="223"/>
      <c r="S237" s="223"/>
      <c r="T237" s="223"/>
      <c r="U237" s="223"/>
      <c r="V237" s="223"/>
      <c r="W237" s="223"/>
      <c r="X237" s="223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171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21"/>
      <c r="B238" s="222"/>
      <c r="C238" s="267" t="s">
        <v>267</v>
      </c>
      <c r="D238" s="257"/>
      <c r="E238" s="258">
        <v>1</v>
      </c>
      <c r="F238" s="223"/>
      <c r="G238" s="223"/>
      <c r="H238" s="223"/>
      <c r="I238" s="223"/>
      <c r="J238" s="223"/>
      <c r="K238" s="223"/>
      <c r="L238" s="223"/>
      <c r="M238" s="223"/>
      <c r="N238" s="223"/>
      <c r="O238" s="223"/>
      <c r="P238" s="223"/>
      <c r="Q238" s="223"/>
      <c r="R238" s="223"/>
      <c r="S238" s="223"/>
      <c r="T238" s="223"/>
      <c r="U238" s="223"/>
      <c r="V238" s="223"/>
      <c r="W238" s="223"/>
      <c r="X238" s="223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171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31">
        <v>21</v>
      </c>
      <c r="B239" s="232" t="s">
        <v>600</v>
      </c>
      <c r="C239" s="250" t="s">
        <v>601</v>
      </c>
      <c r="D239" s="233" t="s">
        <v>266</v>
      </c>
      <c r="E239" s="234">
        <v>1</v>
      </c>
      <c r="F239" s="235"/>
      <c r="G239" s="236">
        <f>ROUND(E239*F239,2)</f>
        <v>0</v>
      </c>
      <c r="H239" s="235"/>
      <c r="I239" s="236">
        <f>ROUND(E239*H239,2)</f>
        <v>0</v>
      </c>
      <c r="J239" s="235"/>
      <c r="K239" s="236">
        <f>ROUND(E239*J239,2)</f>
        <v>0</v>
      </c>
      <c r="L239" s="236">
        <v>21</v>
      </c>
      <c r="M239" s="236">
        <f>G239*(1+L239/100)</f>
        <v>0</v>
      </c>
      <c r="N239" s="236">
        <v>0</v>
      </c>
      <c r="O239" s="236">
        <f>ROUND(E239*N239,2)</f>
        <v>0</v>
      </c>
      <c r="P239" s="236">
        <v>0</v>
      </c>
      <c r="Q239" s="236">
        <f>ROUND(E239*P239,2)</f>
        <v>0</v>
      </c>
      <c r="R239" s="236"/>
      <c r="S239" s="236" t="s">
        <v>218</v>
      </c>
      <c r="T239" s="237" t="s">
        <v>124</v>
      </c>
      <c r="U239" s="223">
        <v>0</v>
      </c>
      <c r="V239" s="223">
        <f>ROUND(E239*U239,2)</f>
        <v>0</v>
      </c>
      <c r="W239" s="223"/>
      <c r="X239" s="223" t="s">
        <v>166</v>
      </c>
      <c r="Y239" s="214"/>
      <c r="Z239" s="214"/>
      <c r="AA239" s="214"/>
      <c r="AB239" s="214"/>
      <c r="AC239" s="214"/>
      <c r="AD239" s="214"/>
      <c r="AE239" s="214"/>
      <c r="AF239" s="214"/>
      <c r="AG239" s="214" t="s">
        <v>167</v>
      </c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21"/>
      <c r="B240" s="222"/>
      <c r="C240" s="251" t="s">
        <v>449</v>
      </c>
      <c r="D240" s="239"/>
      <c r="E240" s="239"/>
      <c r="F240" s="239"/>
      <c r="G240" s="239"/>
      <c r="H240" s="223"/>
      <c r="I240" s="223"/>
      <c r="J240" s="223"/>
      <c r="K240" s="223"/>
      <c r="L240" s="223"/>
      <c r="M240" s="223"/>
      <c r="N240" s="223"/>
      <c r="O240" s="223"/>
      <c r="P240" s="223"/>
      <c r="Q240" s="223"/>
      <c r="R240" s="223"/>
      <c r="S240" s="223"/>
      <c r="T240" s="223"/>
      <c r="U240" s="223"/>
      <c r="V240" s="223"/>
      <c r="W240" s="223"/>
      <c r="X240" s="223"/>
      <c r="Y240" s="214"/>
      <c r="Z240" s="214"/>
      <c r="AA240" s="214"/>
      <c r="AB240" s="214"/>
      <c r="AC240" s="214"/>
      <c r="AD240" s="214"/>
      <c r="AE240" s="214"/>
      <c r="AF240" s="214"/>
      <c r="AG240" s="214" t="s">
        <v>128</v>
      </c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21"/>
      <c r="B241" s="222"/>
      <c r="C241" s="253" t="s">
        <v>602</v>
      </c>
      <c r="D241" s="247"/>
      <c r="E241" s="247"/>
      <c r="F241" s="247"/>
      <c r="G241" s="247"/>
      <c r="H241" s="223"/>
      <c r="I241" s="223"/>
      <c r="J241" s="223"/>
      <c r="K241" s="223"/>
      <c r="L241" s="223"/>
      <c r="M241" s="223"/>
      <c r="N241" s="223"/>
      <c r="O241" s="223"/>
      <c r="P241" s="223"/>
      <c r="Q241" s="223"/>
      <c r="R241" s="223"/>
      <c r="S241" s="223"/>
      <c r="T241" s="223"/>
      <c r="U241" s="223"/>
      <c r="V241" s="223"/>
      <c r="W241" s="223"/>
      <c r="X241" s="223"/>
      <c r="Y241" s="214"/>
      <c r="Z241" s="214"/>
      <c r="AA241" s="214"/>
      <c r="AB241" s="214"/>
      <c r="AC241" s="214"/>
      <c r="AD241" s="214"/>
      <c r="AE241" s="214"/>
      <c r="AF241" s="214"/>
      <c r="AG241" s="214" t="s">
        <v>128</v>
      </c>
      <c r="AH241" s="214"/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21"/>
      <c r="B242" s="222"/>
      <c r="C242" s="253" t="s">
        <v>603</v>
      </c>
      <c r="D242" s="247"/>
      <c r="E242" s="247"/>
      <c r="F242" s="247"/>
      <c r="G242" s="247"/>
      <c r="H242" s="223"/>
      <c r="I242" s="223"/>
      <c r="J242" s="223"/>
      <c r="K242" s="223"/>
      <c r="L242" s="223"/>
      <c r="M242" s="223"/>
      <c r="N242" s="223"/>
      <c r="O242" s="223"/>
      <c r="P242" s="223"/>
      <c r="Q242" s="223"/>
      <c r="R242" s="223"/>
      <c r="S242" s="223"/>
      <c r="T242" s="223"/>
      <c r="U242" s="223"/>
      <c r="V242" s="223"/>
      <c r="W242" s="223"/>
      <c r="X242" s="223"/>
      <c r="Y242" s="214"/>
      <c r="Z242" s="214"/>
      <c r="AA242" s="214"/>
      <c r="AB242" s="214"/>
      <c r="AC242" s="214"/>
      <c r="AD242" s="214"/>
      <c r="AE242" s="214"/>
      <c r="AF242" s="214"/>
      <c r="AG242" s="214" t="s">
        <v>128</v>
      </c>
      <c r="AH242" s="214"/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21"/>
      <c r="B243" s="222"/>
      <c r="C243" s="253" t="s">
        <v>604</v>
      </c>
      <c r="D243" s="247"/>
      <c r="E243" s="247"/>
      <c r="F243" s="247"/>
      <c r="G243" s="247"/>
      <c r="H243" s="223"/>
      <c r="I243" s="223"/>
      <c r="J243" s="223"/>
      <c r="K243" s="223"/>
      <c r="L243" s="223"/>
      <c r="M243" s="223"/>
      <c r="N243" s="223"/>
      <c r="O243" s="223"/>
      <c r="P243" s="223"/>
      <c r="Q243" s="223"/>
      <c r="R243" s="223"/>
      <c r="S243" s="223"/>
      <c r="T243" s="223"/>
      <c r="U243" s="223"/>
      <c r="V243" s="223"/>
      <c r="W243" s="223"/>
      <c r="X243" s="223"/>
      <c r="Y243" s="214"/>
      <c r="Z243" s="214"/>
      <c r="AA243" s="214"/>
      <c r="AB243" s="214"/>
      <c r="AC243" s="214"/>
      <c r="AD243" s="214"/>
      <c r="AE243" s="214"/>
      <c r="AF243" s="214"/>
      <c r="AG243" s="214" t="s">
        <v>128</v>
      </c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21"/>
      <c r="B244" s="222"/>
      <c r="C244" s="253" t="s">
        <v>605</v>
      </c>
      <c r="D244" s="247"/>
      <c r="E244" s="247"/>
      <c r="F244" s="247"/>
      <c r="G244" s="247"/>
      <c r="H244" s="223"/>
      <c r="I244" s="223"/>
      <c r="J244" s="223"/>
      <c r="K244" s="223"/>
      <c r="L244" s="223"/>
      <c r="M244" s="223"/>
      <c r="N244" s="223"/>
      <c r="O244" s="223"/>
      <c r="P244" s="223"/>
      <c r="Q244" s="223"/>
      <c r="R244" s="223"/>
      <c r="S244" s="223"/>
      <c r="T244" s="223"/>
      <c r="U244" s="223"/>
      <c r="V244" s="223"/>
      <c r="W244" s="223"/>
      <c r="X244" s="223"/>
      <c r="Y244" s="214"/>
      <c r="Z244" s="214"/>
      <c r="AA244" s="214"/>
      <c r="AB244" s="214"/>
      <c r="AC244" s="214"/>
      <c r="AD244" s="214"/>
      <c r="AE244" s="214"/>
      <c r="AF244" s="214"/>
      <c r="AG244" s="214" t="s">
        <v>128</v>
      </c>
      <c r="AH244" s="214"/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21"/>
      <c r="B245" s="222"/>
      <c r="C245" s="253" t="s">
        <v>606</v>
      </c>
      <c r="D245" s="247"/>
      <c r="E245" s="247"/>
      <c r="F245" s="247"/>
      <c r="G245" s="247"/>
      <c r="H245" s="223"/>
      <c r="I245" s="223"/>
      <c r="J245" s="223"/>
      <c r="K245" s="223"/>
      <c r="L245" s="223"/>
      <c r="M245" s="223"/>
      <c r="N245" s="223"/>
      <c r="O245" s="223"/>
      <c r="P245" s="223"/>
      <c r="Q245" s="223"/>
      <c r="R245" s="223"/>
      <c r="S245" s="223"/>
      <c r="T245" s="223"/>
      <c r="U245" s="223"/>
      <c r="V245" s="223"/>
      <c r="W245" s="223"/>
      <c r="X245" s="223"/>
      <c r="Y245" s="214"/>
      <c r="Z245" s="214"/>
      <c r="AA245" s="214"/>
      <c r="AB245" s="214"/>
      <c r="AC245" s="214"/>
      <c r="AD245" s="214"/>
      <c r="AE245" s="214"/>
      <c r="AF245" s="214"/>
      <c r="AG245" s="214" t="s">
        <v>128</v>
      </c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21"/>
      <c r="B246" s="222"/>
      <c r="C246" s="253" t="s">
        <v>607</v>
      </c>
      <c r="D246" s="247"/>
      <c r="E246" s="247"/>
      <c r="F246" s="247"/>
      <c r="G246" s="247"/>
      <c r="H246" s="223"/>
      <c r="I246" s="223"/>
      <c r="J246" s="223"/>
      <c r="K246" s="223"/>
      <c r="L246" s="223"/>
      <c r="M246" s="223"/>
      <c r="N246" s="223"/>
      <c r="O246" s="223"/>
      <c r="P246" s="223"/>
      <c r="Q246" s="223"/>
      <c r="R246" s="223"/>
      <c r="S246" s="223"/>
      <c r="T246" s="223"/>
      <c r="U246" s="223"/>
      <c r="V246" s="223"/>
      <c r="W246" s="223"/>
      <c r="X246" s="223"/>
      <c r="Y246" s="214"/>
      <c r="Z246" s="214"/>
      <c r="AA246" s="214"/>
      <c r="AB246" s="214"/>
      <c r="AC246" s="214"/>
      <c r="AD246" s="214"/>
      <c r="AE246" s="214"/>
      <c r="AF246" s="214"/>
      <c r="AG246" s="214" t="s">
        <v>128</v>
      </c>
      <c r="AH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21"/>
      <c r="B247" s="222"/>
      <c r="C247" s="253" t="s">
        <v>608</v>
      </c>
      <c r="D247" s="247"/>
      <c r="E247" s="247"/>
      <c r="F247" s="247"/>
      <c r="G247" s="247"/>
      <c r="H247" s="223"/>
      <c r="I247" s="223"/>
      <c r="J247" s="223"/>
      <c r="K247" s="223"/>
      <c r="L247" s="223"/>
      <c r="M247" s="223"/>
      <c r="N247" s="223"/>
      <c r="O247" s="223"/>
      <c r="P247" s="223"/>
      <c r="Q247" s="223"/>
      <c r="R247" s="223"/>
      <c r="S247" s="223"/>
      <c r="T247" s="223"/>
      <c r="U247" s="223"/>
      <c r="V247" s="223"/>
      <c r="W247" s="223"/>
      <c r="X247" s="223"/>
      <c r="Y247" s="214"/>
      <c r="Z247" s="214"/>
      <c r="AA247" s="214"/>
      <c r="AB247" s="214"/>
      <c r="AC247" s="214"/>
      <c r="AD247" s="214"/>
      <c r="AE247" s="214"/>
      <c r="AF247" s="214"/>
      <c r="AG247" s="214" t="s">
        <v>128</v>
      </c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21"/>
      <c r="B248" s="222"/>
      <c r="C248" s="253" t="s">
        <v>609</v>
      </c>
      <c r="D248" s="247"/>
      <c r="E248" s="247"/>
      <c r="F248" s="247"/>
      <c r="G248" s="247"/>
      <c r="H248" s="223"/>
      <c r="I248" s="223"/>
      <c r="J248" s="223"/>
      <c r="K248" s="223"/>
      <c r="L248" s="223"/>
      <c r="M248" s="223"/>
      <c r="N248" s="223"/>
      <c r="O248" s="223"/>
      <c r="P248" s="223"/>
      <c r="Q248" s="223"/>
      <c r="R248" s="223"/>
      <c r="S248" s="223"/>
      <c r="T248" s="223"/>
      <c r="U248" s="223"/>
      <c r="V248" s="223"/>
      <c r="W248" s="223"/>
      <c r="X248" s="223"/>
      <c r="Y248" s="214"/>
      <c r="Z248" s="214"/>
      <c r="AA248" s="214"/>
      <c r="AB248" s="214"/>
      <c r="AC248" s="214"/>
      <c r="AD248" s="214"/>
      <c r="AE248" s="214"/>
      <c r="AF248" s="214"/>
      <c r="AG248" s="214" t="s">
        <v>128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21"/>
      <c r="B249" s="222"/>
      <c r="C249" s="253" t="s">
        <v>610</v>
      </c>
      <c r="D249" s="247"/>
      <c r="E249" s="247"/>
      <c r="F249" s="247"/>
      <c r="G249" s="247"/>
      <c r="H249" s="223"/>
      <c r="I249" s="223"/>
      <c r="J249" s="223"/>
      <c r="K249" s="223"/>
      <c r="L249" s="223"/>
      <c r="M249" s="223"/>
      <c r="N249" s="223"/>
      <c r="O249" s="223"/>
      <c r="P249" s="223"/>
      <c r="Q249" s="223"/>
      <c r="R249" s="223"/>
      <c r="S249" s="223"/>
      <c r="T249" s="223"/>
      <c r="U249" s="223"/>
      <c r="V249" s="223"/>
      <c r="W249" s="223"/>
      <c r="X249" s="223"/>
      <c r="Y249" s="214"/>
      <c r="Z249" s="214"/>
      <c r="AA249" s="214"/>
      <c r="AB249" s="214"/>
      <c r="AC249" s="214"/>
      <c r="AD249" s="214"/>
      <c r="AE249" s="214"/>
      <c r="AF249" s="214"/>
      <c r="AG249" s="214" t="s">
        <v>128</v>
      </c>
      <c r="AH249" s="214"/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21"/>
      <c r="B250" s="222"/>
      <c r="C250" s="267" t="s">
        <v>446</v>
      </c>
      <c r="D250" s="257"/>
      <c r="E250" s="258"/>
      <c r="F250" s="223"/>
      <c r="G250" s="223"/>
      <c r="H250" s="223"/>
      <c r="I250" s="223"/>
      <c r="J250" s="223"/>
      <c r="K250" s="223"/>
      <c r="L250" s="223"/>
      <c r="M250" s="223"/>
      <c r="N250" s="223"/>
      <c r="O250" s="223"/>
      <c r="P250" s="223"/>
      <c r="Q250" s="223"/>
      <c r="R250" s="223"/>
      <c r="S250" s="223"/>
      <c r="T250" s="223"/>
      <c r="U250" s="223"/>
      <c r="V250" s="223"/>
      <c r="W250" s="223"/>
      <c r="X250" s="223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171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21"/>
      <c r="B251" s="222"/>
      <c r="C251" s="267" t="s">
        <v>267</v>
      </c>
      <c r="D251" s="257"/>
      <c r="E251" s="258">
        <v>1</v>
      </c>
      <c r="F251" s="223"/>
      <c r="G251" s="223"/>
      <c r="H251" s="223"/>
      <c r="I251" s="223"/>
      <c r="J251" s="223"/>
      <c r="K251" s="223"/>
      <c r="L251" s="223"/>
      <c r="M251" s="223"/>
      <c r="N251" s="223"/>
      <c r="O251" s="223"/>
      <c r="P251" s="223"/>
      <c r="Q251" s="223"/>
      <c r="R251" s="223"/>
      <c r="S251" s="223"/>
      <c r="T251" s="223"/>
      <c r="U251" s="223"/>
      <c r="V251" s="223"/>
      <c r="W251" s="223"/>
      <c r="X251" s="223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171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31">
        <v>22</v>
      </c>
      <c r="B252" s="232" t="s">
        <v>611</v>
      </c>
      <c r="C252" s="250" t="s">
        <v>612</v>
      </c>
      <c r="D252" s="233" t="s">
        <v>266</v>
      </c>
      <c r="E252" s="234">
        <v>1</v>
      </c>
      <c r="F252" s="235"/>
      <c r="G252" s="236">
        <f>ROUND(E252*F252,2)</f>
        <v>0</v>
      </c>
      <c r="H252" s="235"/>
      <c r="I252" s="236">
        <f>ROUND(E252*H252,2)</f>
        <v>0</v>
      </c>
      <c r="J252" s="235"/>
      <c r="K252" s="236">
        <f>ROUND(E252*J252,2)</f>
        <v>0</v>
      </c>
      <c r="L252" s="236">
        <v>21</v>
      </c>
      <c r="M252" s="236">
        <f>G252*(1+L252/100)</f>
        <v>0</v>
      </c>
      <c r="N252" s="236">
        <v>0</v>
      </c>
      <c r="O252" s="236">
        <f>ROUND(E252*N252,2)</f>
        <v>0</v>
      </c>
      <c r="P252" s="236">
        <v>0</v>
      </c>
      <c r="Q252" s="236">
        <f>ROUND(E252*P252,2)</f>
        <v>0</v>
      </c>
      <c r="R252" s="236"/>
      <c r="S252" s="236" t="s">
        <v>218</v>
      </c>
      <c r="T252" s="237" t="s">
        <v>124</v>
      </c>
      <c r="U252" s="223">
        <v>0</v>
      </c>
      <c r="V252" s="223">
        <f>ROUND(E252*U252,2)</f>
        <v>0</v>
      </c>
      <c r="W252" s="223"/>
      <c r="X252" s="223" t="s">
        <v>166</v>
      </c>
      <c r="Y252" s="214"/>
      <c r="Z252" s="214"/>
      <c r="AA252" s="214"/>
      <c r="AB252" s="214"/>
      <c r="AC252" s="214"/>
      <c r="AD252" s="214"/>
      <c r="AE252" s="214"/>
      <c r="AF252" s="214"/>
      <c r="AG252" s="214" t="s">
        <v>167</v>
      </c>
      <c r="AH252" s="214"/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21"/>
      <c r="B253" s="222"/>
      <c r="C253" s="251" t="s">
        <v>613</v>
      </c>
      <c r="D253" s="239"/>
      <c r="E253" s="239"/>
      <c r="F253" s="239"/>
      <c r="G253" s="239"/>
      <c r="H253" s="223"/>
      <c r="I253" s="223"/>
      <c r="J253" s="223"/>
      <c r="K253" s="223"/>
      <c r="L253" s="223"/>
      <c r="M253" s="223"/>
      <c r="N253" s="223"/>
      <c r="O253" s="223"/>
      <c r="P253" s="223"/>
      <c r="Q253" s="223"/>
      <c r="R253" s="223"/>
      <c r="S253" s="223"/>
      <c r="T253" s="223"/>
      <c r="U253" s="223"/>
      <c r="V253" s="223"/>
      <c r="W253" s="223"/>
      <c r="X253" s="223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128</v>
      </c>
      <c r="AH253" s="214"/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21"/>
      <c r="B254" s="222"/>
      <c r="C254" s="253" t="s">
        <v>614</v>
      </c>
      <c r="D254" s="247"/>
      <c r="E254" s="247"/>
      <c r="F254" s="247"/>
      <c r="G254" s="247"/>
      <c r="H254" s="223"/>
      <c r="I254" s="223"/>
      <c r="J254" s="223"/>
      <c r="K254" s="223"/>
      <c r="L254" s="223"/>
      <c r="M254" s="223"/>
      <c r="N254" s="223"/>
      <c r="O254" s="223"/>
      <c r="P254" s="223"/>
      <c r="Q254" s="223"/>
      <c r="R254" s="223"/>
      <c r="S254" s="223"/>
      <c r="T254" s="223"/>
      <c r="U254" s="223"/>
      <c r="V254" s="223"/>
      <c r="W254" s="223"/>
      <c r="X254" s="223"/>
      <c r="Y254" s="214"/>
      <c r="Z254" s="214"/>
      <c r="AA254" s="214"/>
      <c r="AB254" s="214"/>
      <c r="AC254" s="214"/>
      <c r="AD254" s="214"/>
      <c r="AE254" s="214"/>
      <c r="AF254" s="214"/>
      <c r="AG254" s="214" t="s">
        <v>128</v>
      </c>
      <c r="AH254" s="214"/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21"/>
      <c r="B255" s="222"/>
      <c r="C255" s="253" t="s">
        <v>615</v>
      </c>
      <c r="D255" s="247"/>
      <c r="E255" s="247"/>
      <c r="F255" s="247"/>
      <c r="G255" s="247"/>
      <c r="H255" s="223"/>
      <c r="I255" s="223"/>
      <c r="J255" s="223"/>
      <c r="K255" s="223"/>
      <c r="L255" s="223"/>
      <c r="M255" s="223"/>
      <c r="N255" s="223"/>
      <c r="O255" s="223"/>
      <c r="P255" s="223"/>
      <c r="Q255" s="223"/>
      <c r="R255" s="223"/>
      <c r="S255" s="223"/>
      <c r="T255" s="223"/>
      <c r="U255" s="223"/>
      <c r="V255" s="223"/>
      <c r="W255" s="223"/>
      <c r="X255" s="223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128</v>
      </c>
      <c r="AH255" s="214"/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21"/>
      <c r="B256" s="222"/>
      <c r="C256" s="253" t="s">
        <v>616</v>
      </c>
      <c r="D256" s="247"/>
      <c r="E256" s="247"/>
      <c r="F256" s="247"/>
      <c r="G256" s="247"/>
      <c r="H256" s="223"/>
      <c r="I256" s="223"/>
      <c r="J256" s="223"/>
      <c r="K256" s="223"/>
      <c r="L256" s="223"/>
      <c r="M256" s="223"/>
      <c r="N256" s="223"/>
      <c r="O256" s="223"/>
      <c r="P256" s="223"/>
      <c r="Q256" s="223"/>
      <c r="R256" s="223"/>
      <c r="S256" s="223"/>
      <c r="T256" s="223"/>
      <c r="U256" s="223"/>
      <c r="V256" s="223"/>
      <c r="W256" s="223"/>
      <c r="X256" s="223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128</v>
      </c>
      <c r="AH256" s="214"/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21"/>
      <c r="B257" s="222"/>
      <c r="C257" s="253" t="s">
        <v>617</v>
      </c>
      <c r="D257" s="247"/>
      <c r="E257" s="247"/>
      <c r="F257" s="247"/>
      <c r="G257" s="247"/>
      <c r="H257" s="223"/>
      <c r="I257" s="223"/>
      <c r="J257" s="223"/>
      <c r="K257" s="223"/>
      <c r="L257" s="223"/>
      <c r="M257" s="223"/>
      <c r="N257" s="223"/>
      <c r="O257" s="223"/>
      <c r="P257" s="223"/>
      <c r="Q257" s="223"/>
      <c r="R257" s="223"/>
      <c r="S257" s="223"/>
      <c r="T257" s="223"/>
      <c r="U257" s="223"/>
      <c r="V257" s="223"/>
      <c r="W257" s="223"/>
      <c r="X257" s="223"/>
      <c r="Y257" s="214"/>
      <c r="Z257" s="214"/>
      <c r="AA257" s="214"/>
      <c r="AB257" s="214"/>
      <c r="AC257" s="214"/>
      <c r="AD257" s="214"/>
      <c r="AE257" s="214"/>
      <c r="AF257" s="214"/>
      <c r="AG257" s="214" t="s">
        <v>128</v>
      </c>
      <c r="AH257" s="214"/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38" t="str">
        <f>C257</f>
        <v>- Domečky by měly napodobovat jejich přiirozené úkryty - dutiny a štěrbiny, které jsou dobře chráněné před</v>
      </c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21"/>
      <c r="B258" s="222"/>
      <c r="C258" s="253" t="s">
        <v>618</v>
      </c>
      <c r="D258" s="247"/>
      <c r="E258" s="247"/>
      <c r="F258" s="247"/>
      <c r="G258" s="247"/>
      <c r="H258" s="223"/>
      <c r="I258" s="223"/>
      <c r="J258" s="223"/>
      <c r="K258" s="223"/>
      <c r="L258" s="223"/>
      <c r="M258" s="223"/>
      <c r="N258" s="223"/>
      <c r="O258" s="223"/>
      <c r="P258" s="223"/>
      <c r="Q258" s="223"/>
      <c r="R258" s="223"/>
      <c r="S258" s="223"/>
      <c r="T258" s="223"/>
      <c r="U258" s="223"/>
      <c r="V258" s="223"/>
      <c r="W258" s="223"/>
      <c r="X258" s="223"/>
      <c r="Y258" s="214"/>
      <c r="Z258" s="214"/>
      <c r="AA258" s="214"/>
      <c r="AB258" s="214"/>
      <c r="AC258" s="214"/>
      <c r="AD258" s="214"/>
      <c r="AE258" s="214"/>
      <c r="AF258" s="214"/>
      <c r="AG258" s="214" t="s">
        <v>128</v>
      </c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21"/>
      <c r="B259" s="222"/>
      <c r="C259" s="253" t="s">
        <v>619</v>
      </c>
      <c r="D259" s="247"/>
      <c r="E259" s="247"/>
      <c r="F259" s="247"/>
      <c r="G259" s="247"/>
      <c r="H259" s="223"/>
      <c r="I259" s="223"/>
      <c r="J259" s="223"/>
      <c r="K259" s="223"/>
      <c r="L259" s="223"/>
      <c r="M259" s="223"/>
      <c r="N259" s="223"/>
      <c r="O259" s="223"/>
      <c r="P259" s="223"/>
      <c r="Q259" s="223"/>
      <c r="R259" s="223"/>
      <c r="S259" s="223"/>
      <c r="T259" s="223"/>
      <c r="U259" s="223"/>
      <c r="V259" s="223"/>
      <c r="W259" s="223"/>
      <c r="X259" s="223"/>
      <c r="Y259" s="214"/>
      <c r="Z259" s="214"/>
      <c r="AA259" s="214"/>
      <c r="AB259" s="214"/>
      <c r="AC259" s="214"/>
      <c r="AD259" s="214"/>
      <c r="AE259" s="214"/>
      <c r="AF259" s="214"/>
      <c r="AG259" s="214" t="s">
        <v>128</v>
      </c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21"/>
      <c r="B260" s="222"/>
      <c r="C260" s="253" t="s">
        <v>620</v>
      </c>
      <c r="D260" s="247"/>
      <c r="E260" s="247"/>
      <c r="F260" s="247"/>
      <c r="G260" s="247"/>
      <c r="H260" s="223"/>
      <c r="I260" s="223"/>
      <c r="J260" s="223"/>
      <c r="K260" s="223"/>
      <c r="L260" s="223"/>
      <c r="M260" s="223"/>
      <c r="N260" s="223"/>
      <c r="O260" s="223"/>
      <c r="P260" s="223"/>
      <c r="Q260" s="223"/>
      <c r="R260" s="223"/>
      <c r="S260" s="223"/>
      <c r="T260" s="223"/>
      <c r="U260" s="223"/>
      <c r="V260" s="223"/>
      <c r="W260" s="223"/>
      <c r="X260" s="223"/>
      <c r="Y260" s="214"/>
      <c r="Z260" s="214"/>
      <c r="AA260" s="214"/>
      <c r="AB260" s="214"/>
      <c r="AC260" s="214"/>
      <c r="AD260" s="214"/>
      <c r="AE260" s="214"/>
      <c r="AF260" s="214"/>
      <c r="AG260" s="214" t="s">
        <v>128</v>
      </c>
      <c r="AH260" s="214"/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21"/>
      <c r="B261" s="222"/>
      <c r="C261" s="253" t="s">
        <v>621</v>
      </c>
      <c r="D261" s="247"/>
      <c r="E261" s="247"/>
      <c r="F261" s="247"/>
      <c r="G261" s="247"/>
      <c r="H261" s="223"/>
      <c r="I261" s="223"/>
      <c r="J261" s="223"/>
      <c r="K261" s="223"/>
      <c r="L261" s="223"/>
      <c r="M261" s="223"/>
      <c r="N261" s="223"/>
      <c r="O261" s="223"/>
      <c r="P261" s="223"/>
      <c r="Q261" s="223"/>
      <c r="R261" s="223"/>
      <c r="S261" s="223"/>
      <c r="T261" s="223"/>
      <c r="U261" s="223"/>
      <c r="V261" s="223"/>
      <c r="W261" s="223"/>
      <c r="X261" s="223"/>
      <c r="Y261" s="214"/>
      <c r="Z261" s="214"/>
      <c r="AA261" s="214"/>
      <c r="AB261" s="214"/>
      <c r="AC261" s="214"/>
      <c r="AD261" s="214"/>
      <c r="AE261" s="214"/>
      <c r="AF261" s="214"/>
      <c r="AG261" s="214" t="s">
        <v>128</v>
      </c>
      <c r="AH261" s="214"/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38" t="str">
        <f>C261</f>
        <v>- Jako výplň poslouží nejrůznější přírodniny jako jsou polínka, dřívka, nalámané klacíky, suchá tráva, šišky, mech apod.</v>
      </c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21"/>
      <c r="B262" s="222"/>
      <c r="C262" s="253" t="s">
        <v>622</v>
      </c>
      <c r="D262" s="247"/>
      <c r="E262" s="247"/>
      <c r="F262" s="247"/>
      <c r="G262" s="247"/>
      <c r="H262" s="223"/>
      <c r="I262" s="223"/>
      <c r="J262" s="223"/>
      <c r="K262" s="223"/>
      <c r="L262" s="223"/>
      <c r="M262" s="223"/>
      <c r="N262" s="223"/>
      <c r="O262" s="223"/>
      <c r="P262" s="223"/>
      <c r="Q262" s="223"/>
      <c r="R262" s="223"/>
      <c r="S262" s="223"/>
      <c r="T262" s="223"/>
      <c r="U262" s="223"/>
      <c r="V262" s="223"/>
      <c r="W262" s="223"/>
      <c r="X262" s="223"/>
      <c r="Y262" s="214"/>
      <c r="Z262" s="214"/>
      <c r="AA262" s="214"/>
      <c r="AB262" s="214"/>
      <c r="AC262" s="214"/>
      <c r="AD262" s="214"/>
      <c r="AE262" s="214"/>
      <c r="AF262" s="214"/>
      <c r="AG262" s="214" t="s">
        <v>128</v>
      </c>
      <c r="AH262" s="214"/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21"/>
      <c r="B263" s="222"/>
      <c r="C263" s="253" t="s">
        <v>623</v>
      </c>
      <c r="D263" s="247"/>
      <c r="E263" s="247"/>
      <c r="F263" s="247"/>
      <c r="G263" s="247"/>
      <c r="H263" s="223"/>
      <c r="I263" s="223"/>
      <c r="J263" s="223"/>
      <c r="K263" s="223"/>
      <c r="L263" s="223"/>
      <c r="M263" s="223"/>
      <c r="N263" s="223"/>
      <c r="O263" s="223"/>
      <c r="P263" s="223"/>
      <c r="Q263" s="223"/>
      <c r="R263" s="223"/>
      <c r="S263" s="223"/>
      <c r="T263" s="223"/>
      <c r="U263" s="223"/>
      <c r="V263" s="223"/>
      <c r="W263" s="223"/>
      <c r="X263" s="223"/>
      <c r="Y263" s="214"/>
      <c r="Z263" s="214"/>
      <c r="AA263" s="214"/>
      <c r="AB263" s="214"/>
      <c r="AC263" s="214"/>
      <c r="AD263" s="214"/>
      <c r="AE263" s="214"/>
      <c r="AF263" s="214"/>
      <c r="AG263" s="214" t="s">
        <v>128</v>
      </c>
      <c r="AH263" s="214"/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1" x14ac:dyDescent="0.2">
      <c r="A264" s="221"/>
      <c r="B264" s="222"/>
      <c r="C264" s="253" t="s">
        <v>624</v>
      </c>
      <c r="D264" s="247"/>
      <c r="E264" s="247"/>
      <c r="F264" s="247"/>
      <c r="G264" s="247"/>
      <c r="H264" s="223"/>
      <c r="I264" s="223"/>
      <c r="J264" s="223"/>
      <c r="K264" s="223"/>
      <c r="L264" s="223"/>
      <c r="M264" s="223"/>
      <c r="N264" s="223"/>
      <c r="O264" s="223"/>
      <c r="P264" s="223"/>
      <c r="Q264" s="223"/>
      <c r="R264" s="223"/>
      <c r="S264" s="223"/>
      <c r="T264" s="223"/>
      <c r="U264" s="223"/>
      <c r="V264" s="223"/>
      <c r="W264" s="223"/>
      <c r="X264" s="223"/>
      <c r="Y264" s="214"/>
      <c r="Z264" s="214"/>
      <c r="AA264" s="214"/>
      <c r="AB264" s="214"/>
      <c r="AC264" s="214"/>
      <c r="AD264" s="214"/>
      <c r="AE264" s="214"/>
      <c r="AF264" s="214"/>
      <c r="AG264" s="214" t="s">
        <v>128</v>
      </c>
      <c r="AH264" s="214"/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21"/>
      <c r="B265" s="222"/>
      <c r="C265" s="253" t="s">
        <v>625</v>
      </c>
      <c r="D265" s="247"/>
      <c r="E265" s="247"/>
      <c r="F265" s="247"/>
      <c r="G265" s="247"/>
      <c r="H265" s="223"/>
      <c r="I265" s="223"/>
      <c r="J265" s="223"/>
      <c r="K265" s="223"/>
      <c r="L265" s="223"/>
      <c r="M265" s="223"/>
      <c r="N265" s="223"/>
      <c r="O265" s="223"/>
      <c r="P265" s="223"/>
      <c r="Q265" s="223"/>
      <c r="R265" s="223"/>
      <c r="S265" s="223"/>
      <c r="T265" s="223"/>
      <c r="U265" s="223"/>
      <c r="V265" s="223"/>
      <c r="W265" s="223"/>
      <c r="X265" s="223"/>
      <c r="Y265" s="214"/>
      <c r="Z265" s="214"/>
      <c r="AA265" s="214"/>
      <c r="AB265" s="214"/>
      <c r="AC265" s="214"/>
      <c r="AD265" s="214"/>
      <c r="AE265" s="214"/>
      <c r="AF265" s="214"/>
      <c r="AG265" s="214" t="s">
        <v>128</v>
      </c>
      <c r="AH265" s="214"/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21"/>
      <c r="B266" s="222"/>
      <c r="C266" s="253" t="s">
        <v>626</v>
      </c>
      <c r="D266" s="247"/>
      <c r="E266" s="247"/>
      <c r="F266" s="247"/>
      <c r="G266" s="247"/>
      <c r="H266" s="223"/>
      <c r="I266" s="223"/>
      <c r="J266" s="223"/>
      <c r="K266" s="223"/>
      <c r="L266" s="223"/>
      <c r="M266" s="223"/>
      <c r="N266" s="223"/>
      <c r="O266" s="223"/>
      <c r="P266" s="223"/>
      <c r="Q266" s="223"/>
      <c r="R266" s="223"/>
      <c r="S266" s="223"/>
      <c r="T266" s="223"/>
      <c r="U266" s="223"/>
      <c r="V266" s="223"/>
      <c r="W266" s="223"/>
      <c r="X266" s="223"/>
      <c r="Y266" s="214"/>
      <c r="Z266" s="214"/>
      <c r="AA266" s="214"/>
      <c r="AB266" s="214"/>
      <c r="AC266" s="214"/>
      <c r="AD266" s="214"/>
      <c r="AE266" s="214"/>
      <c r="AF266" s="214"/>
      <c r="AG266" s="214" t="s">
        <v>128</v>
      </c>
      <c r="AH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">
      <c r="A267" s="221"/>
      <c r="B267" s="222"/>
      <c r="C267" s="267" t="s">
        <v>446</v>
      </c>
      <c r="D267" s="257"/>
      <c r="E267" s="258"/>
      <c r="F267" s="223"/>
      <c r="G267" s="223"/>
      <c r="H267" s="223"/>
      <c r="I267" s="223"/>
      <c r="J267" s="223"/>
      <c r="K267" s="223"/>
      <c r="L267" s="223"/>
      <c r="M267" s="223"/>
      <c r="N267" s="223"/>
      <c r="O267" s="223"/>
      <c r="P267" s="223"/>
      <c r="Q267" s="223"/>
      <c r="R267" s="223"/>
      <c r="S267" s="223"/>
      <c r="T267" s="223"/>
      <c r="U267" s="223"/>
      <c r="V267" s="223"/>
      <c r="W267" s="223"/>
      <c r="X267" s="223"/>
      <c r="Y267" s="214"/>
      <c r="Z267" s="214"/>
      <c r="AA267" s="214"/>
      <c r="AB267" s="214"/>
      <c r="AC267" s="214"/>
      <c r="AD267" s="214"/>
      <c r="AE267" s="214"/>
      <c r="AF267" s="214"/>
      <c r="AG267" s="214" t="s">
        <v>171</v>
      </c>
      <c r="AH267" s="214">
        <v>0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21"/>
      <c r="B268" s="222"/>
      <c r="C268" s="267" t="s">
        <v>267</v>
      </c>
      <c r="D268" s="257"/>
      <c r="E268" s="258">
        <v>1</v>
      </c>
      <c r="F268" s="223"/>
      <c r="G268" s="223"/>
      <c r="H268" s="223"/>
      <c r="I268" s="223"/>
      <c r="J268" s="223"/>
      <c r="K268" s="223"/>
      <c r="L268" s="223"/>
      <c r="M268" s="223"/>
      <c r="N268" s="223"/>
      <c r="O268" s="223"/>
      <c r="P268" s="223"/>
      <c r="Q268" s="223"/>
      <c r="R268" s="223"/>
      <c r="S268" s="223"/>
      <c r="T268" s="223"/>
      <c r="U268" s="223"/>
      <c r="V268" s="223"/>
      <c r="W268" s="223"/>
      <c r="X268" s="223"/>
      <c r="Y268" s="214"/>
      <c r="Z268" s="214"/>
      <c r="AA268" s="214"/>
      <c r="AB268" s="214"/>
      <c r="AC268" s="214"/>
      <c r="AD268" s="214"/>
      <c r="AE268" s="214"/>
      <c r="AF268" s="214"/>
      <c r="AG268" s="214" t="s">
        <v>171</v>
      </c>
      <c r="AH268" s="214">
        <v>0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31">
        <v>23</v>
      </c>
      <c r="B269" s="232" t="s">
        <v>627</v>
      </c>
      <c r="C269" s="250" t="s">
        <v>628</v>
      </c>
      <c r="D269" s="233" t="s">
        <v>266</v>
      </c>
      <c r="E269" s="234">
        <v>1</v>
      </c>
      <c r="F269" s="235"/>
      <c r="G269" s="236">
        <f>ROUND(E269*F269,2)</f>
        <v>0</v>
      </c>
      <c r="H269" s="235"/>
      <c r="I269" s="236">
        <f>ROUND(E269*H269,2)</f>
        <v>0</v>
      </c>
      <c r="J269" s="235"/>
      <c r="K269" s="236">
        <f>ROUND(E269*J269,2)</f>
        <v>0</v>
      </c>
      <c r="L269" s="236">
        <v>21</v>
      </c>
      <c r="M269" s="236">
        <f>G269*(1+L269/100)</f>
        <v>0</v>
      </c>
      <c r="N269" s="236">
        <v>0</v>
      </c>
      <c r="O269" s="236">
        <f>ROUND(E269*N269,2)</f>
        <v>0</v>
      </c>
      <c r="P269" s="236">
        <v>0</v>
      </c>
      <c r="Q269" s="236">
        <f>ROUND(E269*P269,2)</f>
        <v>0</v>
      </c>
      <c r="R269" s="236"/>
      <c r="S269" s="236" t="s">
        <v>218</v>
      </c>
      <c r="T269" s="237" t="s">
        <v>124</v>
      </c>
      <c r="U269" s="223">
        <v>0</v>
      </c>
      <c r="V269" s="223">
        <f>ROUND(E269*U269,2)</f>
        <v>0</v>
      </c>
      <c r="W269" s="223"/>
      <c r="X269" s="223" t="s">
        <v>166</v>
      </c>
      <c r="Y269" s="214"/>
      <c r="Z269" s="214"/>
      <c r="AA269" s="214"/>
      <c r="AB269" s="214"/>
      <c r="AC269" s="214"/>
      <c r="AD269" s="214"/>
      <c r="AE269" s="214"/>
      <c r="AF269" s="214"/>
      <c r="AG269" s="214" t="s">
        <v>167</v>
      </c>
      <c r="AH269" s="214"/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">
      <c r="A270" s="221"/>
      <c r="B270" s="222"/>
      <c r="C270" s="251" t="s">
        <v>629</v>
      </c>
      <c r="D270" s="239"/>
      <c r="E270" s="239"/>
      <c r="F270" s="239"/>
      <c r="G270" s="239"/>
      <c r="H270" s="223"/>
      <c r="I270" s="223"/>
      <c r="J270" s="223"/>
      <c r="K270" s="223"/>
      <c r="L270" s="223"/>
      <c r="M270" s="223"/>
      <c r="N270" s="223"/>
      <c r="O270" s="223"/>
      <c r="P270" s="223"/>
      <c r="Q270" s="223"/>
      <c r="R270" s="223"/>
      <c r="S270" s="223"/>
      <c r="T270" s="223"/>
      <c r="U270" s="223"/>
      <c r="V270" s="223"/>
      <c r="W270" s="223"/>
      <c r="X270" s="223"/>
      <c r="Y270" s="214"/>
      <c r="Z270" s="214"/>
      <c r="AA270" s="214"/>
      <c r="AB270" s="214"/>
      <c r="AC270" s="214"/>
      <c r="AD270" s="214"/>
      <c r="AE270" s="214"/>
      <c r="AF270" s="214"/>
      <c r="AG270" s="214" t="s">
        <v>128</v>
      </c>
      <c r="AH270" s="214"/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">
      <c r="A271" s="221"/>
      <c r="B271" s="222"/>
      <c r="C271" s="253" t="s">
        <v>449</v>
      </c>
      <c r="D271" s="247"/>
      <c r="E271" s="247"/>
      <c r="F271" s="247"/>
      <c r="G271" s="247"/>
      <c r="H271" s="223"/>
      <c r="I271" s="223"/>
      <c r="J271" s="223"/>
      <c r="K271" s="223"/>
      <c r="L271" s="223"/>
      <c r="M271" s="223"/>
      <c r="N271" s="223"/>
      <c r="O271" s="223"/>
      <c r="P271" s="223"/>
      <c r="Q271" s="223"/>
      <c r="R271" s="223"/>
      <c r="S271" s="223"/>
      <c r="T271" s="223"/>
      <c r="U271" s="223"/>
      <c r="V271" s="223"/>
      <c r="W271" s="223"/>
      <c r="X271" s="223"/>
      <c r="Y271" s="214"/>
      <c r="Z271" s="214"/>
      <c r="AA271" s="214"/>
      <c r="AB271" s="214"/>
      <c r="AC271" s="214"/>
      <c r="AD271" s="214"/>
      <c r="AE271" s="214"/>
      <c r="AF271" s="214"/>
      <c r="AG271" s="214" t="s">
        <v>128</v>
      </c>
      <c r="AH271" s="214"/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21"/>
      <c r="B272" s="222"/>
      <c r="C272" s="253" t="s">
        <v>630</v>
      </c>
      <c r="D272" s="247"/>
      <c r="E272" s="247"/>
      <c r="F272" s="247"/>
      <c r="G272" s="247"/>
      <c r="H272" s="223"/>
      <c r="I272" s="223"/>
      <c r="J272" s="223"/>
      <c r="K272" s="223"/>
      <c r="L272" s="223"/>
      <c r="M272" s="223"/>
      <c r="N272" s="223"/>
      <c r="O272" s="223"/>
      <c r="P272" s="223"/>
      <c r="Q272" s="223"/>
      <c r="R272" s="223"/>
      <c r="S272" s="223"/>
      <c r="T272" s="223"/>
      <c r="U272" s="223"/>
      <c r="V272" s="223"/>
      <c r="W272" s="223"/>
      <c r="X272" s="223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128</v>
      </c>
      <c r="AH272" s="214"/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38" t="str">
        <f>C272</f>
        <v>Sloupek z žárově pozinkovaného jeklu, podklad z hliníkové sendvičové desky, potisk na samolepící fólii s UV ochranou.</v>
      </c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21"/>
      <c r="B273" s="222"/>
      <c r="C273" s="267" t="s">
        <v>446</v>
      </c>
      <c r="D273" s="257"/>
      <c r="E273" s="258"/>
      <c r="F273" s="223"/>
      <c r="G273" s="223"/>
      <c r="H273" s="223"/>
      <c r="I273" s="223"/>
      <c r="J273" s="223"/>
      <c r="K273" s="223"/>
      <c r="L273" s="223"/>
      <c r="M273" s="223"/>
      <c r="N273" s="223"/>
      <c r="O273" s="223"/>
      <c r="P273" s="223"/>
      <c r="Q273" s="223"/>
      <c r="R273" s="223"/>
      <c r="S273" s="223"/>
      <c r="T273" s="223"/>
      <c r="U273" s="223"/>
      <c r="V273" s="223"/>
      <c r="W273" s="223"/>
      <c r="X273" s="223"/>
      <c r="Y273" s="214"/>
      <c r="Z273" s="214"/>
      <c r="AA273" s="214"/>
      <c r="AB273" s="214"/>
      <c r="AC273" s="214"/>
      <c r="AD273" s="214"/>
      <c r="AE273" s="214"/>
      <c r="AF273" s="214"/>
      <c r="AG273" s="214" t="s">
        <v>171</v>
      </c>
      <c r="AH273" s="214">
        <v>0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21"/>
      <c r="B274" s="222"/>
      <c r="C274" s="267" t="s">
        <v>267</v>
      </c>
      <c r="D274" s="257"/>
      <c r="E274" s="258">
        <v>1</v>
      </c>
      <c r="F274" s="223"/>
      <c r="G274" s="223"/>
      <c r="H274" s="223"/>
      <c r="I274" s="223"/>
      <c r="J274" s="223"/>
      <c r="K274" s="223"/>
      <c r="L274" s="223"/>
      <c r="M274" s="223"/>
      <c r="N274" s="223"/>
      <c r="O274" s="223"/>
      <c r="P274" s="223"/>
      <c r="Q274" s="223"/>
      <c r="R274" s="223"/>
      <c r="S274" s="223"/>
      <c r="T274" s="223"/>
      <c r="U274" s="223"/>
      <c r="V274" s="223"/>
      <c r="W274" s="223"/>
      <c r="X274" s="223"/>
      <c r="Y274" s="214"/>
      <c r="Z274" s="214"/>
      <c r="AA274" s="214"/>
      <c r="AB274" s="214"/>
      <c r="AC274" s="214"/>
      <c r="AD274" s="214"/>
      <c r="AE274" s="214"/>
      <c r="AF274" s="214"/>
      <c r="AG274" s="214" t="s">
        <v>171</v>
      </c>
      <c r="AH274" s="214">
        <v>0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">
      <c r="A275" s="231">
        <v>24</v>
      </c>
      <c r="B275" s="232" t="s">
        <v>631</v>
      </c>
      <c r="C275" s="250" t="s">
        <v>632</v>
      </c>
      <c r="D275" s="233" t="s">
        <v>266</v>
      </c>
      <c r="E275" s="234">
        <v>1</v>
      </c>
      <c r="F275" s="235"/>
      <c r="G275" s="236">
        <f>ROUND(E275*F275,2)</f>
        <v>0</v>
      </c>
      <c r="H275" s="235"/>
      <c r="I275" s="236">
        <f>ROUND(E275*H275,2)</f>
        <v>0</v>
      </c>
      <c r="J275" s="235"/>
      <c r="K275" s="236">
        <f>ROUND(E275*J275,2)</f>
        <v>0</v>
      </c>
      <c r="L275" s="236">
        <v>21</v>
      </c>
      <c r="M275" s="236">
        <f>G275*(1+L275/100)</f>
        <v>0</v>
      </c>
      <c r="N275" s="236">
        <v>0</v>
      </c>
      <c r="O275" s="236">
        <f>ROUND(E275*N275,2)</f>
        <v>0</v>
      </c>
      <c r="P275" s="236">
        <v>0</v>
      </c>
      <c r="Q275" s="236">
        <f>ROUND(E275*P275,2)</f>
        <v>0</v>
      </c>
      <c r="R275" s="236"/>
      <c r="S275" s="236" t="s">
        <v>218</v>
      </c>
      <c r="T275" s="237" t="s">
        <v>124</v>
      </c>
      <c r="U275" s="223">
        <v>0</v>
      </c>
      <c r="V275" s="223">
        <f>ROUND(E275*U275,2)</f>
        <v>0</v>
      </c>
      <c r="W275" s="223"/>
      <c r="X275" s="223" t="s">
        <v>166</v>
      </c>
      <c r="Y275" s="214"/>
      <c r="Z275" s="214"/>
      <c r="AA275" s="214"/>
      <c r="AB275" s="214"/>
      <c r="AC275" s="214"/>
      <c r="AD275" s="214"/>
      <c r="AE275" s="214"/>
      <c r="AF275" s="214"/>
      <c r="AG275" s="214" t="s">
        <v>167</v>
      </c>
      <c r="AH275" s="214"/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21"/>
      <c r="B276" s="222"/>
      <c r="C276" s="251" t="s">
        <v>633</v>
      </c>
      <c r="D276" s="239"/>
      <c r="E276" s="239"/>
      <c r="F276" s="239"/>
      <c r="G276" s="239"/>
      <c r="H276" s="223"/>
      <c r="I276" s="223"/>
      <c r="J276" s="223"/>
      <c r="K276" s="223"/>
      <c r="L276" s="223"/>
      <c r="M276" s="223"/>
      <c r="N276" s="223"/>
      <c r="O276" s="223"/>
      <c r="P276" s="223"/>
      <c r="Q276" s="223"/>
      <c r="R276" s="223"/>
      <c r="S276" s="223"/>
      <c r="T276" s="223"/>
      <c r="U276" s="223"/>
      <c r="V276" s="223"/>
      <c r="W276" s="223"/>
      <c r="X276" s="223"/>
      <c r="Y276" s="214"/>
      <c r="Z276" s="214"/>
      <c r="AA276" s="214"/>
      <c r="AB276" s="214"/>
      <c r="AC276" s="214"/>
      <c r="AD276" s="214"/>
      <c r="AE276" s="214"/>
      <c r="AF276" s="214"/>
      <c r="AG276" s="214" t="s">
        <v>128</v>
      </c>
      <c r="AH276" s="214"/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21"/>
      <c r="B277" s="222"/>
      <c r="C277" s="253" t="s">
        <v>634</v>
      </c>
      <c r="D277" s="247"/>
      <c r="E277" s="247"/>
      <c r="F277" s="247"/>
      <c r="G277" s="247"/>
      <c r="H277" s="223"/>
      <c r="I277" s="223"/>
      <c r="J277" s="223"/>
      <c r="K277" s="223"/>
      <c r="L277" s="223"/>
      <c r="M277" s="223"/>
      <c r="N277" s="223"/>
      <c r="O277" s="223"/>
      <c r="P277" s="223"/>
      <c r="Q277" s="223"/>
      <c r="R277" s="223"/>
      <c r="S277" s="223"/>
      <c r="T277" s="223"/>
      <c r="U277" s="223"/>
      <c r="V277" s="223"/>
      <c r="W277" s="223"/>
      <c r="X277" s="223"/>
      <c r="Y277" s="214"/>
      <c r="Z277" s="214"/>
      <c r="AA277" s="214"/>
      <c r="AB277" s="214"/>
      <c r="AC277" s="214"/>
      <c r="AD277" s="214"/>
      <c r="AE277" s="214"/>
      <c r="AF277" s="214"/>
      <c r="AG277" s="214" t="s">
        <v>128</v>
      </c>
      <c r="AH277" s="214"/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1" x14ac:dyDescent="0.2">
      <c r="A278" s="221"/>
      <c r="B278" s="222"/>
      <c r="C278" s="253" t="s">
        <v>635</v>
      </c>
      <c r="D278" s="247"/>
      <c r="E278" s="247"/>
      <c r="F278" s="247"/>
      <c r="G278" s="247"/>
      <c r="H278" s="223"/>
      <c r="I278" s="223"/>
      <c r="J278" s="223"/>
      <c r="K278" s="223"/>
      <c r="L278" s="223"/>
      <c r="M278" s="223"/>
      <c r="N278" s="223"/>
      <c r="O278" s="223"/>
      <c r="P278" s="223"/>
      <c r="Q278" s="223"/>
      <c r="R278" s="223"/>
      <c r="S278" s="223"/>
      <c r="T278" s="223"/>
      <c r="U278" s="223"/>
      <c r="V278" s="223"/>
      <c r="W278" s="223"/>
      <c r="X278" s="223"/>
      <c r="Y278" s="214"/>
      <c r="Z278" s="214"/>
      <c r="AA278" s="214"/>
      <c r="AB278" s="214"/>
      <c r="AC278" s="214"/>
      <c r="AD278" s="214"/>
      <c r="AE278" s="214"/>
      <c r="AF278" s="214"/>
      <c r="AG278" s="214" t="s">
        <v>128</v>
      </c>
      <c r="AH278" s="214"/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1" x14ac:dyDescent="0.2">
      <c r="A279" s="221"/>
      <c r="B279" s="222"/>
      <c r="C279" s="253" t="s">
        <v>636</v>
      </c>
      <c r="D279" s="247"/>
      <c r="E279" s="247"/>
      <c r="F279" s="247"/>
      <c r="G279" s="247"/>
      <c r="H279" s="223"/>
      <c r="I279" s="223"/>
      <c r="J279" s="223"/>
      <c r="K279" s="223"/>
      <c r="L279" s="223"/>
      <c r="M279" s="223"/>
      <c r="N279" s="223"/>
      <c r="O279" s="223"/>
      <c r="P279" s="223"/>
      <c r="Q279" s="223"/>
      <c r="R279" s="223"/>
      <c r="S279" s="223"/>
      <c r="T279" s="223"/>
      <c r="U279" s="223"/>
      <c r="V279" s="223"/>
      <c r="W279" s="223"/>
      <c r="X279" s="223"/>
      <c r="Y279" s="214"/>
      <c r="Z279" s="214"/>
      <c r="AA279" s="214"/>
      <c r="AB279" s="214"/>
      <c r="AC279" s="214"/>
      <c r="AD279" s="214"/>
      <c r="AE279" s="214"/>
      <c r="AF279" s="214"/>
      <c r="AG279" s="214" t="s">
        <v>128</v>
      </c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">
      <c r="A280" s="221"/>
      <c r="B280" s="222"/>
      <c r="C280" s="267" t="s">
        <v>446</v>
      </c>
      <c r="D280" s="257"/>
      <c r="E280" s="258"/>
      <c r="F280" s="223"/>
      <c r="G280" s="223"/>
      <c r="H280" s="223"/>
      <c r="I280" s="223"/>
      <c r="J280" s="223"/>
      <c r="K280" s="223"/>
      <c r="L280" s="223"/>
      <c r="M280" s="223"/>
      <c r="N280" s="223"/>
      <c r="O280" s="223"/>
      <c r="P280" s="223"/>
      <c r="Q280" s="223"/>
      <c r="R280" s="223"/>
      <c r="S280" s="223"/>
      <c r="T280" s="223"/>
      <c r="U280" s="223"/>
      <c r="V280" s="223"/>
      <c r="W280" s="223"/>
      <c r="X280" s="223"/>
      <c r="Y280" s="214"/>
      <c r="Z280" s="214"/>
      <c r="AA280" s="214"/>
      <c r="AB280" s="214"/>
      <c r="AC280" s="214"/>
      <c r="AD280" s="214"/>
      <c r="AE280" s="214"/>
      <c r="AF280" s="214"/>
      <c r="AG280" s="214" t="s">
        <v>171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21"/>
      <c r="B281" s="222"/>
      <c r="C281" s="267" t="s">
        <v>267</v>
      </c>
      <c r="D281" s="257"/>
      <c r="E281" s="258">
        <v>1</v>
      </c>
      <c r="F281" s="223"/>
      <c r="G281" s="223"/>
      <c r="H281" s="223"/>
      <c r="I281" s="223"/>
      <c r="J281" s="223"/>
      <c r="K281" s="223"/>
      <c r="L281" s="223"/>
      <c r="M281" s="223"/>
      <c r="N281" s="223"/>
      <c r="O281" s="223"/>
      <c r="P281" s="223"/>
      <c r="Q281" s="223"/>
      <c r="R281" s="223"/>
      <c r="S281" s="223"/>
      <c r="T281" s="223"/>
      <c r="U281" s="223"/>
      <c r="V281" s="223"/>
      <c r="W281" s="223"/>
      <c r="X281" s="223"/>
      <c r="Y281" s="214"/>
      <c r="Z281" s="214"/>
      <c r="AA281" s="214"/>
      <c r="AB281" s="214"/>
      <c r="AC281" s="214"/>
      <c r="AD281" s="214"/>
      <c r="AE281" s="214"/>
      <c r="AF281" s="214"/>
      <c r="AG281" s="214" t="s">
        <v>171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1" x14ac:dyDescent="0.2">
      <c r="A282" s="231">
        <v>25</v>
      </c>
      <c r="B282" s="232" t="s">
        <v>637</v>
      </c>
      <c r="C282" s="250" t="s">
        <v>638</v>
      </c>
      <c r="D282" s="233" t="s">
        <v>639</v>
      </c>
      <c r="E282" s="234">
        <v>1</v>
      </c>
      <c r="F282" s="235"/>
      <c r="G282" s="236">
        <f>ROUND(E282*F282,2)</f>
        <v>0</v>
      </c>
      <c r="H282" s="235"/>
      <c r="I282" s="236">
        <f>ROUND(E282*H282,2)</f>
        <v>0</v>
      </c>
      <c r="J282" s="235"/>
      <c r="K282" s="236">
        <f>ROUND(E282*J282,2)</f>
        <v>0</v>
      </c>
      <c r="L282" s="236">
        <v>21</v>
      </c>
      <c r="M282" s="236">
        <f>G282*(1+L282/100)</f>
        <v>0</v>
      </c>
      <c r="N282" s="236">
        <v>0</v>
      </c>
      <c r="O282" s="236">
        <f>ROUND(E282*N282,2)</f>
        <v>0</v>
      </c>
      <c r="P282" s="236">
        <v>0</v>
      </c>
      <c r="Q282" s="236">
        <f>ROUND(E282*P282,2)</f>
        <v>0</v>
      </c>
      <c r="R282" s="236"/>
      <c r="S282" s="236" t="s">
        <v>218</v>
      </c>
      <c r="T282" s="237" t="s">
        <v>124</v>
      </c>
      <c r="U282" s="223">
        <v>0</v>
      </c>
      <c r="V282" s="223">
        <f>ROUND(E282*U282,2)</f>
        <v>0</v>
      </c>
      <c r="W282" s="223"/>
      <c r="X282" s="223" t="s">
        <v>125</v>
      </c>
      <c r="Y282" s="214"/>
      <c r="Z282" s="214"/>
      <c r="AA282" s="214"/>
      <c r="AB282" s="214"/>
      <c r="AC282" s="214"/>
      <c r="AD282" s="214"/>
      <c r="AE282" s="214"/>
      <c r="AF282" s="214"/>
      <c r="AG282" s="214" t="s">
        <v>126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x14ac:dyDescent="0.2">
      <c r="A283" s="3"/>
      <c r="B283" s="4"/>
      <c r="C283" s="254"/>
      <c r="D283" s="6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AE283">
        <v>15</v>
      </c>
      <c r="AF283">
        <v>21</v>
      </c>
      <c r="AG283" t="s">
        <v>105</v>
      </c>
    </row>
    <row r="284" spans="1:60" x14ac:dyDescent="0.2">
      <c r="A284" s="217"/>
      <c r="B284" s="218" t="s">
        <v>29</v>
      </c>
      <c r="C284" s="255"/>
      <c r="D284" s="219"/>
      <c r="E284" s="220"/>
      <c r="F284" s="220"/>
      <c r="G284" s="248">
        <f>G8</f>
        <v>0</v>
      </c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AE284">
        <f>SUMIF(L7:L282,AE283,G7:G282)</f>
        <v>0</v>
      </c>
      <c r="AF284">
        <f>SUMIF(L7:L282,AF283,G7:G282)</f>
        <v>0</v>
      </c>
      <c r="AG284" t="s">
        <v>159</v>
      </c>
    </row>
    <row r="285" spans="1:60" x14ac:dyDescent="0.2">
      <c r="C285" s="256"/>
      <c r="D285" s="10"/>
      <c r="AG285" t="s">
        <v>160</v>
      </c>
    </row>
    <row r="286" spans="1:60" x14ac:dyDescent="0.2">
      <c r="D286" s="10"/>
    </row>
    <row r="287" spans="1:60" x14ac:dyDescent="0.2">
      <c r="D287" s="10"/>
    </row>
    <row r="288" spans="1:60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7y7Waggz4tmqCWyoh5e+Vua+RszIlEX3GcFeAS8Fz40VSg735vEJSNCC2vk1DhDFtQ7QCnFSBTVBZo3s4aYFtg==" saltValue="MPFdrorpraJNJC8v3AsO6A==" spinCount="100000" sheet="1"/>
  <mergeCells count="205">
    <mergeCell ref="C279:G279"/>
    <mergeCell ref="C270:G270"/>
    <mergeCell ref="C271:G271"/>
    <mergeCell ref="C272:G272"/>
    <mergeCell ref="C276:G276"/>
    <mergeCell ref="C277:G277"/>
    <mergeCell ref="C278:G278"/>
    <mergeCell ref="C261:G261"/>
    <mergeCell ref="C262:G262"/>
    <mergeCell ref="C263:G263"/>
    <mergeCell ref="C264:G264"/>
    <mergeCell ref="C265:G265"/>
    <mergeCell ref="C266:G266"/>
    <mergeCell ref="C255:G255"/>
    <mergeCell ref="C256:G256"/>
    <mergeCell ref="C257:G257"/>
    <mergeCell ref="C258:G258"/>
    <mergeCell ref="C259:G259"/>
    <mergeCell ref="C260:G260"/>
    <mergeCell ref="C246:G246"/>
    <mergeCell ref="C247:G247"/>
    <mergeCell ref="C248:G248"/>
    <mergeCell ref="C249:G249"/>
    <mergeCell ref="C253:G253"/>
    <mergeCell ref="C254:G254"/>
    <mergeCell ref="C240:G240"/>
    <mergeCell ref="C241:G241"/>
    <mergeCell ref="C242:G242"/>
    <mergeCell ref="C243:G243"/>
    <mergeCell ref="C244:G244"/>
    <mergeCell ref="C245:G245"/>
    <mergeCell ref="C231:G231"/>
    <mergeCell ref="C232:G232"/>
    <mergeCell ref="C233:G233"/>
    <mergeCell ref="C234:G234"/>
    <mergeCell ref="C235:G235"/>
    <mergeCell ref="C236:G236"/>
    <mergeCell ref="C222:G222"/>
    <mergeCell ref="C223:G223"/>
    <mergeCell ref="C224:G224"/>
    <mergeCell ref="C225:G225"/>
    <mergeCell ref="C226:G226"/>
    <mergeCell ref="C227:G227"/>
    <mergeCell ref="C216:G216"/>
    <mergeCell ref="C217:G217"/>
    <mergeCell ref="C218:G218"/>
    <mergeCell ref="C219:G219"/>
    <mergeCell ref="C220:G220"/>
    <mergeCell ref="C221:G221"/>
    <mergeCell ref="C207:G207"/>
    <mergeCell ref="C208:G208"/>
    <mergeCell ref="C209:G209"/>
    <mergeCell ref="C210:G210"/>
    <mergeCell ref="C211:G211"/>
    <mergeCell ref="C215:G215"/>
    <mergeCell ref="C198:G198"/>
    <mergeCell ref="C202:G202"/>
    <mergeCell ref="C203:G203"/>
    <mergeCell ref="C204:G204"/>
    <mergeCell ref="C205:G205"/>
    <mergeCell ref="C206:G206"/>
    <mergeCell ref="C189:G189"/>
    <mergeCell ref="C190:G190"/>
    <mergeCell ref="C191:G191"/>
    <mergeCell ref="C192:G192"/>
    <mergeCell ref="C196:G196"/>
    <mergeCell ref="C197:G197"/>
    <mergeCell ref="C180:G180"/>
    <mergeCell ref="C181:G181"/>
    <mergeCell ref="C182:G182"/>
    <mergeCell ref="C183:G183"/>
    <mergeCell ref="C184:G184"/>
    <mergeCell ref="C185:G185"/>
    <mergeCell ref="C174:G174"/>
    <mergeCell ref="C175:G175"/>
    <mergeCell ref="C176:G176"/>
    <mergeCell ref="C177:G177"/>
    <mergeCell ref="C178:G178"/>
    <mergeCell ref="C179:G179"/>
    <mergeCell ref="C165:G165"/>
    <mergeCell ref="C166:G166"/>
    <mergeCell ref="C167:G167"/>
    <mergeCell ref="C168:G168"/>
    <mergeCell ref="C169:G169"/>
    <mergeCell ref="C170:G170"/>
    <mergeCell ref="C156:G156"/>
    <mergeCell ref="C157:G157"/>
    <mergeCell ref="C158:G158"/>
    <mergeCell ref="C159:G159"/>
    <mergeCell ref="C160:G160"/>
    <mergeCell ref="C161:G161"/>
    <mergeCell ref="C150:G150"/>
    <mergeCell ref="C151:G151"/>
    <mergeCell ref="C152:G152"/>
    <mergeCell ref="C153:G153"/>
    <mergeCell ref="C154:G154"/>
    <mergeCell ref="C155:G155"/>
    <mergeCell ref="C141:G141"/>
    <mergeCell ref="C142:G142"/>
    <mergeCell ref="C143:G143"/>
    <mergeCell ref="C144:G144"/>
    <mergeCell ref="C145:G145"/>
    <mergeCell ref="C146:G146"/>
    <mergeCell ref="C132:G132"/>
    <mergeCell ref="C133:G133"/>
    <mergeCell ref="C134:G134"/>
    <mergeCell ref="C135:G135"/>
    <mergeCell ref="C139:G139"/>
    <mergeCell ref="C140:G140"/>
    <mergeCell ref="C126:G126"/>
    <mergeCell ref="C127:G127"/>
    <mergeCell ref="C128:G128"/>
    <mergeCell ref="C129:G129"/>
    <mergeCell ref="C130:G130"/>
    <mergeCell ref="C131:G131"/>
    <mergeCell ref="C114:G114"/>
    <mergeCell ref="C118:G118"/>
    <mergeCell ref="C119:G119"/>
    <mergeCell ref="C120:G120"/>
    <mergeCell ref="C121:G121"/>
    <mergeCell ref="C125:G125"/>
    <mergeCell ref="C108:G108"/>
    <mergeCell ref="C109:G109"/>
    <mergeCell ref="C110:G110"/>
    <mergeCell ref="C111:G111"/>
    <mergeCell ref="C112:G112"/>
    <mergeCell ref="C113:G113"/>
    <mergeCell ref="C99:G99"/>
    <mergeCell ref="C100:G100"/>
    <mergeCell ref="C101:G101"/>
    <mergeCell ref="C102:G102"/>
    <mergeCell ref="C103:G103"/>
    <mergeCell ref="C104:G104"/>
    <mergeCell ref="C90:G90"/>
    <mergeCell ref="C94:G94"/>
    <mergeCell ref="C95:G95"/>
    <mergeCell ref="C96:G96"/>
    <mergeCell ref="C97:G97"/>
    <mergeCell ref="C98:G98"/>
    <mergeCell ref="C81:G81"/>
    <mergeCell ref="C82:G82"/>
    <mergeCell ref="C83:G83"/>
    <mergeCell ref="C84:G84"/>
    <mergeCell ref="C88:G88"/>
    <mergeCell ref="C89:G89"/>
    <mergeCell ref="C72:G72"/>
    <mergeCell ref="C73:G73"/>
    <mergeCell ref="C74:G74"/>
    <mergeCell ref="C75:G75"/>
    <mergeCell ref="C76:G76"/>
    <mergeCell ref="C77:G77"/>
    <mergeCell ref="C63:G63"/>
    <mergeCell ref="C64:G64"/>
    <mergeCell ref="C65:G65"/>
    <mergeCell ref="C66:G66"/>
    <mergeCell ref="C70:G70"/>
    <mergeCell ref="C71:G71"/>
    <mergeCell ref="C57:G57"/>
    <mergeCell ref="C58:G58"/>
    <mergeCell ref="C59:G59"/>
    <mergeCell ref="C60:G60"/>
    <mergeCell ref="C61:G61"/>
    <mergeCell ref="C62:G62"/>
    <mergeCell ref="C48:G48"/>
    <mergeCell ref="C49:G49"/>
    <mergeCell ref="C50:G50"/>
    <mergeCell ref="C51:G51"/>
    <mergeCell ref="C52:G52"/>
    <mergeCell ref="C56:G56"/>
    <mergeCell ref="C39:G39"/>
    <mergeCell ref="C40:G40"/>
    <mergeCell ref="C41:G41"/>
    <mergeCell ref="C42:G42"/>
    <mergeCell ref="C43:G43"/>
    <mergeCell ref="C47:G47"/>
    <mergeCell ref="C33:G33"/>
    <mergeCell ref="C34:G34"/>
    <mergeCell ref="C35:G35"/>
    <mergeCell ref="C36:G36"/>
    <mergeCell ref="C37:G37"/>
    <mergeCell ref="C38:G38"/>
    <mergeCell ref="C24:G24"/>
    <mergeCell ref="C28:G28"/>
    <mergeCell ref="C29:G29"/>
    <mergeCell ref="C30:G30"/>
    <mergeCell ref="C31:G31"/>
    <mergeCell ref="C32:G32"/>
    <mergeCell ref="C18:G18"/>
    <mergeCell ref="C19:G19"/>
    <mergeCell ref="C20:G20"/>
    <mergeCell ref="C21:G21"/>
    <mergeCell ref="C22:G22"/>
    <mergeCell ref="C23:G23"/>
    <mergeCell ref="C12:G12"/>
    <mergeCell ref="C13:G13"/>
    <mergeCell ref="C14:G14"/>
    <mergeCell ref="C15:G15"/>
    <mergeCell ref="C16:G16"/>
    <mergeCell ref="C17:G17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 00 1 Naklady</vt:lpstr>
      <vt:lpstr>SO 01 1 Pol</vt:lpstr>
      <vt:lpstr>SO 02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1 Naklady'!Názvy_tisku</vt:lpstr>
      <vt:lpstr>'SO 01 1 Pol'!Názvy_tisku</vt:lpstr>
      <vt:lpstr>'SO 02 1 Pol'!Názvy_tisku</vt:lpstr>
      <vt:lpstr>oadresa</vt:lpstr>
      <vt:lpstr>Stavba!Objednatel</vt:lpstr>
      <vt:lpstr>Stavba!Objekt</vt:lpstr>
      <vt:lpstr>'SO 00 1 Naklady'!Oblast_tisku</vt:lpstr>
      <vt:lpstr>'SO 01 1 Pol'!Oblast_tisku</vt:lpstr>
      <vt:lpstr>'SO 02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2021-11-02T10:00:46Z</dcterms:modified>
</cp:coreProperties>
</file>